
<file path=[Content_Types].xml><?xml version="1.0" encoding="utf-8"?>
<Types xmlns="http://schemas.openxmlformats.org/package/2006/content-types">
  <Default Extension="emf" ContentType="image/x-emf"/>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xml" ContentType="application/vnd.openxmlformats-officedocument.drawing+xml"/>
  <Override PartName="/xl/drawings/drawing20.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updateLinks="never"/>
  <bookViews>
    <workbookView windowWidth="20385" windowHeight="7950" tabRatio="931" firstSheet="8" activeTab="10"/>
  </bookViews>
  <sheets>
    <sheet name="封面" sheetId="98" r:id="rId1"/>
    <sheet name="目录" sheetId="65" r:id="rId2"/>
    <sheet name="权重分配表" sheetId="94" r:id="rId3"/>
    <sheet name="评价指标表" sheetId="95" r:id="rId4"/>
    <sheet name="表1-1 资产配置状况" sheetId="27" r:id="rId5"/>
    <sheet name="表1-2 资产信用状况" sheetId="28" r:id="rId6"/>
    <sheet name="表1-3 负债产品信息（人身保险公司）" sheetId="29" r:id="rId7"/>
    <sheet name="表2-1 基本情景期限匹配测试表（人身保险公司）_久期" sheetId="73" r:id="rId8"/>
    <sheet name="表2-2 基本情景期限匹配测试表（人身保险公司）_关键久期" sheetId="72" r:id="rId9"/>
    <sheet name="表2-3 利率压力情景测试表（人身保险公司）" sheetId="76" r:id="rId10"/>
    <sheet name="表3-1 基本情景成本收益匹配测试表（人身保险公司）" sheetId="71" r:id="rId11"/>
    <sheet name="表3-2 成本收益压力情景测试表(人身保险公司）" sheetId="70" r:id="rId12"/>
    <sheet name="表4-1 压力情景现金流测试表（人身保险公司）_公司整体" sheetId="78" r:id="rId13"/>
    <sheet name="表4-2 压力情景现金流测试表（人身保险公司）_传统保险业务" sheetId="79" r:id="rId14"/>
    <sheet name="表4-3 压力情景现金流测试表（人身保险公司）_分红保险业务" sheetId="80" r:id="rId15"/>
    <sheet name="表4-4 压力情景现金流测试表（人身保险公司）_万能保险业务" sheetId="81" r:id="rId16"/>
    <sheet name="表4-5压力情景现金流测试表（人身保险公司）_投资连结保险业务" sheetId="82" r:id="rId17"/>
    <sheet name="表4-6 综合流动比率表（人身保险公司）" sheetId="83" r:id="rId18"/>
    <sheet name="表4-7 流动性覆盖率（人身保险公司）" sheetId="84" r:id="rId19"/>
    <sheet name="表5-1 偿二代综合压力测试" sheetId="62" r:id="rId20"/>
    <sheet name="附表 利率压力情景变动幅度 " sheetId="93" r:id="rId21"/>
    <sheet name="备注" sheetId="96" r:id="rId22"/>
  </sheets>
  <externalReferences>
    <externalReference r:id="rId23"/>
    <externalReference r:id="rId24"/>
    <externalReference r:id="rId25"/>
    <externalReference r:id="rId26"/>
    <externalReference r:id="rId27"/>
    <externalReference r:id="rId28"/>
    <externalReference r:id="rId29"/>
    <externalReference r:id="rId30"/>
    <externalReference r:id="rId31"/>
    <externalReference r:id="rId32"/>
  </externalReferences>
  <definedNames>
    <definedName name="_age2">[1]Inputs!$E$14</definedName>
    <definedName name="_xlnm._FilterDatabase" localSheetId="1" hidden="1">目录!$A$1:$C$16</definedName>
    <definedName name="_GoBack" localSheetId="4">'表1-1 资产配置状况'!$A$46</definedName>
    <definedName name="_Toc450917587" localSheetId="19">'表5-1 偿二代综合压力测试'!$B$11</definedName>
    <definedName name="ACTUAL_PLAN">[2]RANGES!$F$5:$F$6</definedName>
    <definedName name="ADD_CRD">[1]Inputs!$C$34:$D$44</definedName>
    <definedName name="ADD_CRD_EOY">[1]OTHER_BEN!$A$17:$IV$27</definedName>
    <definedName name="ADMIN_CHRG">[1]Inputs!$D$92</definedName>
    <definedName name="AGE">[1]Inputs!$D$14</definedName>
    <definedName name="ANN_ANN">[1]Inputs!$D$52</definedName>
    <definedName name="ANN_CHRG">[1]Inputs!$D$89</definedName>
    <definedName name="ANN_DEF_PER">[1]Inputs!$D$55</definedName>
    <definedName name="ANN_FREQ">[1]Inputs!$D$53</definedName>
    <definedName name="ANN_GUAR_PER">[1]Inputs!$D$54</definedName>
    <definedName name="ANN_TIME">[1]Inputs!$D$56</definedName>
    <definedName name="AP">[1]Inputs!$D$19</definedName>
    <definedName name="AP_LOAD_DEDUCT">[1]Expenses!$A$21:$IV$28</definedName>
    <definedName name="AP_MULT" localSheetId="7">[1]Inputs!#REF!</definedName>
    <definedName name="AP_MULT" localSheetId="9">[1]Inputs!#REF!</definedName>
    <definedName name="AP_MULT" localSheetId="3">[1]Inputs!#REF!</definedName>
    <definedName name="AP_MULT">[1]Inputs!#REF!</definedName>
    <definedName name="Asset_CHRG">[1]Inputs!$D$91</definedName>
    <definedName name="BCOMM_COL">'[1]Basic Comm'!$A$1:$IV$1</definedName>
    <definedName name="BCOMM_TBL">'[1]Basic Comm'!$A$2:$IV$65536</definedName>
    <definedName name="Beg_Bal" localSheetId="7">#REF!</definedName>
    <definedName name="Beg_Bal" localSheetId="9">#REF!</definedName>
    <definedName name="Beg_Bal" localSheetId="3">#REF!</definedName>
    <definedName name="Beg_Bal">#REF!</definedName>
    <definedName name="bid_ask" localSheetId="7">[1]Inputs!#REF!</definedName>
    <definedName name="bid_ask" localSheetId="9">[1]Inputs!#REF!</definedName>
    <definedName name="bid_ask" localSheetId="3">[1]Inputs!#REF!</definedName>
    <definedName name="bid_ask">[1]Inputs!#REF!</definedName>
    <definedName name="boolean">'[3]Database-下拉框'!$B$2:$B$3</definedName>
    <definedName name="CD_ACC_RATE_MTH">[1]Inputs!$E$114</definedName>
    <definedName name="CD_PAY">[1]Inputs!$D$115</definedName>
    <definedName name="CD_RATE">[1]Inputs!$D$112</definedName>
    <definedName name="CD_WD">[1]Inputs!$D$113</definedName>
    <definedName name="CIRC_FPT_ADJ">[1]Reserve!$W$5</definedName>
    <definedName name="CIRC_SA_LOAD">[1]Inputs!$D$198</definedName>
    <definedName name="comm">[1]Inputs!$C$81:$F$87</definedName>
    <definedName name="COMM_APPLY" localSheetId="7">[1]Inputs!#REF!</definedName>
    <definedName name="COMM_APPLY" localSheetId="9">[1]Inputs!#REF!</definedName>
    <definedName name="COMM_APPLY" localSheetId="3">[1]Inputs!#REF!</definedName>
    <definedName name="COMM_APPLY">[1]Inputs!#REF!</definedName>
    <definedName name="COMPANY">[2]RANGES!$E$5</definedName>
    <definedName name="COMPANY_NAME" localSheetId="7">#REF!</definedName>
    <definedName name="COMPANY_NAME" localSheetId="9">#REF!</definedName>
    <definedName name="COMPANY_NAME" localSheetId="3">#REF!</definedName>
    <definedName name="COMPANY_NAME">#REF!</definedName>
    <definedName name="ConstructionTotal">'[4]Expenditures Over Time'!$D$35</definedName>
    <definedName name="COST_SORT">'[2]Dashboard data'!$F$70:$H$99</definedName>
    <definedName name="Cum_Int" localSheetId="7">#REF!</definedName>
    <definedName name="Cum_Int" localSheetId="9">#REF!</definedName>
    <definedName name="Cum_Int" localSheetId="3">#REF!</definedName>
    <definedName name="Cum_Int">#REF!</definedName>
    <definedName name="CY">[2]RANGES!$G$6</definedName>
    <definedName name="CY_COST">'[2]P&amp;L (CY Act)'!$B$39:$T$69</definedName>
    <definedName name="CY_EXPENSE">'[2]P&amp;L (CY Act)'!$B$73:$T$103</definedName>
    <definedName name="CY_PROFIT">'[2]P&amp;L (CY Act)'!$B$106:$T$106</definedName>
    <definedName name="CY_SALES">'[2]P&amp;L (CY Act)'!$B$5:$T$35</definedName>
    <definedName name="Data" localSheetId="7">#REF!</definedName>
    <definedName name="Data" localSheetId="9">#REF!</definedName>
    <definedName name="Data" localSheetId="3">#REF!</definedName>
    <definedName name="Data">#REF!</definedName>
    <definedName name="DB_PERIOD">[2]RANGES!$L$5</definedName>
    <definedName name="DB_STRUC">[1]Inputs!$D$46</definedName>
    <definedName name="DB_TITLE">[2]RANGES!$O$5</definedName>
    <definedName name="DB_YEAR">[2]RANGES!$N$5</definedName>
    <definedName name="DB_YEARS">[2]RANGES!$M$5:$M$6</definedName>
    <definedName name="DET_ST" localSheetId="7">#REF!</definedName>
    <definedName name="DET_ST" localSheetId="9">#REF!</definedName>
    <definedName name="DET_ST" localSheetId="3">#REF!</definedName>
    <definedName name="DET_ST">#REF!</definedName>
    <definedName name="DMORT">[1]Inputs!$D$122</definedName>
    <definedName name="End_Bal" localSheetId="7">#REF!</definedName>
    <definedName name="End_Bal" localSheetId="9">#REF!</definedName>
    <definedName name="End_Bal" localSheetId="0">#REF!</definedName>
    <definedName name="End_Bal" localSheetId="3">#REF!</definedName>
    <definedName name="End_Bal">#REF!</definedName>
    <definedName name="est" localSheetId="7">[1]Inputs!#REF!</definedName>
    <definedName name="est" localSheetId="9">[1]Inputs!#REF!</definedName>
    <definedName name="est" localSheetId="3">[1]Inputs!#REF!</definedName>
    <definedName name="est">[1]Inputs!#REF!</definedName>
    <definedName name="EXP_COL">[1]Expenses!$A$1:$IV$1</definedName>
    <definedName name="EXP_FUND">[1]Inputs!$D$73</definedName>
    <definedName name="EXP_FUND_PER">[1]Inputs!$D$74</definedName>
    <definedName name="EXP_LOAD">[1]Inputs!$D$77</definedName>
    <definedName name="EXP_PANN">[1]Inputs!$D$72</definedName>
    <definedName name="EXP_PP">[1]Inputs!$D$71</definedName>
    <definedName name="EXP_TBL">[1]Expenses!$A$2:$IV$65536</definedName>
    <definedName name="EXPENSE_SORT">'[2]Dashboard data'!$J$70:$L$99</definedName>
    <definedName name="Extra_Pay" localSheetId="7">#REF!</definedName>
    <definedName name="Extra_Pay" localSheetId="9">#REF!</definedName>
    <definedName name="Extra_Pay" localSheetId="3">#REF!</definedName>
    <definedName name="Extra_Pay">#REF!</definedName>
    <definedName name="Full_Print" localSheetId="7">#REF!</definedName>
    <definedName name="Full_Print" localSheetId="9">#REF!</definedName>
    <definedName name="Full_Print" localSheetId="0">#REF!</definedName>
    <definedName name="Full_Print" localSheetId="3">#REF!</definedName>
    <definedName name="Full_Print">#REF!</definedName>
    <definedName name="FY_NP">[1]Reserve!$Z$1</definedName>
    <definedName name="FY_SURR_NP">[1]CSV!$Z$1</definedName>
    <definedName name="haoma">INDIRECT("支票填写!$d$3:$d$"&amp;COUNTA([5]支票填写!$D$1:$D$65536)+1)</definedName>
    <definedName name="Header_Row" localSheetId="7">ROW(#REF!)</definedName>
    <definedName name="Header_Row" localSheetId="3">ROW(#REF!)</definedName>
    <definedName name="Header_Row">ROW(#REF!)</definedName>
    <definedName name="HOME_SPACE" localSheetId="7">#REF!,#REF!,#REF!,#REF!,#REF!,#REF!,#REF!</definedName>
    <definedName name="HOME_SPACE" localSheetId="9">#REF!,#REF!,#REF!,#REF!,#REF!,#REF!,#REF!</definedName>
    <definedName name="HOME_SPACE" localSheetId="3">#REF!,#REF!,#REF!,#REF!,#REF!,#REF!,#REF!</definedName>
    <definedName name="HOME_SPACE">#REF!,#REF!,#REF!,#REF!,#REF!,#REF!,#REF!</definedName>
    <definedName name="IE_PP">[1]Inputs!$D$68</definedName>
    <definedName name="IE_PREM">[1]Inputs!$E$68</definedName>
    <definedName name="INFLATION">[1]Inputs!$D$75</definedName>
    <definedName name="InstallTotal">'[4]Expenditures Over Time'!$D$11</definedName>
    <definedName name="INT">[1]Inputs!$D$219</definedName>
    <definedName name="INT_LOAD_SCN">[1]Inputs!$D$223</definedName>
    <definedName name="Interest_Rate" localSheetId="7">#REF!</definedName>
    <definedName name="Interest_Rate" localSheetId="9">#REF!</definedName>
    <definedName name="Interest_Rate" localSheetId="0">#REF!</definedName>
    <definedName name="Interest_Rate" localSheetId="3">#REF!</definedName>
    <definedName name="Interest_Rate">#REF!</definedName>
    <definedName name="JL">[1]Inputs!$D$10</definedName>
    <definedName name="LAPSE" localSheetId="7">[1]Inputs!#REF!</definedName>
    <definedName name="LAPSE" localSheetId="9">[1]Inputs!#REF!</definedName>
    <definedName name="LAPSE" localSheetId="3">[1]Inputs!#REF!</definedName>
    <definedName name="LAPSE">[1]Inputs!#REF!</definedName>
    <definedName name="LAPSE_ASS_TBL">[1]Lapse!$A$2:$IV$65536</definedName>
    <definedName name="LAPSE_COL">[1]Lapse!$A$1:$IV$1</definedName>
    <definedName name="LAPSE_LOAD_SCN">[1]Inputs!$D$157</definedName>
    <definedName name="LAPSE_RATE_COL">[1]Lapse_Rate!$A$1:$IV$1</definedName>
    <definedName name="LAPSE_RATE_TBL">[1]Lapse_Rate!$A$2:$IV$65536</definedName>
    <definedName name="LAPSE_TBL">[1]Inputs!$C$139:$D$152</definedName>
    <definedName name="LAPSE_TIME">[1]Inputs!$D$132</definedName>
    <definedName name="LAPSE_TIMING" localSheetId="7">[1]Inputs!#REF!</definedName>
    <definedName name="LAPSE_TIMING" localSheetId="9">[1]Inputs!#REF!</definedName>
    <definedName name="LAPSE_TIMING" localSheetId="3">[1]Inputs!#REF!</definedName>
    <definedName name="LAPSE_TIMING">[1]Inputs!#REF!</definedName>
    <definedName name="Last_Row" localSheetId="9">IF('表2-1 基本情景期限匹配测试表（人身保险公司）_久期'!Values_Entered,Header_Row+'表2-1 基本情景期限匹配测试表（人身保险公司）_久期'!Number_of_Payments,Header_Row)</definedName>
    <definedName name="Last_Row" localSheetId="0">#N/A</definedName>
    <definedName name="Last_Row" localSheetId="3">#N/A</definedName>
    <definedName name="Last_Row">IF('[6]表1-2 基本情景期限匹配测试表（人身保险公司）_市值（2）'!Values_Entered,Header_Row+'[6]表1-2 基本情景期限匹配测试表（人身保险公司）_市值（2）'!Number_of_Payments,Header_Row)</definedName>
    <definedName name="Loan_Amount" localSheetId="7">#REF!</definedName>
    <definedName name="Loan_Amount" localSheetId="9">#REF!</definedName>
    <definedName name="Loan_Amount" localSheetId="0">#REF!</definedName>
    <definedName name="Loan_Amount" localSheetId="3">#REF!</definedName>
    <definedName name="Loan_Amount">#REF!</definedName>
    <definedName name="Loan_Start" localSheetId="7">#REF!</definedName>
    <definedName name="Loan_Start" localSheetId="9">#REF!</definedName>
    <definedName name="Loan_Start" localSheetId="0">#REF!</definedName>
    <definedName name="Loan_Start" localSheetId="3">#REF!</definedName>
    <definedName name="Loan_Start">#REF!</definedName>
    <definedName name="Loan_Years" localSheetId="7">#REF!</definedName>
    <definedName name="Loan_Years" localSheetId="9">#REF!</definedName>
    <definedName name="Loan_Years" localSheetId="0">#REF!</definedName>
    <definedName name="Loan_Years" localSheetId="3">#REF!</definedName>
    <definedName name="Loan_Years">#REF!</definedName>
    <definedName name="LR01_D1.1.1_报告期的实际净现金流">'[7]Database-分值计算'!$B$917:$C$918</definedName>
    <definedName name="LR01_D1.1.2.1_在基本情景下未来预计净现金流_财产险和再保险公司">'[7]Database-分值计算'!$B$919:$C$920</definedName>
    <definedName name="LR01_D1.1.2.3_在基本情景下未来预计净现金流_人身险公司_报告日后第1年">'[7]Database-分值计算'!$B$921:$C$922</definedName>
    <definedName name="LR01_D1.1.2.4_在基本情景下未来预计净现金流_人身险公司_报告日后第2年和第3年">'[7]Database-分值计算'!$B$923:$C$924</definedName>
    <definedName name="LR01_D1.1.3.1_在压力情景下未来预计净现金流_财产险和再保险公司">'[7]Database-分值计算'!$B$925:$C$926</definedName>
    <definedName name="LR01_D1.1.3.3_在压力情景下未来预计净现金流_人身险公司_报告日后第1年">'[7]Database-分值计算'!$B$927:$C$928</definedName>
    <definedName name="LR01_D1.1.3.4_在压力情景下未来预计净现金流_人身险公司_报告日后第2年和第3年">'[7]Database-分值计算'!$B$929:$C$930</definedName>
    <definedName name="LR01_D1.2.2_综合流动比率_财产险和再保险公司">'[7]Database-分值计算'!$B$931:$C$932</definedName>
    <definedName name="LR01_D1.2.4_综合流动比率_人身险公司">'[7]Database-分值计算'!$B$933:$C$934</definedName>
    <definedName name="LR01_D1.3_流动性覆盖率">'[7]Database-分值计算'!$B$935:$C$939</definedName>
    <definedName name="MAT_BASE_BEN">[1]Inputs!$D$48</definedName>
    <definedName name="MAT_MULT">[1]Inputs!$D$47</definedName>
    <definedName name="MAT_MULT_COL">[1]OTHER_BEN!$A$1:$IV$1</definedName>
    <definedName name="MAT_MULT_DET" localSheetId="7">#REF!</definedName>
    <definedName name="MAT_MULT_DET" localSheetId="9">#REF!</definedName>
    <definedName name="MAT_MULT_DET" localSheetId="3">#REF!</definedName>
    <definedName name="MAT_MULT_DET">#REF!</definedName>
    <definedName name="MAT_MULT_TBL">[1]OTHER_BEN!$A$2:$IV$65536</definedName>
    <definedName name="MAX_MORT_IMPROVE">[1]Inputs!$D$125</definedName>
    <definedName name="MONTHS">[2]RANGES!$B$5:$B$16</definedName>
    <definedName name="MORT">[1]Inputs!$D$121</definedName>
    <definedName name="MORT_ASS_TBL">[1]Mortality_Assump!$A$2:$IV$65536</definedName>
    <definedName name="MORT_CHRG_TBL">[1]Inputs!$D$94</definedName>
    <definedName name="MORT_COL">[1]Mortality_Assump!$A$1:$IV$1</definedName>
    <definedName name="MORT_IMPROVE_TBL">[1]Mort_Improve!$A$2:$IV$107</definedName>
    <definedName name="MORT_LOAD">[1]Inputs!$C$129:$D$130</definedName>
    <definedName name="MORT_LOAD_DPER">[1]Inputs!$D$124</definedName>
    <definedName name="MORT_LOAD_SCN">[1]Inputs!$D$155</definedName>
    <definedName name="MORT_LOAD_SCN2">[1]Inputs!$D$156</definedName>
    <definedName name="MORT_LOAD_TBL">[1]Mortality_Assump!$A$34:$IV$35</definedName>
    <definedName name="MORT_LOAD_TBL_F">[1]Mortality_Assump!$A$37:$IV$38</definedName>
    <definedName name="MORT_LOAD2">[1]Inputs!$C$129:$E$130</definedName>
    <definedName name="MORT_TBL">[1]Mortality!$A$4:$IV$109</definedName>
    <definedName name="MORT2">[1]Inputs!$E$121</definedName>
    <definedName name="MORTI_MULT_COL">[1]Mort_Improve!$A$1:$IV$1</definedName>
    <definedName name="MP">[1]Inputs!$D$6</definedName>
    <definedName name="MP_COL">[1]Model_pt!$A$2:$IV$2</definedName>
    <definedName name="MP_DB">[1]Model_pt!$A$3:$IV$65536</definedName>
    <definedName name="MTH">[2]RANGES!$C$5:$C$16</definedName>
    <definedName name="mth_int">[1]Inputs!$E$219</definedName>
    <definedName name="MULT_COL_NAME">[1]Multipliers!$A$2:$IV$2</definedName>
    <definedName name="MULT_INDEX">[1]Multipliers!$B$2:$IV$4</definedName>
    <definedName name="MULT_TBL">[1]Multipliers!$A$5:$IV$65536</definedName>
    <definedName name="MULT_TIME">[1]Multipliers!$A$2:$IV$3</definedName>
    <definedName name="NB_Prop">[8]综合_个红!$C$6</definedName>
    <definedName name="NET_PREM_EXP_TBL" localSheetId="7">#REF!</definedName>
    <definedName name="NET_PREM_EXP_TBL" localSheetId="9">#REF!</definedName>
    <definedName name="NET_PREM_EXP_TBL" localSheetId="3">#REF!</definedName>
    <definedName name="NET_PREM_EXP_TBL">#REF!</definedName>
    <definedName name="NLP_CHRG">[1]Inputs!$D$170</definedName>
    <definedName name="NP_CALC_TBL">[1]Reserve!$V$1:$W$5</definedName>
    <definedName name="NP_MTD">[1]Inputs!$D$164</definedName>
    <definedName name="NP_MTD2">[1]Inputs!$D$165</definedName>
    <definedName name="NP_USE">[1]Reserve!$Z$2</definedName>
    <definedName name="Num_Pmt_Per_Year" localSheetId="7">#REF!</definedName>
    <definedName name="Num_Pmt_Per_Year" localSheetId="9">#REF!</definedName>
    <definedName name="Num_Pmt_Per_Year" localSheetId="3">#REF!</definedName>
    <definedName name="Num_Pmt_Per_Year">#REF!</definedName>
    <definedName name="Number_of_Payments" localSheetId="7">MATCH(0.01,'表2-1 基本情景期限匹配测试表（人身保险公司）_久期'!End_Bal,-1)+1</definedName>
    <definedName name="Number_of_Payments" localSheetId="3">MATCH(0.01,评价指标表!End_Bal,-1)+1</definedName>
    <definedName name="Number_of_Payments">MATCH(0.01,封面!End_Bal,-1)+1</definedName>
    <definedName name="OCOMM_COL">'[1]Override Comm'!$A$1:$IV$1</definedName>
    <definedName name="OCOMM_TBL">'[1]Override Comm'!$A$2:$IV$65536</definedName>
    <definedName name="OR01_D1.1.1_销售人员管理情况">'[7]Database-分值计算'!$B$2:$C$4</definedName>
    <definedName name="OR01_D1.1.2_核保人员管理情况">'[7]Database-分值计算'!$B$5:$C$7</definedName>
    <definedName name="OR01_D1.2.1_核保授权管理建设情况">'[7]Database-分值计算'!$B$8:$C$10</definedName>
    <definedName name="OR01_D2.1.1_合作中介机构资质完备率">'[7]Database-分值计算'!$B$11:$C$14</definedName>
    <definedName name="OR01_D2.1.2_中介代理协议签订合格率">'[7]Database-分值计算'!$B$15:$C$18</definedName>
    <definedName name="OR01_D2.1.3_手续费跟单率">'[7]Database-分值计算'!$B$19:$C$22</definedName>
    <definedName name="OR01_D2.2.1.1_对需审批的保险条款和费率执行情况">'[7]Database-分值计算'!$B$23:$C$24</definedName>
    <definedName name="OR01_D2.2.1.2_对不需审批的保险条款和费率执行情况">'[7]Database-分值计算'!$B$25:$C$26</definedName>
    <definedName name="OR01_D2.2.1.3_经保监会批准或备案的保险条款和费率的执行情况">'[7]Database-分值计算'!$B$27:$C$28</definedName>
    <definedName name="OR01_D2.2.4_签单日期晚于起保日期的保费_当期总保费">'[7]Database-分值计算'!$B$29:$C$32</definedName>
    <definedName name="OR01_D2.3_承保档案管理情况">'[7]Database-分值计算'!$B$33:$C$35</definedName>
    <definedName name="OR01_D2.4.1_符合产品特点的应收保费管理细则制定情况">'[7]Database-分值计算'!$B$36:$C$37</definedName>
    <definedName name="OR01_D2.4.2_根据应收保费管理细则实施应收保费的日常管理情况">'[7]Database-分值计算'!$B$38:$C$39</definedName>
    <definedName name="OR01_D2.4.3_对应收账龄超过3个月的应收保费开展催收情况">'[7]Database-分值计算'!$B$40:$C$41</definedName>
    <definedName name="OR01_D2.4.4_总公司应收保费考核开展情况">'[7]Database-分值计算'!$B$42:$C$43</definedName>
    <definedName name="OR01_D2.5.1_利用广告后其他宣传方式对保险条款内容和服务质量等做引人误解的宣传情况">'[7]Database-分值计算'!$B$44:$C$45</definedName>
    <definedName name="OR01_D2.5.2_在销售活动中阻碍消费者履行如实告知义务或诱导其不履行如实告知义务情况">'[7]Database-分值计算'!$B$46:$C$47</definedName>
    <definedName name="OR01_D2.5.3_夸大保险产品保障情况">'[7]Database-分值计算'!$B$48:$C$49</definedName>
    <definedName name="OR01_D2.5.4_隐瞒合同重要内容如免责退保等内容情况">'[7]Database-分值计算'!$B$50:$C$51</definedName>
    <definedName name="OR01_D2.5.5_提供虚假产品信息情况">'[7]Database-分值计算'!$B$52:$C$53</definedName>
    <definedName name="OR01_D3.1.1.1_业务信息系统管理完整性得分">'[7]Database-分值计算'!$B$54:$C$55</definedName>
    <definedName name="OR01_D3.1.1.2_业务统计分析系统管理完整性得分">'[7]Database-分值计算'!$B$56:$C$57</definedName>
    <definedName name="OR01_D3.1.1.3_承保业务系统与再保、财务系统对接情况得分">'[7]Database-分值计算'!$B$58:$C$59</definedName>
    <definedName name="OR01_D3.1.2_销售管理系统建设情况">'[7]Database-分值计算'!$B$60:$C$62</definedName>
    <definedName name="OR01_D3.2.1_关键承保信息质量及一致性情况">'[7]Database-分值计算'!$B$63:$C$65</definedName>
    <definedName name="OR01_D5.1_行业人员水平调整">'[7]Database-分值计算'!$B$71:$C$73</definedName>
    <definedName name="OR01_D5.2_行业内控水平调整">'[7]Database-分值计算'!$B$74:$C$76</definedName>
    <definedName name="OR01_D5.3_行业系统水平调整">'[7]Database-分值计算'!$B$77:$C$79</definedName>
    <definedName name="OR01_D6.1_农业保险核验标的率">'[7]Database-分值计算'!$B$66:$C$68</definedName>
    <definedName name="OR01_D6.2_农业保险承保到户情况">'[7]Database-分值计算'!$B$69:$C$70</definedName>
    <definedName name="OR01_X1.1.1_销售人员管理情况">'[7]Database-下拉框'!$B$4:$B$6</definedName>
    <definedName name="OR01_X1.1.2_核保人员管理情况">'[7]Database-下拉框'!$B$7:$B$9</definedName>
    <definedName name="OR01_X1.2.1_核保授权管理建设情况">'[7]Database-下拉框'!$B$10:$B$12</definedName>
    <definedName name="OR01_X2.2.1.1_对需审批的保险条款和费率执行情况">'[7]Database-下拉框'!$B$13:$B$14</definedName>
    <definedName name="OR01_X2.2.1.2_对不需审批的保险条款和费率执行情况">'[7]Database-下拉框'!$B$15:$B$16</definedName>
    <definedName name="OR01_X2.2.1.3_经保监会批准或备案的保险条款和费率的执行情况">'[7]Database-下拉框'!$B$17:$B$18</definedName>
    <definedName name="OR01_X2.3_承保档案管理情况">'[7]Database-下拉框'!$B$37:$B$39</definedName>
    <definedName name="OR01_X2.4.1_符合产品特点的应收保费管理细则制定情况">'[7]Database-下拉框'!$B$19:$B$20</definedName>
    <definedName name="OR01_X2.4.2_根据应收保费管理细则实施应收保费的日常管理情况">'[7]Database-下拉框'!$B$21:$B$22</definedName>
    <definedName name="OR01_X2.4.3_对应收账龄超过3个月的应收保费开展催收情况">'[7]Database-下拉框'!$B$23:$B$24</definedName>
    <definedName name="OR01_X2.4.4_总公司应收保费考核开展情况">'[7]Database-下拉框'!$B$25:$B$26</definedName>
    <definedName name="OR01_X2.5.1_利用广告后其他宣传方式对保险条款内容和服务质量等做引人误解的宣传情况">'[7]Database-下拉框'!$B$27:$B$28</definedName>
    <definedName name="OR01_X2.5.2_在销售活动中阻碍消费者履行如实告知义务或诱导其不履行如实告知义务情况">'[7]Database-下拉框'!$B$29:$B$30</definedName>
    <definedName name="OR01_X2.5.3_夸大保险产品保障情况">'[7]Database-下拉框'!$B$31:$B$32</definedName>
    <definedName name="OR01_X2.5.4_隐瞒合同重要内容如免责退保等内容情况">'[7]Database-下拉框'!$B$33:$B$34</definedName>
    <definedName name="OR01_X2.5.5_提供虚假产品信息情况">'[7]Database-下拉框'!$B$35:$B$36</definedName>
    <definedName name="OR01_X3.1.1.1_业务信息系统管理完整性">'[7]Database-下拉框'!$B$40:$B$41</definedName>
    <definedName name="OR01_X3.1.1.2_业务统计分析系统管理完整性">'[7]Database-下拉框'!$B$42:$B$43</definedName>
    <definedName name="OR01_X3.1.1.3_承保业务系统与再保、财务系统对接情况">'[7]Database-下拉框'!$B$44:$B$45</definedName>
    <definedName name="OR01_X3.1.2_销售管理系统建设情况">'[7]Database-下拉框'!$B$46:$B$48</definedName>
    <definedName name="OR01_X3.2.1_关键承保信息质量及一致性情况">'[7]Database-下拉框'!$B$49:$B$51</definedName>
    <definedName name="OR01_X6.2_农业保险承保到户情况">'[7]Database-下拉框'!$B$52:$B$53</definedName>
    <definedName name="OR02_D1.1_销售人员离职率">'[7]Database-分值计算'!$B$80:$C$83</definedName>
    <definedName name="OR02_D1.2_电话回访人员数量">'[7]Database-分值计算'!$B$84:$C$87</definedName>
    <definedName name="OR02_D1.3_核保人员人均核保保单数量">'[7]Database-分值计算'!$B$88:$C$91</definedName>
    <definedName name="OR02_D1.4_核保人员工作经验">'[7]Database-分值计算'!$B$92:$C$95</definedName>
    <definedName name="OR02_D1.5_销售人员学历水平">'[7]Database-分值计算'!$B$96:$C$99</definedName>
    <definedName name="OR02_D1.6_销售人员责任追究">'[7]Database-分值计算'!$B$100:$C$103</definedName>
    <definedName name="OR02_D2.1_电话回访成功率">'[7]Database-分值计算'!$B$104:$C$106</definedName>
    <definedName name="OR02_D2.2_电客户信息真实性">'[7]Database-分值计算'!$B$106:$C$109</definedName>
    <definedName name="OR02_D2.5_电话营销销售误导问题">'[7]Database-分值计算'!$B$110:$C$113</definedName>
    <definedName name="OR02_D3.1_银保通系统得分">'[7]Database-分值计算'!$B$114:$C$115</definedName>
    <definedName name="OR02_D3.2.1_与核心业务系统实时对接">'[7]Database-分值计算'!$B$116:$C$117</definedName>
    <definedName name="OR02_D3.2.2_意外险保单信息记录的完整性">'[7]Database-分值计算'!$B$118:$C$119</definedName>
    <definedName name="OR02_D3.3.1_系统完整性控制功能得分">'[7]Database-分值计算'!$B$120:$C$122</definedName>
    <definedName name="OR02_D3.3.2_系统逻辑准确性功能得分">'[7]Database-分值计算'!$B$123:$C$125</definedName>
    <definedName name="OR02_D4.1_监管部门接到的关于承保、销售业务线的投诉得分">'[7]Database-分值计算'!$B$126:$C$130</definedName>
    <definedName name="OR02_D4.2_保险公司接到的关于承保、销售业务线的投诉得分">'[7]Database-分值计算'!$B$131:$C$135</definedName>
    <definedName name="OR02_X3.1_银邮保通系统">'[7]Database-下拉框'!$B$54:$B$55</definedName>
    <definedName name="OR02_X3.2.1_与核心业务系统实时对接">'[7]Database-下拉框'!$B$56:$B$57</definedName>
    <definedName name="OR02_X3.2.2_意外险保单信息记录的完整性">'[7]Database-下拉框'!$B$58:$B$59</definedName>
    <definedName name="OR02_X3.3.1_系统完整性控制功能得分">'[7]Database-下拉框'!$B$60:$B$62</definedName>
    <definedName name="OR02_X3.3.2_系统逻辑准确性功能得分">'[7]Database-下拉框'!$B$63:$B$65</definedName>
    <definedName name="OR03_D1.1.1_管理层离职率得分">'[7]Database-分值计算'!$B$136:$C$138</definedName>
    <definedName name="OR03_D1.1.2_部门管理层从业经验得分">'[7]Database-分值计算'!$B$139:$C$141</definedName>
    <definedName name="OR03_D1.2_招聘、解雇得分">'[7]Database-分值计算'!$B$142:$C$144</definedName>
    <definedName name="OR03_D1.3_培训得分">'[7]Database-分值计算'!$B$145:$C$147</definedName>
    <definedName name="OR03_D1.4_业绩管理、薪酬得分">'[7]Database-分值计算'!$B$148:$C$149</definedName>
    <definedName name="OR03_D2.1.1_中介协议签订率得分">'[7]Database-分值计算'!$B$150:$C$151</definedName>
    <definedName name="OR03_D2.1.2_销售人员协议签订率得分">'[7]Database-分值计算'!$B$152:$C$153</definedName>
    <definedName name="OR03_D2.1.3_佣金支付方式得分">'[7]Database-分值计算'!$B$154:$C$156</definedName>
    <definedName name="OR03_D2.2.1_核保权限集中度得分">'[7]Database-分值计算'!$B$157:$C$159</definedName>
    <definedName name="OR03_D2.2.2_承保标的风险评估得分">'[7]Database-分值计算'!$B$160:$C$161</definedName>
    <definedName name="OR03_D2.2.3_应收保费率得分">'[7]Database-分值计算'!$B$162:$C$164</definedName>
    <definedName name="OR03_D2.3.1_保费批退率得分">'[7]Database-分值计算'!$B$168:$C$170</definedName>
    <definedName name="OR03_D2.3.2_保全差错率得分">'[7]Database-分值计算'!$B$171:$C$173</definedName>
    <definedName name="OR03_D2.3.3_批减资金支付方式得分">'[7]Database-分值计算'!$B$174:$C$175</definedName>
    <definedName name="OR03_D3.2_佣金系统计提得分">'[7]Database-分值计算'!$B$176:$C$177</definedName>
    <definedName name="OR03_D5_亿元保费销售、承保、保全操作风险事件数">'[7]Database-分值计算'!$B$178:$C$181</definedName>
    <definedName name="OR03_X1.4_业绩考核">'[7]Database-下拉框'!$B$72:$B$73</definedName>
    <definedName name="OR03_X2.1.3_佣金支付方式得分">'[7]Database-下拉框'!$B$66:$B$68</definedName>
    <definedName name="OR03_X2.2.1_核保权限集中度得分">'[7]Database-下拉框'!$B$69:$B$71</definedName>
    <definedName name="OR03_X2.2.2_承保标的风险评估">'[7]Database-下拉框'!$B$74:$B$75</definedName>
    <definedName name="OR03_X2.3.3_批减资金支付方式">'[7]Database-下拉框'!$B$76:$B$77</definedName>
    <definedName name="OR03_X3.2_佣金系统计提">'[7]Database-下拉框'!$B$78:$B$79</definedName>
    <definedName name="OR04_D1.1.1_管理层离职率得分">'[7]Database-分值计算'!$B$182:$C$184</definedName>
    <definedName name="OR04_D1.1.2_部门管理层从业经验得分">'[7]Database-分值计算'!$B$185:$C$187</definedName>
    <definedName name="OR04_D1.2_招聘、解雇得分">'[7]Database-分值计算'!$B$188:$C$190</definedName>
    <definedName name="OR04_D1.3_培训得分">'[7]Database-分值计算'!$B$191:$C$193</definedName>
    <definedName name="OR04_D1.4_业绩管理、薪酬得分">'[7]Database-分值计算'!$B$194:$C$195</definedName>
    <definedName name="OR04_D2.1.1_中介协议签订率得分">'[7]Database-分值计算'!$B$196:$C$197</definedName>
    <definedName name="OR04_D2.1.2_销售人员协议签订率得分">'[7]Database-分值计算'!$B$198:$C$199</definedName>
    <definedName name="OR04_D2.1.3_千张保单投诉量得分">'[7]Database-分值计算'!$B$200:$C$202</definedName>
    <definedName name="OR04_D2.2.1_承保标的风险评估得分">'[7]Database-分值计算'!$B$203:$C$204</definedName>
    <definedName name="OR04_D2.2.2_犹豫期内电话回访成功率得分">'[7]Database-分值计算'!$B$205:$C$208</definedName>
    <definedName name="OR04_D2.3.1_续期收费率得分">'[7]Database-分值计算'!$B$212:$C$214</definedName>
    <definedName name="OR04_D2.3.2_保全变更完成率得分">'[7]Database-分值计算'!$B$215:$C$217</definedName>
    <definedName name="OR04_D2.3.3_退撤保率得分">'[7]Database-分值计算'!$B$218:$C$220</definedName>
    <definedName name="OR04_D2.3.4_保单失效率得分">'[7]Database-分值计算'!$B$221:$C$223</definedName>
    <definedName name="OR04_D2.3.5_保全差错率得分">'[7]Database-分值计算'!$B$224:$C$226</definedName>
    <definedName name="OR04_D2.3.6_保单质押贷款支付方式得分">'[7]Database-分值计算'!$B$227:$C$228</definedName>
    <definedName name="OR04_D3.2_佣金系统计提得分">'[7]Database-分值计算'!$B$229:$C$230</definedName>
    <definedName name="OR04_D5_亿元保费销售、承保、保全操作风险事件数">'[7]Database-分值计算'!$B$231:$C$234</definedName>
    <definedName name="OR04_X1.4_业绩考核">'[7]Database-下拉框'!$B$80:$B$81</definedName>
    <definedName name="OR04_X2.2.1_承保标的风险评估">'[7]Database-下拉框'!$B$82:$B$83</definedName>
    <definedName name="OR04_X2.3.6_保单质押贷款支付方式">'[7]Database-下拉框'!$B$84:$B$85</definedName>
    <definedName name="OR04_X3.2_佣金系统计提">'[7]Database-下拉框'!$B$86:$B$87</definedName>
    <definedName name="OR05_D1_不相容职务分离得分">'[7]Database-分值计算'!$B$235:$C$237</definedName>
    <definedName name="OR05_D2.1_特殊环节集中度得分">'[7]Database-分值计算'!$B$238:$C$239</definedName>
    <definedName name="OR05_D2.2.1限时立案率得分">'[7]Database-分值计算'!$B$240:$C$242</definedName>
    <definedName name="OR05_D2.3立案注销率得分">'[7]Database-分值计算'!$B$243:$C$245</definedName>
    <definedName name="OR05_D2.4立案注销恢复率得分">'[7]Database-分值计算'!$B$246:$C$248</definedName>
    <definedName name="OR05_D2.5_已发生已报告未决赔款准备金发展偏差率_II类公司">'[7]Database-分值计算'!$B$256:$C$260</definedName>
    <definedName name="OR05_D2.5_已发生已报告未决赔款准备金发展偏差率_I类公司">'[7]Database-分值计算'!$B$251:$C$255</definedName>
    <definedName name="OR05_D2.5_已发生已报告未决赔款准备金发展偏差率得分">'[7]Database-分值计算'!$B$249:$C$250</definedName>
    <definedName name="OR05_D2.6注销恢复及案件重开率得分">'[7]Database-分值计算'!$B$261:$C$263</definedName>
    <definedName name="OR05_D2.7.1车险报案结案率得分">'[7]Database-分值计算'!$B$264:$C$266</definedName>
    <definedName name="OR05_D2.7.2非车险报案结案率得分">'[7]Database-分值计算'!$B$267:$C$269</definedName>
    <definedName name="OR05_D4_理赔反欺诈模块">'[7]Database-分值计算'!$B$270:$C$272</definedName>
    <definedName name="OR05_D5.1_行业人员水平调整得分">'[7]Database-分值计算'!$B$273:$C$275</definedName>
    <definedName name="OR05_D5.2_行业内控水平调整得分">'[7]Database-分值计算'!$B$276:$C$278</definedName>
    <definedName name="OR05_D5.3_行业系统水平调整得分">'[7]Database-分值计算'!$B$279:$C$281</definedName>
    <definedName name="OR05_D6.1_内部稽核">'[7]Database-分值计算'!$B$282:$C$285</definedName>
    <definedName name="OR05_D6.2_赔付后回访率得分">'[7]Database-分值计算'!$B$286:$C$288</definedName>
    <definedName name="OR05_X1_不相容职务分离">'[7]Database-下拉框'!$B$88:$B$90</definedName>
    <definedName name="OR05_X2.1_特殊环节集中度">'[7]Database-下拉框'!$B$91:$B$92</definedName>
    <definedName name="OR05_X4_理赔反欺诈模块">'[7]Database-下拉框'!$B$93:$B$95</definedName>
    <definedName name="OR05_X6.1_内部稽核">'[7]Database-下拉框'!$B$96:$B$99</definedName>
    <definedName name="OR06_D1.1_理赔人员人均办理理赔案件数量得分">'[7]Database-分值计算'!$B$289:$C$292</definedName>
    <definedName name="OR06_D1.2_理赔人员人均办理理赔案件数量得分">'[7]Database-分值计算'!$B$293:$C$296</definedName>
    <definedName name="OR06_D1.3_理赔工作经验得分">'[7]Database-分值计算'!$B$297:$C$300</definedName>
    <definedName name="OR06_D1.4_保全工作经验得分">'[7]Database-分值计算'!$B$301:$C$304</definedName>
    <definedName name="OR06_D2.1_索赔核定平均时长得分">'[7]Database-分值计算'!$B$305:$C$306</definedName>
    <definedName name="OR06_D2.1_索赔核定平均时长行业均值大于8">'[7]Database-分值计算'!$B$307:$C$309</definedName>
    <definedName name="OR06_D2.1_索赔核定平均时长行业均值小于8">'[7]Database-分值计算'!$B$310:$C$313</definedName>
    <definedName name="OR06_D2.2_赔款支付平均时长得分">'[7]Database-分值计算'!$B$314:$C$315</definedName>
    <definedName name="OR06_D2.2_赔款支付平均时长行业均值大于10">'[7]Database-分值计算'!$B$316:$C$318</definedName>
    <definedName name="OR06_D2.2_赔款支付平均时长行业均值小于10">'[7]Database-分值计算'!$B$319:$C$322</definedName>
    <definedName name="OR06_D2.3保全受理平均时长得分">'[7]Database-分值计算'!$B$323:$C$324</definedName>
    <definedName name="OR06_D2.3保全受理平均时长行业均值大于2">'[7]Database-分值计算'!$B$325:$C$327</definedName>
    <definedName name="OR06_D2.3保全受理平均时长行业均值小于2">'[7]Database-分值计算'!$B$328:$C$331</definedName>
    <definedName name="OR06_D2.4保全处理平均时长得分">'[7]Database-分值计算'!$B$332:$C$333</definedName>
    <definedName name="OR06_D2.4保全处理平均时长得分行业均值大于5">'[7]Database-分值计算'!$B$334:$C$336</definedName>
    <definedName name="OR06_D2.4保全处理平均时长得分行业均值小于5">'[7]Database-分值计算'!$B$337:$C$340</definedName>
    <definedName name="OR06_D2.5投诉处理平均时长得分">'[7]Database-分值计算'!$B$341:$C$342</definedName>
    <definedName name="OR06_D2.5投诉处理平均时长得分行业均值大于10">'[7]Database-分值计算'!$B$343:$C$345</definedName>
    <definedName name="OR06_D2.5投诉处理平均时长得分行业均值小于10">'[7]Database-分值计算'!$B$346:$C$349</definedName>
    <definedName name="OR06_D4.1_监管部门接到的关于理赔、保全业务线的投诉得分">'[7]Database-分值计算'!$B$350:$C$354</definedName>
    <definedName name="OR06_D4.2_保险公司接到的关于理赔、保全业务线的投诉得分">'[7]Database-分值计算'!$B$355:$C$359</definedName>
    <definedName name="OR07_D1.1_领导能力">'[7]Database-分值计算'!$B$360:$C$362</definedName>
    <definedName name="OR07_D1.2_招聘、解雇">'[7]Database-分值计算'!$B$363:$C$365</definedName>
    <definedName name="OR07_D1.4_业绩管理、薪酬">'[7]Database-分值计算'!$B$369:$C$370</definedName>
    <definedName name="OR07_D2.1_理赔权限管理">'[7]Database-分值计算'!$B$371:$C$372</definedName>
    <definedName name="OR07_D2.2_报案立案率">'[7]Database-分值计算'!$B$373:$C$374</definedName>
    <definedName name="OR07_D2.3_部门负责人培训">'[7]Database-分值计算'!$B$375:$C$377</definedName>
    <definedName name="OR07_D2.4_案均核赔支付时效">'[7]Database-分值计算'!$B$378:$C$380</definedName>
    <definedName name="OR07_D2.5_赔款转账直付比例">'[7]Database-分值计算'!$B$381:$C$383</definedName>
    <definedName name="OR07_D2.6_已发生已报告未决赔款准备金发展偏差率">'[7]Database-分值计算'!$B$384:$C$386</definedName>
    <definedName name="OR07_D2.7_千张保单投诉量">'[7]Database-分值计算'!$B$387:$C$389</definedName>
    <definedName name="OR07_D3.2_反欺诈识别">'[7]Database-分值计算'!$B$390:$C$391</definedName>
    <definedName name="OR07_D3.3_系统对接">'[7]Database-分值计算'!$B$392:$C$393</definedName>
    <definedName name="OR07_D5_基于行业总体水平的调整">'[7]Database-分值计算'!$B$394:$C$397</definedName>
    <definedName name="OR07_X1.3_部门负责人培训" localSheetId="7">'[7]Database-下拉框'!#REF!</definedName>
    <definedName name="OR07_X1.3_部门负责人培训" localSheetId="9">'[7]Database-下拉框'!#REF!</definedName>
    <definedName name="OR07_X1.3_部门负责人培训" localSheetId="3">'[7]Database-下拉框'!#REF!</definedName>
    <definedName name="OR07_X1.3_部门负责人培训">'[7]Database-下拉框'!#REF!</definedName>
    <definedName name="OR07_X1.4_业绩管理、薪酬">'[7]Database-下拉框'!$B$100:$B$101</definedName>
    <definedName name="OR07_X2.1_理赔权限管理">'[7]Database-下拉框'!$B$102:$B$103</definedName>
    <definedName name="OR07_X3.2_反欺诈识别">'[7]Database-下拉框'!$B$104:$B$105</definedName>
    <definedName name="OR07_X3.3_系统对接">'[7]Database-下拉框'!$B$106:$B$107</definedName>
    <definedName name="OR08_D1.1_领导能力">'[7]Database-分值计算'!$B$398:$C$400</definedName>
    <definedName name="OR08_D1.2_招聘、解雇">'[7]Database-分值计算'!$B$401:$C$403</definedName>
    <definedName name="OR08_D1.4_业绩管理、薪酬">'[7]Database-分值计算'!$B$407:$C$408</definedName>
    <definedName name="OR08_D2.1_案均核赔支付时效">'[7]Database-分值计算'!$B$409:$C$411</definedName>
    <definedName name="OR08_D2.2_理赔服务时效得分">'[7]Database-分值计算'!$B$412:$C$415</definedName>
    <definedName name="OR08_D2.3_赔款转账直付比例">'[7]Database-分值计算'!$B$416:$C$418</definedName>
    <definedName name="OR08_D2.4_非寿险业务估损代数偏差率">'[7]Database-分值计算'!$B$419:$C$420</definedName>
    <definedName name="OR08_D3.2_反欺诈识别">'[7]Database-分值计算'!$B$421:$C$422</definedName>
    <definedName name="OR08_D3.3_系统对接">'[7]Database-分值计算'!$B$423:$C$424</definedName>
    <definedName name="OR08_D5_基于行业总体水平的调整">'[7]Database-分值计算'!$B$425:$C$428</definedName>
    <definedName name="OR08_X1.3_部门负责人培训" localSheetId="7">'[7]Database-下拉框'!#REF!</definedName>
    <definedName name="OR08_X1.3_部门负责人培训" localSheetId="9">'[7]Database-下拉框'!#REF!</definedName>
    <definedName name="OR08_X1.3_部门负责人培训" localSheetId="3">'[7]Database-下拉框'!#REF!</definedName>
    <definedName name="OR08_X1.3_部门负责人培训">'[7]Database-下拉框'!#REF!</definedName>
    <definedName name="OR08_X1.4_业绩管理、薪酬">'[7]Database-下拉框'!$B$108:$B$109</definedName>
    <definedName name="OR08_X3.2_反欺诈识别">'[7]Database-下拉框'!$B$110:$B$111</definedName>
    <definedName name="OR08_X3.3_系统对接">'[7]Database-下拉框'!$B$112:$B$113</definedName>
    <definedName name="OR09_D1.1_再保险业务管理情况">'[7]Database-分值计算'!$B$429:$C$431</definedName>
    <definedName name="OR09_D1.2_再保险分入业务分工情况">'[7]Database-分值计算'!$B$432:$C$433</definedName>
    <definedName name="OR09_D2.2.1_再保险接受人及经纪人资信管理情况">'[7]Database-分值计算'!$B$434:$C$435</definedName>
    <definedName name="OR09_D2.2.3_再保险接受人信用风险突发应急预案管理情况">'[7]Database-分值计算'!$B$436:$C$437</definedName>
    <definedName name="OR09_D2.3.2_需续保的再保合约业务及时性得分">'[7]Database-分值计算'!$B$438:$C$439</definedName>
    <definedName name="OR09_D2.5.1_再保险应收应付款项管理情况">'[7]Database-分值计算'!$B$440:$C$441</definedName>
    <definedName name="OR09_D2.6.1_每一危险单位划分符合相关法律法规情况得分">'[7]Database-分值计算'!$B$442:$C$443</definedName>
    <definedName name="OR09_D2.6.2_每一危险单位划分符合公司内部规定情况得分">'[7]Database-分值计算'!$B$444:$C$445</definedName>
    <definedName name="OR09_D2.8.1_完成外部审计">'[7]Database-分值计算'!$B$446:$C$447</definedName>
    <definedName name="OR09_D2.8.2_完成内部审计">'[7]Database-分值计算'!$B$448:$C$449</definedName>
    <definedName name="OR09_D3.1_再保系统与其他系统链接">'[7]Database-分值计算'!$B$450:$C$451</definedName>
    <definedName name="OR09_D3.2_IT系统模块功能">'[7]Database-分值计算'!$B$452:$C$453</definedName>
    <definedName name="OR09_D3.3_IT系统统计保监会要求上报的各类再保险数据报表">'[7]Database-分值计算'!$B$454:$C$455</definedName>
    <definedName name="OR09_D3.4_再保险IT系统权限管理情况">'[7]Database-分值计算'!$B$456:$C$457</definedName>
    <definedName name="OR09_D3.5_再保系统记录修改痕迹功能">'[7]Database-分值计算'!$B$458:$C$459</definedName>
    <definedName name="OR09_D4.1_再保险管理组织架构">'[7]Database-分值计算'!$B$460:$C$462</definedName>
    <definedName name="OR09_D4.2_分保安排及确认的及时性">'[7]Database-分值计算'!$B$463:$C$465</definedName>
    <definedName name="OR09_D4.3_再保系统独立性和完整性">'[7]Database-分值计算'!$B$466:$C$468</definedName>
    <definedName name="OR09_X1.1_再保险业务管理情况">'[7]Database-下拉框'!$B$114:$B$116</definedName>
    <definedName name="OR09_X1.2_再保险分入业务管理情况">'[7]Database-下拉框'!$B$117:$B$118</definedName>
    <definedName name="OR09_X2.2.1_再保险接受人及经纪人资信管理情况">'[7]Database-下拉框'!$B$119:$B$120</definedName>
    <definedName name="OR09_X2.2.3_再保险接受人信用风险突发应急预案管理情况">'[7]Database-下拉框'!$B$121:$B$122</definedName>
    <definedName name="OR09_X2.3.2_需续保的再保合约业务完成情况">'[7]Database-下拉框'!$B$123:$B$124</definedName>
    <definedName name="OR09_X2.5.1_再保险应收应付款项管理情况">'[7]Database-下拉框'!$B$125:$B$126</definedName>
    <definedName name="OR09_X2.6.1_每一危险单位划分是否符合相关法律法规">'[7]Database-下拉框'!$B$127:$B$128</definedName>
    <definedName name="OR09_X2.6.2_每一危险单位自留额管理">'[7]Database-下拉框'!$B$129:$B$130</definedName>
    <definedName name="OR09_X3.1_再保系统与其他系统链接">'[7]Database-下拉框'!$B$131:$B$132</definedName>
    <definedName name="OR09_X3.2_IT系统模块功能">'[7]Database-下拉框'!$B$133:$B$134</definedName>
    <definedName name="OR09_X3.3_IT系统统计再保险数据报表">'[7]Database-下拉框'!$B$135:$B$136</definedName>
    <definedName name="OR09_X3.4_再保险IT系统权限管理情况">'[7]Database-下拉框'!$B$137:$B$138</definedName>
    <definedName name="OR09_X3.5_再保系统记录修改痕迹功能">'[7]Database-下拉框'!$B$139:$B$140</definedName>
    <definedName name="OR10_D1.1.1_资产管理部门负责人从业经验">'[7]Database-分值计算'!$B$534:$C$536</definedName>
    <definedName name="OR10_D1.1.2_资产管理部门负责人违法违规及处罚">'[7]Database-分值计算'!$B$537:$C$538</definedName>
    <definedName name="OR10_D1.1.3_资产管理部门人员平均从业年限">'[7]Database-分值计算'!$B$539:$C$541</definedName>
    <definedName name="OR10_D1.2.1.1_委托投资人员岗位">'[7]Database-分值计算'!$B$542:$C$544</definedName>
    <definedName name="OR10_D1.2.1.2_自行投资人员岗位">'[7]Database-分值计算'!$B$545:$C$547</definedName>
    <definedName name="OR10_D1.2.2_人员结构">'[7]Database-分值计算'!$B$548:$C$549</definedName>
    <definedName name="OR10_D1.2.3_资产管理部门人员流失率">'[7]Database-分值计算'!$B$550:$C$552</definedName>
    <definedName name="OR10_D1.3.2_员工培训频率">'[7]Database-分值计算'!$B$557:$C$558</definedName>
    <definedName name="OR10_D1.4.1.1_自行投资投研人员激励机制">'[7]Database-分值计算'!$B$559:$C$561</definedName>
    <definedName name="OR10_D1.4.1.2_委托投资投研人员激励机制">'[7]Database-分值计算'!$B$562:$C$564</definedName>
    <definedName name="OR10_D1.4.2.1_自行投资风险管理人员激励机制">'[7]Database-分值计算'!$B$565:$C$567</definedName>
    <definedName name="OR10_D1.4.2.2_委托投资风险管理人员激励机制">'[7]Database-分值计算'!$B$568:$C$570</definedName>
    <definedName name="OR10_D1.4.3.1_自行投资业绩考核">'[7]Database-分值计算'!$B$571:$C$573</definedName>
    <definedName name="OR10_D1.4.3.2_委托投资业绩考核">'[7]Database-分值计算'!$B$574:$C$576</definedName>
    <definedName name="OR10_D2.1_操作风险数据库">'[7]Database-分值计算'!$B$577:$C$578</definedName>
    <definedName name="OR10_D2.2.1_委托投资管理制度">'[7]Database-分值计算'!$B$579:$C$581</definedName>
    <definedName name="OR10_D2.2.2_委托投资指引">'[7]Database-分值计算'!$B$582:$C$584</definedName>
    <definedName name="OR10_D2.2.3_定期评估">'[7]Database-分值计算'!$B$585:$C$588</definedName>
    <definedName name="OR10_D2.3.1_压力测试">'[7]Database-分值计算'!$B$589:$C$590</definedName>
    <definedName name="OR10_D2.3.2.1_自行投资分账户">'[7]Database-分值计算'!$B$591:$C$593</definedName>
    <definedName name="OR10_D2.3.2.2_委托投资分账户">'[7]Database-分值计算'!$B$594:$C$596</definedName>
    <definedName name="OR10_D2.4_托管">'[7]Database-分值计算'!$B$597:$C$599</definedName>
    <definedName name="OR10_D2.5.1_投资授权制度">'[7]Database-分值计算'!$B$600:$C$601</definedName>
    <definedName name="OR10_D2.5.2.1.1_自行投资决策流程信息化和自动化">'[7]Database-分值计算'!$B$602:$C$604</definedName>
    <definedName name="OR10_D2.5.2.1.2_委托投资决策流程信息化和自动化">'[7]Database-分值计算'!$B$605:$C$607</definedName>
    <definedName name="OR10_D2.5.2.2.1_自行投资决策书面记录">'[7]Database-分值计算'!$B$608:$C$610</definedName>
    <definedName name="OR10_D2.5.2.2.2_委托投资决策书面记录">'[7]Database-分值计算'!$B$611:$C$613</definedName>
    <definedName name="OR10_D2.5.3.1_自行投资投资池、备选池和禁投池体系">'[7]Database-分值计算'!$B$614:$C$616</definedName>
    <definedName name="OR10_D2.5.3.2_委托投资投资池、备选池和禁投池体系">'[7]Database-分值计算'!$B$617:$C$619</definedName>
    <definedName name="OR10_D2.5.4_投资决策操作风险">'[7]Database-分值计算'!$B$620:$C$622</definedName>
    <definedName name="OR10_D2.6.1.1_自行投资集中交易">'[7]Database-分值计算'!$B$623:$C$625</definedName>
    <definedName name="OR10_D2.6.1.2_委托投资集中交易">'[7]Database-分值计算'!$B$626:$C$628</definedName>
    <definedName name="OR10_D2.6.2.1_自行投资交易记录">'[7]Database-分值计算'!$B$629:$C$631</definedName>
    <definedName name="OR10_D2.6.2.2_委托投资交易记录">'[7]Database-分值计算'!$B$632:$C$634</definedName>
    <definedName name="OR10_D2.6.3_交易行为操作风险">'[7]Database-分值计算'!$B$635:$C$637</definedName>
    <definedName name="OR10_D2.7.1.1_自行投资会计估值政策与制度规范">'[7]Database-分值计算'!$B$638:$C$640</definedName>
    <definedName name="OR10_D2.7.1.2_委托投资会计估值政策与制度规范">'[7]Database-分值计算'!$B$641:$C$643</definedName>
    <definedName name="OR10_D2.7.2.1_自行投资清算和交易信息核对频率">'[7]Database-分值计算'!$B$644:$C$646</definedName>
    <definedName name="OR10_D2.7.2.2_委托投资清算和交易信息核对频率">'[7]Database-分值计算'!$B$647:$C$649</definedName>
    <definedName name="OR10_D2.7.3_估值核算操作风险事件">'[7]Database-分值计算'!$B$650:$C$652</definedName>
    <definedName name="OR10_D2.8_信息披露风险事件">'[7]Database-分值计算'!$B$653:$C$655</definedName>
    <definedName name="OR10_D3.1.1.1_自行投资系统自动化">'[7]Database-分值计算'!$B$656:$C$659</definedName>
    <definedName name="OR10_D3.1.1.2_委托投资系统自动化">'[7]Database-分值计算'!$B$660:$C$662</definedName>
    <definedName name="OR10_D3.1.2_系统设计差错量">'[7]Database-分值计算'!$B$663:$C$664</definedName>
    <definedName name="OR10_D3.2.1_系统中断次数">'[7]Database-分值计算'!$B$665:$C$666</definedName>
    <definedName name="OR10_D3.2.2_系统异常事件数量">'[7]Database-分值计算'!$B$667:$C$668</definedName>
    <definedName name="OR10_D3.3_信息安全事件数量">'[7]Database-分值计算'!$B$669:$C$671</definedName>
    <definedName name="OR10_D3.4_数据差错量">'[7]Database-分值计算'!$B$672:$C$673</definedName>
    <definedName name="OR10_D4.1_对新政策的参与和反应速度">'[7]Database-分值计算'!$B$674:$C$675</definedName>
    <definedName name="OR10_D4.2_新政策培训">'[7]Database-分值计算'!$B$676:$C$677</definedName>
    <definedName name="OR10_D6.1_投资决策操作风险事件">'[7]Database-分值计算'!$B$678:$C$680</definedName>
    <definedName name="OR10_D6.2_交易行为操作风险事件">'[7]Database-分值计算'!$B$681:$C$683</definedName>
    <definedName name="OR10_D6.3_估值核算操作风险事件">'[7]Database-分值计算'!$B$684:$C$686</definedName>
    <definedName name="OR10_D6.4_信息披露操作风险事件">'[7]Database-分值计算'!$B$687:$C$689</definedName>
    <definedName name="OR10_X1.1.2_资产管理部门负责人违法违规及处罚">'[7]Database-下拉框'!$B$164:$B$165</definedName>
    <definedName name="OR10_X1.2.1.1_委托投资人员岗位">'[7]Database-下拉框'!$B$166:$B$168</definedName>
    <definedName name="OR10_X1.2.1.2_自行投资人员岗位">'[7]Database-下拉框'!$B$169:$B$171</definedName>
    <definedName name="OR10_X1.4.1.1_自行投资投研人员激励机制">'[7]Database-下拉框'!$B$172:$B$174</definedName>
    <definedName name="OR10_X1.4.1.2_委托投资投研人员激励机制">'[7]Database-下拉框'!$B$175:$B$177</definedName>
    <definedName name="OR10_X1.4.2.1_自行投资风险管理人员激励机制">'[7]Database-下拉框'!$B$178:$B$180</definedName>
    <definedName name="OR10_X1.4.2.2_委托投资风险管理人员激励机制">'[7]Database-下拉框'!$B$181:$B$183</definedName>
    <definedName name="OR10_X1.4.3.1_自行投资业绩考核">'[7]Database-下拉框'!$B$184:$B$186</definedName>
    <definedName name="OR10_X1.4.3.2_委托投资业绩考核">'[7]Database-下拉框'!$B$187:$B$189</definedName>
    <definedName name="OR10_X2.1_操作风险数据库">'[7]Database-下拉框'!$B$190:$B$191</definedName>
    <definedName name="OR10_X2.2.1_委托投资管理制度">'[7]Database-下拉框'!$B$192:$B$194</definedName>
    <definedName name="OR10_X2.2.2_委托投资指引">'[7]Database-下拉框'!$B$195:$B$197</definedName>
    <definedName name="OR10_X2.2.3_定期评估">'[7]Database-下拉框'!$B$198:$B$201</definedName>
    <definedName name="OR10_X2.3.1_压力测试">'[7]Database-下拉框'!$B$202:$B$203</definedName>
    <definedName name="OR10_X2.3.2.1_自行投资分账户">'[7]Database-下拉框'!$B$204:$B$206</definedName>
    <definedName name="OR10_X2.3.2.2_委托投资分账户">'[7]Database-下拉框'!$B$207:$B$209</definedName>
    <definedName name="OR10_X2.4_托管">'[7]Database-下拉框'!$B$210:$B$212</definedName>
    <definedName name="OR10_X2.5.1_投资授权制度">'[7]Database-下拉框'!$B$213:$B$214</definedName>
    <definedName name="OR10_X2.5.2.1.1_自行投资决策流程信息化和自动化">'[7]Database-下拉框'!$B$215:$B$217</definedName>
    <definedName name="OR10_X2.5.2.1.2_委托投资决策流程信息化和自动化">'[7]Database-下拉框'!$B$218:$B$220</definedName>
    <definedName name="OR10_X2.5.2.2.1_自行投资决策书面记录">'[7]Database-下拉框'!$B$221:$B$223</definedName>
    <definedName name="OR10_X2.5.2.2.2_委托投资决策书面记录">'[7]Database-下拉框'!$B$224:$B$226</definedName>
    <definedName name="OR10_X2.5.3.1_自行投资投资池、备选池和禁投池体系">'[7]Database-下拉框'!$B$227:$B$229</definedName>
    <definedName name="OR10_X2.5.3.2_委托投资投资池、备选池和禁投池体系">'[7]Database-下拉框'!$B$230:$B$232</definedName>
    <definedName name="OR10_X2.6.1.1_自行投资集中交易">'[7]Database-下拉框'!$B$233:$B$235</definedName>
    <definedName name="OR10_X2.6.1.2_委托投资集中交易">'[7]Database-下拉框'!$B$236:$B$238</definedName>
    <definedName name="OR10_X2.6.2.1_自行投资交易记录">'[7]Database-下拉框'!$B$239:$B$241</definedName>
    <definedName name="OR10_X2.6.2.2_委托投资交易记录">'[7]Database-下拉框'!$B$242:$B$244</definedName>
    <definedName name="OR10_X2.7.1.1_自行投资会计估值政策与制度规范">'[7]Database-下拉框'!$B$245:$B$247</definedName>
    <definedName name="OR10_X2.7.1.2_委托投资会计估值政策与制度规范">'[7]Database-下拉框'!$B$248:$B$250</definedName>
    <definedName name="OR10_X2.7.2.1_自行投资清算和交易信息核对频率">'[7]Database-下拉框'!$B$251:$B$253</definedName>
    <definedName name="OR10_X2.7.2.2_委托投资清算和交易信息核对频率">'[7]Database-下拉框'!$B$254:$B$256</definedName>
    <definedName name="OR10_X3.1.1.1_自行投资系统自动化">'[7]Database-下拉框'!$B$257:$B$260</definedName>
    <definedName name="OR10_X3.1.1.2_委托投资系统自动化">'[7]Database-下拉框'!$B$261:$B$263</definedName>
    <definedName name="OR10_X4.1_对新政策的参与和反应速度">'[7]Database-下拉框'!$B$264:$B$265</definedName>
    <definedName name="OR10_X4.2_新政策培训">'[7]Database-下拉框'!$B$266:$B$267</definedName>
    <definedName name="OR12_D1.1_财会部门主要负责人专业性">'[7]Database-分值计算'!$B$690:$C$692</definedName>
    <definedName name="OR12_D1.2.1.1_财会部门人数_否_I类公司">'[7]Database-分值计算'!$B$699:$C$700</definedName>
    <definedName name="OR12_D1.2.1.1_财会部门人数_是_II类公司">'[7]Database-分值计算'!$B$701:$C$702</definedName>
    <definedName name="OR12_D1.2.1.1_财会部门人数_是_I类公司">'[7]Database-分值计算'!$B$697:$C$698</definedName>
    <definedName name="OR12_D1.2.1.1_财务处理情况">'[7]Database-分值计算'!$B$693:$C$696</definedName>
    <definedName name="OR12_D1.2.2_财会部门人员流失率">'[7]Database-分值计算'!$B$705:$C$706</definedName>
    <definedName name="OR12_D1.3_员工培训率">'[7]Database-分值计算'!$B$707:$C$708</definedName>
    <definedName name="OR12_D1.4_业绩考核">'[7]Database-分值计算'!$B$709:$C$710</definedName>
    <definedName name="OR12_D2.1_操作风险数据库">'[7]Database-分值计算'!$B$711:$C$712</definedName>
    <definedName name="OR12_D2.2.1_核算集中度">'[7]Database-分值计算'!$B$713:$C$714</definedName>
    <definedName name="OR12_D2.2.2_会计差错量">'[7]Database-分值计算'!$B$715:$C$716</definedName>
    <definedName name="OR12_D2.2.3_委托投资资产数据核对">'[7]Database-分值计算'!$B$717:$C$718</definedName>
    <definedName name="OR12_D2.3.1_偿付能力报告差错量">'[7]Database-分值计算'!$B$719:$C$721</definedName>
    <definedName name="OR12_D2.3.2_偿付能力报告出现重大错报或漏报">'[7]Database-分值计算'!$B$722:$C$723</definedName>
    <definedName name="OR12_D2.4.1_财务报告差错量">'[7]Database-分值计算'!$B$724:$C$726</definedName>
    <definedName name="OR12_D2.4.2_财务报告出现重大错报或漏报">'[7]Database-分值计算'!$B$727:$C$728</definedName>
    <definedName name="OR12_D2.5.1_收支两条线">'[7]Database-分值计算'!$B$729:$C$730</definedName>
    <definedName name="OR12_D2.5.2_银行账户集中管理">'[7]Database-分值计算'!$B$731:$C$732</definedName>
    <definedName name="OR12_D2.5.3_资金管理操作风险事件">'[7]Database-分值计算'!$B$733:$C$735</definedName>
    <definedName name="OR12_D2.6.1_单证管理">'[7]Database-分值计算'!$B$736:$C$737</definedName>
    <definedName name="OR12_D2.6.2_空白单证缺失率">'[7]Database-分值计算'!$B$738:$C$739</definedName>
    <definedName name="OR12_D2.7.1_印章管理">'[7]Database-分值计算'!$B$740:$C$741</definedName>
    <definedName name="OR12_D2.7.2_印章管理操作风险事件">'[7]Database-分值计算'!$B$742:$C$744</definedName>
    <definedName name="OR12_D2.8.1_税收管理">'[7]Database-分值计算'!$B$745:$C$746</definedName>
    <definedName name="OR12_D2.8.1_税收管理_II类公司">'[7]Database-分值计算'!$B$750:$C$752</definedName>
    <definedName name="OR12_D2.8.1_税收管理_I类公司">'[7]Database-分值计算'!$B$747:$C$749</definedName>
    <definedName name="OR12_D2.8.2_税收操作风险事件">'[7]Database-分值计算'!$B$753:$C$755</definedName>
    <definedName name="OR12_D3.1_系统自动化">'[7]Database-分值计算'!$B$756:$C$757</definedName>
    <definedName name="OR12_D3.2_系统异常事件数量">'[7]Database-分值计算'!$B$758:$C$760</definedName>
    <definedName name="OR12_D3.3_系统管理集中度">'[7]Database-分值计算'!$B$761:$C$762</definedName>
    <definedName name="OR12_D3.4.1_数据核对频率">'[7]Database-分值计算'!$B$763:$C$765</definedName>
    <definedName name="OR12_D3.4.2_数据差错率">'[7]Database-分值计算'!$B$766:$C$767</definedName>
    <definedName name="OR12_D4.1_对新政策的参与和反应">'[7]Database-分值计算'!$B$768:$C$769</definedName>
    <definedName name="OR12_D4.2_新政策培训">'[7]Database-分值计算'!$B$770:$C$771</definedName>
    <definedName name="OR12_X1.1_财会部门主要负责人专业性">'[7]Database-下拉框'!$B$268:$B$270</definedName>
    <definedName name="OR12_X1.4_业绩考核">'[7]Database-下拉框'!$B$271:$B$272</definedName>
    <definedName name="OR12_X2.1_操作风险数据库">'[7]Database-下拉框'!$B$273:$B$274</definedName>
    <definedName name="OR12_X2.2.1_核算集中度">'[7]Database-下拉框'!$B$275:$B$276</definedName>
    <definedName name="OR12_X2.2.3_委托投资资产数据核对">'[7]Database-下拉框'!$B$277:$B$278</definedName>
    <definedName name="OR12_X2.5.1_收支两条线">'[7]Database-下拉框'!$B$279:$B$280</definedName>
    <definedName name="OR12_X2.5.2_银行账户集中管理">'[7]Database-下拉框'!$B$281:$B$282</definedName>
    <definedName name="OR12_X2.6.1_单证管理">'[7]Database-下拉框'!$B$283:$B$284</definedName>
    <definedName name="OR12_X2.7.1_印章管理">'[7]Database-下拉框'!$B$285:$B$286</definedName>
    <definedName name="OR12_X2.8.1_税收管理">'[7]Database-下拉框'!$B$287:$B$289</definedName>
    <definedName name="OR12_X3.1_系统自动化">'[7]Database-下拉框'!$B$290:$B$291</definedName>
    <definedName name="OR12_X3.3_系统管理集中度">'[7]Database-下拉框'!$B$292:$B$293</definedName>
    <definedName name="OR12_X3.4.1_数据核对频率">'[7]Database-下拉框'!$B$294:$B$296</definedName>
    <definedName name="OR12_X4.1_对新政策的参与和反应">'[7]Database-下拉框'!$B$297:$B$298</definedName>
    <definedName name="OR12_X4.2_新政策培训">'[7]Database-下拉框'!$B$299:$B$300</definedName>
    <definedName name="OR13_D1.1_领导能力">'[7]Database-分值计算'!$B$772:$C$773</definedName>
    <definedName name="OR13_D1.2.1_财会人员流失率">'[7]Database-分值计算'!$B$774:$C$775</definedName>
    <definedName name="OR13_D1.2.2_会计证持证率">'[7]Database-分值计算'!$B$776:$C$777</definedName>
    <definedName name="OR13_D1.3_员工培训人次">'[7]Database-分值计算'!$B$778:$C$779</definedName>
    <definedName name="OR13_D1.4.1_管理方式">'[7]Database-分值计算'!$B$780:$C$781</definedName>
    <definedName name="OR13_D1.4.2_业绩考核">'[7]Database-分值计算'!$B$782:$C$783</definedName>
    <definedName name="OR13_D2.1.1.1_财务报告差错量">'[7]Database-分值计算'!$B$784:$C$786</definedName>
    <definedName name="OR13_D2.1.1.2_财务报告出现重大错报或漏报">'[7]Database-分值计算'!$B$787:$C$788</definedName>
    <definedName name="OR13_D2.2.1_银行账户集中管理">'[7]Database-分值计算'!$B$789:$C$790</definedName>
    <definedName name="OR13_D2.2.2_非现金收款比率">'[7]Database-分值计算'!$B$791:$C$793</definedName>
    <definedName name="OR13_D2.2.3_非现金付款比率">'[7]Database-分值计算'!$B$794:$C$796</definedName>
    <definedName name="OR13_D2.2.4_非寿险业务非正常应收保费比例">'[7]Database-分值计算'!$B$797:$C$799</definedName>
    <definedName name="OR13_D2.3.1_费用预算执行情况">'[7]Database-分值计算'!$B$800:$C$801</definedName>
    <definedName name="OR13_D2.4.2_单证回销率">'[7]Database-分值计算'!$B$804:$C$806</definedName>
    <definedName name="OR13_D2.5_税收操作风险事件">'[7]Database-分值计算'!$B$807:$C$809</definedName>
    <definedName name="OR13_D3.2_系统对接">'[7]Database-分值计算'!$B$810:$C$811</definedName>
    <definedName name="OR13_D5_亿元保费财务操作风险事件数">'[7]Database-分值计算'!$B$812:$C$815</definedName>
    <definedName name="OR13_X1.4.1_管理方式">'[7]Database-下拉框'!$B$301:$B$302</definedName>
    <definedName name="OR13_X1.4.2_业绩考核">'[7]Database-下拉框'!$B$303:$B$304</definedName>
    <definedName name="OR13_X2.2.1_银行账户管理集中度">'[7]Database-下拉框'!$B$305:$B$306</definedName>
    <definedName name="OR13_X2.3.1_费用预算执行情况">'[7]Database-下拉框'!$B$307:$B$308</definedName>
    <definedName name="OR13_X3.2_系统对接">'[7]Database-下拉框'!$B$309:$B$310</definedName>
    <definedName name="OR14_D1_II类公司">'[7]Database-分值计算'!$B$474:$C$476</definedName>
    <definedName name="OR14_D1_I类公司">'[7]Database-分值计算'!$B$471:$C$473</definedName>
    <definedName name="OR14_D1_精算人员数量">'[7]Database-分值计算'!$B$469:$C$470</definedName>
    <definedName name="OR14_D2.1_未到期责任准备金评估">'[7]Database-分值计算'!$B$477:$C$479</definedName>
    <definedName name="OR14_D2.2_已发生未报案未决赔款准备金评估">'[7]Database-分值计算'!$B$480:$C$482</definedName>
    <definedName name="OR14_D2.3_分保未决赔款准备金管理">'[7]Database-分值计算'!$B$483:$C$484</definedName>
    <definedName name="OR14_D2.4_准备金核算完整性和及时性">'[7]Database-分值计算'!$B$485:$C$486</definedName>
    <definedName name="OR14_D2.5_准备金总部是否有冗余">'[7]Database-分值计算'!$B$487:$C$488</definedName>
    <definedName name="OR14_D2.6_再保后未决赔款准备金回溯偏差率得分_II类公司">'[7]Database-分值计算'!$B$494:$C$496</definedName>
    <definedName name="OR14_D2.6_再保后未决赔款准备金回溯偏差率得分_I类公司">'[7]Database-分值计算'!$B$491:$C$493</definedName>
    <definedName name="OR14_D2.7_准备金管理制度">'[7]Database-分值计算'!$B$497:$C$499</definedName>
    <definedName name="OR14_D2.8.1_底稿完善性得分">'[7]Database-分值计算'!$B$500:$C$501</definedName>
    <definedName name="OR14_D2.8.2_编制频率得分">'[7]Database-分值计算'!$B$502:$C$503</definedName>
    <definedName name="OR14_D2.8.3_有效复核得分">'[7]Database-分值计算'!$B$504:$C$505</definedName>
    <definedName name="OR14_D2.8.4_有效留存或备份得分">'[7]Database-分值计算'!$B$506:$C$507</definedName>
    <definedName name="OR14_D4.2_未决赔款准备金回溯偏差率">'[7]Database-分值计算'!$B$511:$C$513</definedName>
    <definedName name="OR14_D4.3_准备金系统数据一致性">'[7]Database-分值计算'!$B$514:$C$516</definedName>
    <definedName name="OR14_X2.1_未到期责任准备金评估">'[7]Database-下拉框'!$B$141:$B$143</definedName>
    <definedName name="OR14_X2.2_已发生未报案未决赔款准备金评估">'[7]Database-下拉框'!$B$144:$B$146</definedName>
    <definedName name="OR14_X2.3_分保未决赔款准备金管理">'[7]Database-下拉框'!$B$147:$B$148</definedName>
    <definedName name="OR14_X2.4_准备金核算完整性和及时性">'[7]Database-下拉框'!$B$149:$B$150</definedName>
    <definedName name="OR14_X2.5_准备金总部是否有冗余">'[7]Database-下拉框'!$B$151:$B$152</definedName>
    <definedName name="OR14_X2.7_准备金管理制度">'[7]Database-下拉框'!$B$161:$B$163</definedName>
    <definedName name="OR14_X2.8.1_底稿完善性">'[7]Database-下拉框'!$B$153:$B$154</definedName>
    <definedName name="OR14_X2.8.2_编制频率">'[7]Database-下拉框'!$B$155:$B$156</definedName>
    <definedName name="OR14_X2.8.3_有效复核">'[7]Database-下拉框'!$B$157:$B$158</definedName>
    <definedName name="OR14_X2.8.4_有效留存或备份">'[7]Database-下拉框'!$B$159:$B$160</definedName>
    <definedName name="OR15_D1.1_准备金评估工作人员的工作经验">'[7]Database-分值计算'!$B$517:$C$520</definedName>
    <definedName name="OR15_D1.2_总精算师在公司连续工作年限">'[7]Database-分值计算'!$B$521:$C$525</definedName>
    <definedName name="OR15_D1.3_总精算师变换情况">'[7]Database-分值计算'!$B$526:$C$529</definedName>
    <definedName name="OR15_D1.4_再保险管理人员的工作经验">'[7]Database-分值计算'!$B$530:$C$533</definedName>
    <definedName name="OR17_D3.1_百亿元保费案件数">'[7]Database-分值计算'!$B$816:$C$820</definedName>
    <definedName name="OR17_D3.2_案件增长率">'[7]Database-分值计算'!$B$821:$C$825</definedName>
    <definedName name="OR17_D3.3_案发机构占比">'[7]Database-分值计算'!$B$826:$C$830</definedName>
    <definedName name="OR17_D3.4_案件报送不及时率">'[7]Database-分值计算'!$B$831:$C$835</definedName>
    <definedName name="OR17_D3.5_案件报送差错率">'[7]Database-分值计算'!$B$836:$C$840</definedName>
    <definedName name="OR17_D3.6_重大案件调查完成率">'[7]Database-分值计算'!$B$843:$C$846</definedName>
    <definedName name="OR17_D3.6_重大案件调查完成率情况">'[7]Database-分值计算'!$B$841:$C$842</definedName>
    <definedName name="OR17_D3.7_问责完成率">'[7]Database-分值计算'!$B$849:$C$852</definedName>
    <definedName name="OR17_D3.7_问责完成率情况">'[7]Database-分值计算'!$B$847:$C$848</definedName>
    <definedName name="OR17_D3.8_问责通报完成率">'[7]Database-分值计算'!$B$855:$C$858</definedName>
    <definedName name="OR17_D3.8_问责通报完成率情况">'[7]Database-分值计算'!$B$853:$C$854</definedName>
    <definedName name="OR18_D1.1.1.3_罚款和没收违法所得累计金额">'[7]Database-分值计算'!$B$859:$C$862</definedName>
    <definedName name="OR18_D1.1.1.4_管理人员受处罚情况">'[7]Database-分值计算'!$B$863:$C$865</definedName>
    <definedName name="OR18_D1.1.2既往行政处罚">'[7]Database-分值计算'!$B$866:$C$867</definedName>
    <definedName name="OR18_D1.2_非保险类行政处罚">'[7]Database-分值计算'!$B$868:$C$869</definedName>
    <definedName name="OR18_D2.1.1_产险业每家分支机构受罚款金额">'[7]Database-分值计算'!$B$873:$C$876</definedName>
    <definedName name="OR18_D2.1.2_寿险业每家分支机构受罚款金额">'[7]Database-分值计算'!$B$877:$C$880</definedName>
    <definedName name="OR18_D2.1.3_再保险公司每家分支机构受罚款金额">'[7]Database-分值计算'!$B$881:$C$884</definedName>
    <definedName name="OR18_D2.1_每家分支机构受罚款金额_公司类型">'[7]Database-分值计算'!$B$870:$C$872</definedName>
    <definedName name="OR18_D2.2.1_产险业受严重处罚分支机构占比">'[7]Database-分值计算'!$B$888:$C$891</definedName>
    <definedName name="OR18_D2.2.2_寿险业受严重处罚分支机构占比">'[7]Database-分值计算'!$B$892:$C$895</definedName>
    <definedName name="OR18_D2.2.3_再保险公司受严重处罚分支机构占比">'[7]Database-分值计算'!$B$896:$C$899</definedName>
    <definedName name="OR18_D2.2_受严重处罚分支机构占比_公司类型">'[7]Database-分值计算'!$B$885:$C$887</definedName>
    <definedName name="OR18_D3.1_设置合规管理部门">'[7]Database-分值计算'!$B$900:$C$901</definedName>
    <definedName name="OR18_D3.2_合规管理政策">'[7]Database-分值计算'!$B$902:$C$903</definedName>
    <definedName name="OR18_D3.3_落实合规政策的文件">'[7]Database-分值计算'!$B$904:$C$905</definedName>
    <definedName name="OR18_D3.4_开展合规培训">'[7]Database-分值计算'!$B$906:$C$907</definedName>
    <definedName name="OR18_D3.5_提交年度合规报告">'[7]Database-分值计算'!$B$908:$C$909</definedName>
    <definedName name="OR18_D5_特殊评价">'[7]Database-分值计算'!$B$910:$C$912</definedName>
    <definedName name="OR18_X1.1.1.4_管理人员受处罚情况">'[7]Database-下拉框'!$B$311:$B$313</definedName>
    <definedName name="OR18_X1.2_非保险类行政处罚">'[7]Database-下拉框'!$B$316:$B$317</definedName>
    <definedName name="OR18_X3.1_设置合规管理部门">'[7]Database-下拉框'!$B$318:$B$319</definedName>
    <definedName name="OR18_X3.2_合规管理政策">'[7]Database-下拉框'!$B$320:$B$321</definedName>
    <definedName name="OR18_X3.3_落实合规政策的文件">'[7]Database-下拉框'!$B$322:$B$323</definedName>
    <definedName name="OR18_X3.4_开展合规培训">'[7]Database-下拉框'!$B$324:$B$325</definedName>
    <definedName name="OR18_X3.5_提交年度合规报告">'[7]Database-下拉框'!$B$326:$B$327</definedName>
    <definedName name="OR18_X5_特殊评价">'[7]Database-下拉框'!$B$328:$B$330</definedName>
    <definedName name="PA_ADD_BEN">[1]Inputs!$D$49</definedName>
    <definedName name="PA_RATE">[1]Inputs!$D$126</definedName>
    <definedName name="PA_RATE_MTH">[1]Inputs!$E$126</definedName>
    <definedName name="part_surr_pc">[1]Inputs!$D$214</definedName>
    <definedName name="part_surr_rate_col" localSheetId="7">#REF!</definedName>
    <definedName name="part_surr_rate_col" localSheetId="9">#REF!</definedName>
    <definedName name="part_surr_rate_col" localSheetId="3">#REF!</definedName>
    <definedName name="part_surr_rate_col">#REF!</definedName>
    <definedName name="part_surr_rate_tbl" localSheetId="7">#REF!</definedName>
    <definedName name="part_surr_rate_tbl" localSheetId="9">#REF!</definedName>
    <definedName name="part_surr_rate_tbl" localSheetId="3">#REF!</definedName>
    <definedName name="part_surr_rate_tbl">#REF!</definedName>
    <definedName name="part_surr_tbl" localSheetId="7">[1]Inputs!#REF!</definedName>
    <definedName name="part_surr_tbl" localSheetId="9">[1]Inputs!#REF!</definedName>
    <definedName name="part_surr_tbl" localSheetId="3">[1]Inputs!#REF!</definedName>
    <definedName name="part_surr_tbl">[1]Inputs!#REF!</definedName>
    <definedName name="PASTE_COPY" localSheetId="7">#REF!</definedName>
    <definedName name="PASTE_COPY" localSheetId="9">#REF!</definedName>
    <definedName name="PASTE_COPY" localSheetId="3">#REF!</definedName>
    <definedName name="PASTE_COPY">#REF!</definedName>
    <definedName name="PASTE_ST" localSheetId="7">#REF!</definedName>
    <definedName name="PASTE_ST" localSheetId="9">#REF!</definedName>
    <definedName name="PASTE_ST" localSheetId="3">#REF!</definedName>
    <definedName name="PASTE_ST">#REF!</definedName>
    <definedName name="Pay_Date" localSheetId="7">#REF!</definedName>
    <definedName name="Pay_Date" localSheetId="9">#REF!</definedName>
    <definedName name="Pay_Date" localSheetId="3">#REF!</definedName>
    <definedName name="Pay_Date">#REF!</definedName>
    <definedName name="Pay_Num" localSheetId="7">#REF!</definedName>
    <definedName name="Pay_Num" localSheetId="9">#REF!</definedName>
    <definedName name="Pay_Num" localSheetId="3">#REF!</definedName>
    <definedName name="Pay_Num">#REF!</definedName>
    <definedName name="Payment_Date" localSheetId="7">DATE(YEAR('表2-1 基本情景期限匹配测试表（人身保险公司）_久期'!Loan_Start),MONTH('表2-1 基本情景期限匹配测试表（人身保险公司）_久期'!Loan_Start)+Payment_Number,DAY('表2-1 基本情景期限匹配测试表（人身保险公司）_久期'!Loan_Start))</definedName>
    <definedName name="Payment_Date" localSheetId="9">DATE(YEAR('表2-3 利率压力情景测试表（人身保险公司）'!Loan_Start),MONTH('表2-3 利率压力情景测试表（人身保险公司）'!Loan_Start)+Payment_Number,DAY('表2-3 利率压力情景测试表（人身保险公司）'!Loan_Start))</definedName>
    <definedName name="Payment_Date" localSheetId="3">DATE(YEAR(评价指标表!Loan_Start),MONTH(评价指标表!Loan_Start)+Payment_Number,DAY(评价指标表!Loan_Start))</definedName>
    <definedName name="Payment_Date">DATE(YEAR(封面!Loan_Start),MONTH(封面!Loan_Start)+Payment_Number,DAY(封面!Loan_Start))</definedName>
    <definedName name="PERIOD">[2]RANGES!$D$5:$D$21</definedName>
    <definedName name="PERIOD_COMPARE">[2]RANGES!$I$6</definedName>
    <definedName name="PERIOD_COMPARE_COLUMN">[2]RANGES!$I$5</definedName>
    <definedName name="PLAN_COST">'[2]P&amp;L (CY Plan)'!$B$39:$T$69</definedName>
    <definedName name="PLAN_EXPENSE">'[2]P&amp;L (CY Plan)'!$B$73:$T$103</definedName>
    <definedName name="PLAN_PROFIT">'[2]P&amp;L (CY Plan)'!$B$106:$T$106</definedName>
    <definedName name="PLAN_SALES">'[2]P&amp;L (CY Plan)'!$B$5:$T$35</definedName>
    <definedName name="Planning2Total">'[4]Expenditures Over Time'!$D$27</definedName>
    <definedName name="PlanningTotal">'[4]Expenditures Over Time'!$D$19</definedName>
    <definedName name="POL_TERM">[1]Inputs!$D$20</definedName>
    <definedName name="PREM_ACC_ROP_TBL">[1]OTHER_BEN!$A$13:$IV$15</definedName>
    <definedName name="PREM_ANN" localSheetId="7">#REF!</definedName>
    <definedName name="PREM_ANN" localSheetId="9">#REF!</definedName>
    <definedName name="PREM_ANN" localSheetId="3">#REF!</definedName>
    <definedName name="PREM_ANN">#REF!</definedName>
    <definedName name="PREM_ANN_TIME" localSheetId="7">#REF!</definedName>
    <definedName name="PREM_ANN_TIME" localSheetId="9">#REF!</definedName>
    <definedName name="PREM_ANN_TIME" localSheetId="3">#REF!</definedName>
    <definedName name="PREM_ANN_TIME">#REF!</definedName>
    <definedName name="PREM_ANND" localSheetId="7">#REF!</definedName>
    <definedName name="PREM_ANND" localSheetId="9">#REF!</definedName>
    <definedName name="PREM_ANND" localSheetId="3">#REF!</definedName>
    <definedName name="PREM_ANND">#REF!</definedName>
    <definedName name="PREM_ANNF" localSheetId="7">#REF!</definedName>
    <definedName name="PREM_ANNF" localSheetId="9">#REF!</definedName>
    <definedName name="PREM_ANNF" localSheetId="3">#REF!</definedName>
    <definedName name="PREM_ANNF">#REF!</definedName>
    <definedName name="PREM_ANNG" localSheetId="7">#REF!</definedName>
    <definedName name="PREM_ANNG" localSheetId="9">#REF!</definedName>
    <definedName name="PREM_ANNG" localSheetId="3">#REF!</definedName>
    <definedName name="PREM_ANNG">#REF!</definedName>
    <definedName name="PREM_ASS_COL" localSheetId="7">#REF!</definedName>
    <definedName name="PREM_ASS_COL" localSheetId="9">#REF!</definedName>
    <definedName name="PREM_ASS_COL" localSheetId="3">#REF!</definedName>
    <definedName name="PREM_ASS_COL">#REF!</definedName>
    <definedName name="PREM_ASS_TBL" localSheetId="7">#REF!</definedName>
    <definedName name="PREM_ASS_TBL" localSheetId="9">#REF!</definedName>
    <definedName name="PREM_ASS_TBL" localSheetId="3">#REF!</definedName>
    <definedName name="PREM_ASS_TBL">#REF!</definedName>
    <definedName name="PREM_CALC" localSheetId="7">#REF!</definedName>
    <definedName name="PREM_CALC" localSheetId="9">#REF!</definedName>
    <definedName name="PREM_CALC" localSheetId="3">#REF!</definedName>
    <definedName name="PREM_CALC">#REF!</definedName>
    <definedName name="PREM_DB_STRUC" localSheetId="7">#REF!</definedName>
    <definedName name="PREM_DB_STRUC" localSheetId="9">#REF!</definedName>
    <definedName name="PREM_DB_STRUC" localSheetId="3">#REF!</definedName>
    <definedName name="PREM_DB_STRUC">#REF!</definedName>
    <definedName name="PREM_DMORT" localSheetId="7">#REF!</definedName>
    <definedName name="PREM_DMORT" localSheetId="9">#REF!</definedName>
    <definedName name="PREM_DMORT" localSheetId="3">#REF!</definedName>
    <definedName name="PREM_DMORT">#REF!</definedName>
    <definedName name="PREM_DUM" localSheetId="7">#REF!</definedName>
    <definedName name="PREM_DUM" localSheetId="9">#REF!</definedName>
    <definedName name="PREM_DUM" localSheetId="3">#REF!</definedName>
    <definedName name="PREM_DUM">#REF!</definedName>
    <definedName name="PREM_ENT_AGE" localSheetId="7">#REF!</definedName>
    <definedName name="PREM_ENT_AGE" localSheetId="9">#REF!</definedName>
    <definedName name="PREM_ENT_AGE" localSheetId="3">#REF!</definedName>
    <definedName name="PREM_ENT_AGE">#REF!</definedName>
    <definedName name="PREM_EXP_BEN" localSheetId="7">#REF!</definedName>
    <definedName name="PREM_EXP_BEN" localSheetId="9">#REF!</definedName>
    <definedName name="PREM_EXP_BEN" localSheetId="3">#REF!</definedName>
    <definedName name="PREM_EXP_BEN">#REF!</definedName>
    <definedName name="PREM_EXP_DBEN" localSheetId="7">#REF!</definedName>
    <definedName name="PREM_EXP_DBEN" localSheetId="9">#REF!</definedName>
    <definedName name="PREM_EXP_DBEN" localSheetId="3">#REF!</definedName>
    <definedName name="PREM_EXP_DBEN">#REF!</definedName>
    <definedName name="PREM_EXP_TBL" localSheetId="7">#REF!</definedName>
    <definedName name="PREM_EXP_TBL" localSheetId="9">#REF!</definedName>
    <definedName name="PREM_EXP_TBL" localSheetId="3">#REF!</definedName>
    <definedName name="PREM_EXP_TBL">#REF!</definedName>
    <definedName name="PREM_FADJ" localSheetId="7">#REF!</definedName>
    <definedName name="PREM_FADJ" localSheetId="9">#REF!</definedName>
    <definedName name="PREM_FADJ" localSheetId="3">#REF!</definedName>
    <definedName name="PREM_FADJ">#REF!</definedName>
    <definedName name="Prem_freq">[1]Inputs!$D$23</definedName>
    <definedName name="PREM_FREQ_ADJ">[1]Inputs!$D$24</definedName>
    <definedName name="PREM_JL" localSheetId="7">#REF!</definedName>
    <definedName name="PREM_JL" localSheetId="9">#REF!</definedName>
    <definedName name="PREM_JL" localSheetId="3">#REF!</definedName>
    <definedName name="PREM_JL">#REF!</definedName>
    <definedName name="PREM_LOAD">[1]Inputs!$C$99:$D$106</definedName>
    <definedName name="PREM_MAT_MULT" localSheetId="7">#REF!</definedName>
    <definedName name="PREM_MAT_MULT" localSheetId="9">#REF!</definedName>
    <definedName name="PREM_MAT_MULT" localSheetId="3">#REF!</definedName>
    <definedName name="PREM_MAT_MULT">#REF!</definedName>
    <definedName name="PREM_MORT" localSheetId="7">#REF!</definedName>
    <definedName name="PREM_MORT" localSheetId="9">#REF!</definedName>
    <definedName name="PREM_MORT" localSheetId="3">#REF!</definedName>
    <definedName name="PREM_MORT">#REF!</definedName>
    <definedName name="PREM_MORT_LOAD" localSheetId="7">#REF!</definedName>
    <definedName name="PREM_MORT_LOAD" localSheetId="9">#REF!</definedName>
    <definedName name="PREM_MORT_LOAD" localSheetId="3">#REF!</definedName>
    <definedName name="PREM_MORT_LOAD">#REF!</definedName>
    <definedName name="PREM_MORT_LOAD_DPER" localSheetId="7">#REF!</definedName>
    <definedName name="PREM_MORT_LOAD_DPER" localSheetId="9">#REF!</definedName>
    <definedName name="PREM_MORT_LOAD_DPER" localSheetId="3">#REF!</definedName>
    <definedName name="PREM_MORT_LOAD_DPER">#REF!</definedName>
    <definedName name="PREM_MORT_LOAD_TBL" localSheetId="7">#REF!</definedName>
    <definedName name="PREM_MORT_LOAD_TBL" localSheetId="9">#REF!</definedName>
    <definedName name="PREM_MORT_LOAD_TBL" localSheetId="3">#REF!</definedName>
    <definedName name="PREM_MORT_LOAD_TBL">#REF!</definedName>
    <definedName name="PREM_MP" localSheetId="7">#REF!</definedName>
    <definedName name="PREM_MP" localSheetId="9">#REF!</definedName>
    <definedName name="PREM_MP" localSheetId="3">#REF!</definedName>
    <definedName name="PREM_MP">#REF!</definedName>
    <definedName name="PREM_MULT_INDEX" localSheetId="7">#REF!</definedName>
    <definedName name="PREM_MULT_INDEX" localSheetId="9">#REF!</definedName>
    <definedName name="PREM_MULT_INDEX" localSheetId="3">#REF!</definedName>
    <definedName name="PREM_MULT_INDEX">#REF!</definedName>
    <definedName name="PREM_MULT_NAME" localSheetId="7">#REF!</definedName>
    <definedName name="PREM_MULT_NAME" localSheetId="9">#REF!</definedName>
    <definedName name="PREM_MULT_NAME" localSheetId="3">#REF!</definedName>
    <definedName name="PREM_MULT_NAME">#REF!</definedName>
    <definedName name="PREM_MULT_TBL" localSheetId="7">#REF!</definedName>
    <definedName name="PREM_MULT_TBL" localSheetId="9">#REF!</definedName>
    <definedName name="PREM_MULT_TBL" localSheetId="3">#REF!</definedName>
    <definedName name="PREM_MULT_TBL">#REF!</definedName>
    <definedName name="PREM_MULT_TIME" localSheetId="7">#REF!</definedName>
    <definedName name="PREM_MULT_TIME" localSheetId="9">#REF!</definedName>
    <definedName name="PREM_MULT_TIME" localSheetId="3">#REF!</definedName>
    <definedName name="PREM_MULT_TIME">#REF!</definedName>
    <definedName name="PREM_POL_TERM" localSheetId="7">#REF!</definedName>
    <definedName name="PREM_POL_TERM" localSheetId="9">#REF!</definedName>
    <definedName name="PREM_POL_TERM" localSheetId="3">#REF!</definedName>
    <definedName name="PREM_POL_TERM">#REF!</definedName>
    <definedName name="PREM_PREM_F" localSheetId="7">#REF!</definedName>
    <definedName name="PREM_PREM_F" localSheetId="9">#REF!</definedName>
    <definedName name="PREM_PREM_F" localSheetId="3">#REF!</definedName>
    <definedName name="PREM_PREM_F">#REF!</definedName>
    <definedName name="PREM_PROD" localSheetId="7">#REF!</definedName>
    <definedName name="PREM_PROD" localSheetId="9">#REF!</definedName>
    <definedName name="PREM_PROD" localSheetId="3">#REF!</definedName>
    <definedName name="PREM_PROD">#REF!</definedName>
    <definedName name="PREM_PTERM" localSheetId="7">#REF!</definedName>
    <definedName name="PREM_PTERM" localSheetId="9">#REF!</definedName>
    <definedName name="PREM_PTERM" localSheetId="3">#REF!</definedName>
    <definedName name="PREM_PTERM">#REF!</definedName>
    <definedName name="PREM_RATE" localSheetId="7">[1]Results!#REF!</definedName>
    <definedName name="PREM_RATE" localSheetId="9">[1]Results!#REF!</definedName>
    <definedName name="PREM_RATE" localSheetId="3">[1]Results!#REF!</definedName>
    <definedName name="PREM_RATE">[1]Results!#REF!</definedName>
    <definedName name="PREM_RDR" localSheetId="7">#REF!</definedName>
    <definedName name="PREM_RDR" localSheetId="9">#REF!</definedName>
    <definedName name="PREM_RDR" localSheetId="3">#REF!</definedName>
    <definedName name="PREM_RDR">#REF!</definedName>
    <definedName name="PREM_RDR_DMTH" localSheetId="7">#REF!</definedName>
    <definedName name="PREM_RDR_DMTH" localSheetId="9">#REF!</definedName>
    <definedName name="PREM_RDR_DMTH" localSheetId="3">#REF!</definedName>
    <definedName name="PREM_RDR_DMTH">#REF!</definedName>
    <definedName name="PREM_RDR_MTH" localSheetId="7">#REF!</definedName>
    <definedName name="PREM_RDR_MTH" localSheetId="9">#REF!</definedName>
    <definedName name="PREM_RDR_MTH" localSheetId="3">#REF!</definedName>
    <definedName name="PREM_RDR_MTH">#REF!</definedName>
    <definedName name="PREM_ROP" localSheetId="7">#REF!</definedName>
    <definedName name="PREM_ROP" localSheetId="9">#REF!</definedName>
    <definedName name="PREM_ROP" localSheetId="3">#REF!</definedName>
    <definedName name="PREM_ROP">#REF!</definedName>
    <definedName name="PREM_ROP_PER" localSheetId="7">#REF!</definedName>
    <definedName name="PREM_ROP_PER" localSheetId="9">#REF!</definedName>
    <definedName name="PREM_ROP_PER" localSheetId="3">#REF!</definedName>
    <definedName name="PREM_ROP_PER">#REF!</definedName>
    <definedName name="PREM_ROP_RATE" localSheetId="7">#REF!</definedName>
    <definedName name="PREM_ROP_RATE" localSheetId="9">#REF!</definedName>
    <definedName name="PREM_ROP_RATE" localSheetId="3">#REF!</definedName>
    <definedName name="PREM_ROP_RATE">#REF!</definedName>
    <definedName name="PREM_SA" localSheetId="7">#REF!</definedName>
    <definedName name="PREM_SA" localSheetId="9">#REF!</definedName>
    <definedName name="PREM_SA" localSheetId="3">#REF!</definedName>
    <definedName name="PREM_SA">#REF!</definedName>
    <definedName name="PREM_SEX" localSheetId="7">#REF!</definedName>
    <definedName name="PREM_SEX" localSheetId="9">#REF!</definedName>
    <definedName name="PREM_SEX" localSheetId="3">#REF!</definedName>
    <definedName name="PREM_SEX">#REF!</definedName>
    <definedName name="PREM_SMK" localSheetId="7">#REF!</definedName>
    <definedName name="PREM_SMK" localSheetId="9">#REF!</definedName>
    <definedName name="PREM_SMK" localSheetId="3">#REF!</definedName>
    <definedName name="PREM_SMK">#REF!</definedName>
    <definedName name="PREM_TERM">[1]Inputs!$D$21</definedName>
    <definedName name="PREM_TERMV" localSheetId="7">#REF!</definedName>
    <definedName name="PREM_TERMV" localSheetId="9">#REF!</definedName>
    <definedName name="PREM_TERMV" localSheetId="3">#REF!</definedName>
    <definedName name="PREM_TERMV">#REF!</definedName>
    <definedName name="Princ" localSheetId="7">#REF!</definedName>
    <definedName name="Princ" localSheetId="9">#REF!</definedName>
    <definedName name="Princ" localSheetId="3">#REF!</definedName>
    <definedName name="Princ">#REF!</definedName>
    <definedName name="_xlnm.Print_Area" localSheetId="21">备注!$A$1:$I$44</definedName>
    <definedName name="_xlnm.Print_Area" localSheetId="4">'表1-1 资产配置状况'!$A$1:$F$79</definedName>
    <definedName name="_xlnm.Print_Area" localSheetId="5">'表1-2 资产信用状况'!$A$1:$M$91</definedName>
    <definedName name="_xlnm.Print_Area" localSheetId="6">'表1-3 负债产品信息（人身保险公司）'!$A$1:$H$47</definedName>
    <definedName name="_xlnm.Print_Area" localSheetId="7">'表2-1 基本情景期限匹配测试表（人身保险公司）_久期'!$A$1:$O$43</definedName>
    <definedName name="_xlnm.Print_Area" localSheetId="8">'表2-2 基本情景期限匹配测试表（人身保险公司）_关键久期'!$A$1:$R$41</definedName>
    <definedName name="_xlnm.Print_Area" localSheetId="9">'表2-3 利率压力情景测试表（人身保险公司）'!$A$1:$J$21</definedName>
    <definedName name="_xlnm.Print_Area" localSheetId="10">'表3-1 基本情景成本收益匹配测试表（人身保险公司）'!$A$1:$N$101</definedName>
    <definedName name="_xlnm.Print_Area" localSheetId="11">'表3-2 成本收益压力情景测试表(人身保险公司）'!$A$1:$P$119</definedName>
    <definedName name="_xlnm.Print_Area" localSheetId="12">'表4-1 压力情景现金流测试表（人身保险公司）_公司整体'!$A$1:$P$83</definedName>
    <definedName name="_xlnm.Print_Area" localSheetId="13">'表4-2 压力情景现金流测试表（人身保险公司）_传统保险业务'!$A$1:$P$46</definedName>
    <definedName name="_xlnm.Print_Area" localSheetId="14">'表4-3 压力情景现金流测试表（人身保险公司）_分红保险业务'!$A$1:$P$46</definedName>
    <definedName name="_xlnm.Print_Area" localSheetId="15">'表4-4 压力情景现金流测试表（人身保险公司）_万能保险业务'!$A$1:$P$46</definedName>
    <definedName name="_xlnm.Print_Area" localSheetId="16">'表4-5压力情景现金流测试表（人身保险公司）_投资连结保险业务'!$A$1:$P$67</definedName>
    <definedName name="_xlnm.Print_Area" localSheetId="17">'表4-6 综合流动比率表（人身保险公司）'!$A$1:$I$44</definedName>
    <definedName name="_xlnm.Print_Area" localSheetId="18">'表4-7 流动性覆盖率（人身保险公司）'!$A$1:$Q$29</definedName>
    <definedName name="_xlnm.Print_Area" localSheetId="19">'表5-1 偿二代综合压力测试'!$A$1:$I$12</definedName>
    <definedName name="_xlnm.Print_Area" localSheetId="0">封面!$A$1:$A$27</definedName>
    <definedName name="_xlnm.Print_Area" localSheetId="20">'附表 利率压力情景变动幅度 '!$A$1:$G$34</definedName>
    <definedName name="_xlnm.Print_Area" localSheetId="1">目录!$A$1:$C$24</definedName>
    <definedName name="_xlnm.Print_Area" localSheetId="3">评价指标表!$A$1:$G$21</definedName>
    <definedName name="Print_Area_Reset" localSheetId="7">OFFSET('表2-1 基本情景期限匹配测试表（人身保险公司）_久期'!Full_Print,0,0,Last_Row)</definedName>
    <definedName name="Print_Area_Reset" localSheetId="9">OFFSET('表2-3 利率压力情景测试表（人身保险公司）'!Full_Print,0,0,'表2-3 利率压力情景测试表（人身保险公司）'!Last_Row)</definedName>
    <definedName name="Print_Area_Reset" localSheetId="3">OFFSET(评价指标表!Full_Print,0,0,评价指标表!Last_Row)</definedName>
    <definedName name="Print_Area_Reset">OFFSET(封面!Full_Print,0,0,封面!Last_Row)</definedName>
    <definedName name="_xlnm.Print_Titles" localSheetId="5">'表1-2 资产信用状况'!$1:$2</definedName>
    <definedName name="PROD">[1]Inputs!$D$5</definedName>
    <definedName name="PY">[2]RANGES!$H$6</definedName>
    <definedName name="PY_COST">'[2]P&amp;L (PY Act)'!$B$39:$T$69</definedName>
    <definedName name="PY_EXPENSE">'[2]P&amp;L (PY Act)'!$B$73:$T$103</definedName>
    <definedName name="PY_PROFIT">'[2]P&amp;L (PY Act)'!$B$106:$T$106</definedName>
    <definedName name="PY_SALES">'[2]P&amp;L (PY Act)'!$B$5:$T$35</definedName>
    <definedName name="RDR">[1]Inputs!$E$221</definedName>
    <definedName name="RDR_ANN">[1]Inputs!$D$221</definedName>
    <definedName name="RE_PP">[1]Inputs!$D$69</definedName>
    <definedName name="RE_PREM">[1]Inputs!$E$69</definedName>
    <definedName name="RES_CIRC_LOAD_TBL">[1]RES_SURR_BASIS!$A$14:$IV$18</definedName>
    <definedName name="RES_CIRC_TBL">[1]Inputs!$C$178:$D$182</definedName>
    <definedName name="RES_CIRCAP_LOAD_TBL">[1]RES_SURR_BASIS!$A$20:$IV$24</definedName>
    <definedName name="RES_CIRCAP_TBL">[1]Inputs!$C$178:$E$182</definedName>
    <definedName name="RES_DMORT">[1]Inputs!$D$163</definedName>
    <definedName name="RES_INT_MTH">[1]Inputs!$E$167</definedName>
    <definedName name="RES_MORT">[1]Inputs!$D$162</definedName>
    <definedName name="RES_MORT_LOAD">[1]Inputs!$C$185:$D$186</definedName>
    <definedName name="RES_MORT_LOAD_DPER">[1]Inputs!$D$188</definedName>
    <definedName name="RES_MORT_LOAD_TBL">[1]Mortality_Assump!$A$40:$IV$41</definedName>
    <definedName name="RES_MORT_LOAD_TBL_F">[1]Mortality_Assump!$A$43:$IV$44</definedName>
    <definedName name="RES_MTD_ADJ">[1]Inputs!$D$166</definedName>
    <definedName name="RES_SURR_COL">[1]RES_SURR_BASIS!$A$1:$IV$1</definedName>
    <definedName name="RES_SURR_TBL">[1]RES_SURR_BASIS!$A$2:$IV$65536</definedName>
    <definedName name="RES_TERM">[1]Inputs!$D$168</definedName>
    <definedName name="ROP">[1]Inputs!$D$26</definedName>
    <definedName name="ROP_ACC_RATE_TBL">[1]Inputs!$C$29:$E$31</definedName>
    <definedName name="ROP_PER">[1]Inputs!$D$27</definedName>
    <definedName name="RR01_X1.3_外部因素" localSheetId="7">'[7]Database-下拉框'!#REF!</definedName>
    <definedName name="RR01_X1.3_外部因素" localSheetId="9">'[7]Database-下拉框'!#REF!</definedName>
    <definedName name="RR01_X1.3_外部因素" localSheetId="1">'[7]Database-下拉框'!#REF!</definedName>
    <definedName name="RR01_X1.3_外部因素" localSheetId="3">'[7]Database-下拉框'!#REF!</definedName>
    <definedName name="RR01_X1.3_外部因素">'[7]Database-下拉框'!#REF!</definedName>
    <definedName name="RY_SURR_NP">[1]CSV!$Z$2</definedName>
    <definedName name="SA">[1]Inputs!$D$18</definedName>
    <definedName name="SA_MULT_COL">[1]SA_MULT!$A$1:$IV$1</definedName>
    <definedName name="SALES_FCST_ROWS">'[2]Sales Fcst'!$A$20:$IV$34,'[2]Sales Fcst'!$A$54:$IV$68,'[2]Sales Fcst'!$A$87:$IV$101</definedName>
    <definedName name="SALES_SORT">'[2]Dashboard data'!$B$70:$D$99</definedName>
    <definedName name="Sched_Pay" localSheetId="7">#REF!</definedName>
    <definedName name="Sched_Pay" localSheetId="9">#REF!</definedName>
    <definedName name="Sched_Pay" localSheetId="3">#REF!</definedName>
    <definedName name="Sched_Pay">#REF!</definedName>
    <definedName name="Scheduled_Extra_Payments" localSheetId="7">#REF!</definedName>
    <definedName name="Scheduled_Extra_Payments" localSheetId="9">#REF!</definedName>
    <definedName name="Scheduled_Extra_Payments" localSheetId="3">#REF!</definedName>
    <definedName name="Scheduled_Extra_Payments">#REF!</definedName>
    <definedName name="Scheduled_Interest_Rate" localSheetId="7">#REF!</definedName>
    <definedName name="Scheduled_Interest_Rate" localSheetId="9">#REF!</definedName>
    <definedName name="Scheduled_Interest_Rate" localSheetId="3">#REF!</definedName>
    <definedName name="Scheduled_Interest_Rate">#REF!</definedName>
    <definedName name="Scheduled_Monthly_Payment" localSheetId="7">#REF!</definedName>
    <definedName name="Scheduled_Monthly_Payment" localSheetId="9">#REF!</definedName>
    <definedName name="Scheduled_Monthly_Payment" localSheetId="3">#REF!</definedName>
    <definedName name="Scheduled_Monthly_Payment">#REF!</definedName>
    <definedName name="SCN_DES_ST">[1]Results!$F$5</definedName>
    <definedName name="SCN_NO">[1]Inputs!$D$62</definedName>
    <definedName name="Sex">[1]Inputs!$D$13</definedName>
    <definedName name="SM_COL" localSheetId="7">#REF!</definedName>
    <definedName name="SM_COL" localSheetId="9">#REF!</definedName>
    <definedName name="SM_COL" localSheetId="3">#REF!</definedName>
    <definedName name="SM_COL">#REF!</definedName>
    <definedName name="SM_RES">[1]Inputs!$D$228</definedName>
    <definedName name="SM_SAR">[1]Inputs!$D$229</definedName>
    <definedName name="SM_TBL" localSheetId="7">#REF!</definedName>
    <definedName name="SM_TBL" localSheetId="9">#REF!</definedName>
    <definedName name="SM_TBL" localSheetId="3">#REF!</definedName>
    <definedName name="SM_TBL">#REF!</definedName>
    <definedName name="SOLVE" localSheetId="7">#REF!</definedName>
    <definedName name="SOLVE" localSheetId="9">#REF!</definedName>
    <definedName name="SOLVE" localSheetId="3">#REF!</definedName>
    <definedName name="SOLVE">#REF!</definedName>
    <definedName name="Spread_Mid">[9]参数假设!$B$4</definedName>
    <definedName name="ST_DATE" localSheetId="7">[1]Results!#REF!</definedName>
    <definedName name="ST_DATE" localSheetId="9">[1]Results!#REF!</definedName>
    <definedName name="ST_DATE" localSheetId="3">[1]Results!#REF!</definedName>
    <definedName name="ST_DATE">[1]Results!#REF!</definedName>
    <definedName name="SURR_CIRC_LOAD_TBL">[1]RES_SURR_BASIS!$A$31:$IV$35</definedName>
    <definedName name="SURR_CIRC_TBL">[1]Inputs!$C$202:$D$206</definedName>
    <definedName name="SURR_CIRCAP_LOAD_TBL">[1]RES_SURR_BASIS!$A$37:$IV$41</definedName>
    <definedName name="SURR_CIRCAP_TBL">[1]Inputs!$C$202:$E$206</definedName>
    <definedName name="SURR_CIRCSA_LOAD_TBL" localSheetId="7">[1]RES_SURR_BASIS!#REF!</definedName>
    <definedName name="SURR_CIRCSA_LOAD_TBL" localSheetId="9">[1]RES_SURR_BASIS!#REF!</definedName>
    <definedName name="SURR_CIRCSA_LOAD_TBL" localSheetId="3">[1]RES_SURR_BASIS!#REF!</definedName>
    <definedName name="SURR_CIRCSA_LOAD_TBL">[1]RES_SURR_BASIS!#REF!</definedName>
    <definedName name="SURR_DMORT">[1]Inputs!$D$194</definedName>
    <definedName name="SURR_INT_MTH">[1]Inputs!$E$197</definedName>
    <definedName name="SURR_MORT">[1]Inputs!$D$193</definedName>
    <definedName name="SURR_MORT_LOAD">[1]Inputs!$C$209:$D$210</definedName>
    <definedName name="SURR_MORT_LOAD_DPER">[1]Inputs!$D$212</definedName>
    <definedName name="SURR_MORT_LOAD_TBL">[1]Mortality_Assump!$A$46:$IV$47</definedName>
    <definedName name="SURR_MORT_LOAD_TBL_F">[1]Mortality_Assump!$A$49:$IV$50</definedName>
    <definedName name="SURR_NP_MTD">[1]Inputs!$D$195</definedName>
    <definedName name="SURR_NP_MTD2">[1]Inputs!$D$196</definedName>
    <definedName name="SURR_NP_TBL">[1]CSV!$V$1:$W$5</definedName>
    <definedName name="SURR_TERM">[1]Inputs!$D$199</definedName>
    <definedName name="TARGET" localSheetId="7">#REF!</definedName>
    <definedName name="TARGET" localSheetId="9">#REF!</definedName>
    <definedName name="TARGET" localSheetId="3">#REF!</definedName>
    <definedName name="TARGET">#REF!</definedName>
    <definedName name="TAX">[1]Inputs!$D$220</definedName>
    <definedName name="TestTotal">'[4]Expenditures Over Time'!$D$43</definedName>
    <definedName name="top_up">[1]Inputs!$D$22</definedName>
    <definedName name="Total_Interest" localSheetId="7">#REF!</definedName>
    <definedName name="Total_Interest" localSheetId="9">#REF!</definedName>
    <definedName name="Total_Interest" localSheetId="3">#REF!</definedName>
    <definedName name="Total_Interest">#REF!</definedName>
    <definedName name="Total_Pay" localSheetId="7">#REF!</definedName>
    <definedName name="Total_Pay" localSheetId="9">#REF!</definedName>
    <definedName name="Total_Pay" localSheetId="3">#REF!</definedName>
    <definedName name="Total_Pay">#REF!</definedName>
    <definedName name="Total_Payment" localSheetId="7">Scheduled_Payment+Extra_Payment</definedName>
    <definedName name="Total_Payment" localSheetId="9">Scheduled_Payment+Extra_Payment</definedName>
    <definedName name="Total_Payment" localSheetId="3">Scheduled_Payment+Extra_Payment</definedName>
    <definedName name="Total_Payment">Scheduled_Payment+Extra_Payment</definedName>
    <definedName name="Values_Entered" localSheetId="7">IF('表2-1 基本情景期限匹配测试表（人身保险公司）_久期'!Loan_Amount*'表2-1 基本情景期限匹配测试表（人身保险公司）_久期'!Interest_Rate*'表2-1 基本情景期限匹配测试表（人身保险公司）_久期'!Loan_Years*'表2-1 基本情景期限匹配测试表（人身保险公司）_久期'!Loan_Start&gt;0,1,0)</definedName>
    <definedName name="Values_Entered" localSheetId="3">IF(评价指标表!Loan_Amount*评价指标表!Interest_Rate*评价指标表!Loan_Years*评价指标表!Loan_Start&gt;0,1,0)</definedName>
    <definedName name="Values_Entered">IF(封面!Loan_Amount*封面!Interest_Rate*封面!Loan_Years*封面!Loan_Start&gt;0,1,0)</definedName>
    <definedName name="YEARS">[2]RANGES!$A$5:$A$25</definedName>
    <definedName name="ZILLMER">[1]Inputs!$D$169</definedName>
    <definedName name="部门">OFFSET([10]字段!$C$11,,,COUNTA([10]字段!$C$1:$C$65536),)</definedName>
    <definedName name="公司类别" localSheetId="7">[7]封面!#REF!</definedName>
    <definedName name="公司类别" localSheetId="9">[7]封面!#REF!</definedName>
    <definedName name="公司类别" localSheetId="1">[7]封面!#REF!</definedName>
    <definedName name="公司类别" localSheetId="3">[7]封面!#REF!</definedName>
    <definedName name="公司类别">[7]封面!#REF!</definedName>
    <definedName name="公司类型">[7]封面!$B$4</definedName>
    <definedName name="开户行">OFFSET([10]字段!$M$11,,,COUNTA([10]字段!$M$1:$M$65536),)</definedName>
    <definedName name="类型">OFFSET([10]字段!$L$11,,,COUNTA([10]字段!$L$1:$L$65536),)</definedName>
    <definedName name="是否经营农险">[7]封面!$B$25</definedName>
    <definedName name="责任人">OFFSET([10]字段!$F$11,,,COUNTA([10]字段!$F$1:$F$65536),)</definedName>
    <definedName name="支票号">OFFSET([10]支票领购与使用输入!$J$11,,,COUNTA([10]支票领购与使用输入!$J$1:$J$65536),)</definedName>
  </definedNames>
  <calcPr calcId="144525"/>
</workbook>
</file>

<file path=xl/sharedStrings.xml><?xml version="1.0" encoding="utf-8"?>
<sst xmlns="http://schemas.openxmlformats.org/spreadsheetml/2006/main" count="736">
  <si>
    <t>附件：</t>
  </si>
  <si>
    <t>人身保险公司资产负债管理量化评估标准</t>
  </si>
  <si>
    <t>（征求意见稿）</t>
  </si>
  <si>
    <r>
      <rPr>
        <sz val="16"/>
        <color theme="1"/>
        <rFont val="楷体"/>
        <charset val="134"/>
      </rPr>
      <t xml:space="preserve">        公司名称：</t>
    </r>
    <r>
      <rPr>
        <u/>
        <sz val="16"/>
        <color theme="1"/>
        <rFont val="楷体"/>
        <charset val="134"/>
      </rPr>
      <t xml:space="preserve">                                  </t>
    </r>
    <r>
      <rPr>
        <sz val="16"/>
        <color theme="0"/>
        <rFont val="楷体"/>
        <charset val="134"/>
      </rPr>
      <t>·</t>
    </r>
  </si>
  <si>
    <r>
      <rPr>
        <sz val="16"/>
        <color theme="1"/>
        <rFont val="楷体"/>
        <charset val="134"/>
      </rPr>
      <t xml:space="preserve">        报送时间：</t>
    </r>
    <r>
      <rPr>
        <u/>
        <sz val="16"/>
        <color theme="1"/>
        <rFont val="楷体"/>
        <charset val="134"/>
      </rPr>
      <t xml:space="preserve">                                  </t>
    </r>
    <r>
      <rPr>
        <u/>
        <sz val="16"/>
        <color theme="0"/>
        <rFont val="楷体"/>
        <charset val="134"/>
      </rPr>
      <t>·</t>
    </r>
  </si>
  <si>
    <r>
      <rPr>
        <sz val="16"/>
        <color theme="1"/>
        <rFont val="楷体"/>
        <charset val="134"/>
      </rPr>
      <t xml:space="preserve">        填报责任人：</t>
    </r>
    <r>
      <rPr>
        <u/>
        <sz val="16"/>
        <color theme="1"/>
        <rFont val="楷体"/>
        <charset val="134"/>
      </rPr>
      <t xml:space="preserve">                                </t>
    </r>
    <r>
      <rPr>
        <sz val="16"/>
        <color theme="0"/>
        <rFont val="楷体"/>
        <charset val="134"/>
      </rPr>
      <t xml:space="preserve">  ·</t>
    </r>
  </si>
  <si>
    <r>
      <rPr>
        <sz val="16"/>
        <color theme="1"/>
        <rFont val="楷体"/>
        <charset val="134"/>
      </rPr>
      <t xml:space="preserve">        填报联系人：</t>
    </r>
    <r>
      <rPr>
        <u/>
        <sz val="16"/>
        <color theme="1"/>
        <rFont val="楷体"/>
        <charset val="134"/>
      </rPr>
      <t xml:space="preserve">                                </t>
    </r>
    <r>
      <rPr>
        <u/>
        <sz val="16"/>
        <color theme="0"/>
        <rFont val="楷体"/>
        <charset val="134"/>
      </rPr>
      <t xml:space="preserve">  ·</t>
    </r>
  </si>
  <si>
    <r>
      <rPr>
        <sz val="16"/>
        <color theme="1"/>
        <rFont val="楷体"/>
        <charset val="134"/>
      </rPr>
      <t xml:space="preserve">        联系方式：</t>
    </r>
    <r>
      <rPr>
        <u/>
        <sz val="16"/>
        <color theme="1"/>
        <rFont val="楷体"/>
        <charset val="134"/>
      </rPr>
      <t xml:space="preserve">                                  </t>
    </r>
    <r>
      <rPr>
        <sz val="16"/>
        <color theme="0"/>
        <rFont val="楷体"/>
        <charset val="134"/>
      </rPr>
      <t>·</t>
    </r>
  </si>
  <si>
    <t>序号</t>
  </si>
  <si>
    <t>项目</t>
  </si>
  <si>
    <t>目录</t>
  </si>
  <si>
    <t>基本信息</t>
  </si>
  <si>
    <t>表1-1 资产配置状况</t>
  </si>
  <si>
    <t>表1-2 资产信用状况</t>
  </si>
  <si>
    <t>表1-3 负债产品信息（人身保险公司）</t>
  </si>
  <si>
    <t>期限结构匹配</t>
  </si>
  <si>
    <t>表2-1 基本情景期限匹配测试表（人身保险公司）_有效久期/修正久期</t>
  </si>
  <si>
    <t>表2-2 基本情景期限匹配测试表（人身保险公司）_关键久期</t>
  </si>
  <si>
    <t>表2-3 利率压力情景测试表（人身保险公司）</t>
  </si>
  <si>
    <t>成本收益匹配</t>
  </si>
  <si>
    <t>表3-1 基本情景成本收益匹配测试表（人身保险公司）</t>
  </si>
  <si>
    <t>表3-2 成本收益压力情景测试表（人身保险公司）</t>
  </si>
  <si>
    <t>现金流匹配</t>
  </si>
  <si>
    <t>表4-1 压力情景现金流测试表（人身保险公司）_公司整体</t>
  </si>
  <si>
    <t>表4-2 压力情景现金流测试表（人身保险公司）_传统保险业务</t>
  </si>
  <si>
    <t>表4-3 压力情景现金流测试表（人身保险公司）_分红保险业务</t>
  </si>
  <si>
    <t>表4-4 压力情景现金流测试表（人身保险公司）_万能保险业务</t>
  </si>
  <si>
    <t>表4-5 压力情景现金流测试表（人身保险公司）_投资连结保险业务</t>
  </si>
  <si>
    <t>表4-6 综合流动比率表（人身保险公司）</t>
  </si>
  <si>
    <t>表4-7 流动性覆盖率</t>
  </si>
  <si>
    <t>综合压力测试</t>
  </si>
  <si>
    <t>表5-1 偿二代综合压力测试</t>
  </si>
  <si>
    <t>附表</t>
  </si>
  <si>
    <t>附表 利率压力情景变动幅度附表 利率压力情景变动幅度</t>
  </si>
  <si>
    <t>备注</t>
  </si>
  <si>
    <t>填表说明：</t>
  </si>
  <si>
    <t>单位</t>
  </si>
  <si>
    <t>人民币/万元（有特殊说明除外）</t>
  </si>
  <si>
    <t>为含公式单元格（不可更改部分）</t>
  </si>
  <si>
    <t>—</t>
  </si>
  <si>
    <t>为无需填报内容的单元格</t>
  </si>
  <si>
    <t>评估时点</t>
  </si>
  <si>
    <t>如非特别注明，根据2017年第二季度末的数据进行填报</t>
  </si>
  <si>
    <t>人身保险公司资产负债管理量化评估权重分配表</t>
  </si>
  <si>
    <t>评估项目</t>
  </si>
  <si>
    <t>占量化评价指标的比重</t>
  </si>
  <si>
    <t>实际得分</t>
  </si>
  <si>
    <t>久期及缺口情况</t>
  </si>
  <si>
    <t>利率压力情景测试</t>
  </si>
  <si>
    <t>基本情景</t>
  </si>
  <si>
    <t>压力情景测试</t>
  </si>
  <si>
    <t>现金流测试</t>
  </si>
  <si>
    <t>综合流动比率</t>
  </si>
  <si>
    <t>流动性覆盖率</t>
  </si>
  <si>
    <t>ALM管理综合评分</t>
  </si>
  <si>
    <t>评价项目</t>
  </si>
  <si>
    <t>评价指标</t>
  </si>
  <si>
    <t>分值</t>
  </si>
  <si>
    <t>指标说明</t>
  </si>
  <si>
    <t>评分标准</t>
  </si>
  <si>
    <t>得分</t>
  </si>
  <si>
    <t>监测指标</t>
  </si>
  <si>
    <t>资产配置状况</t>
  </si>
  <si>
    <t>资产规模、资产配置比例、权益VaR、融资杠杆比例</t>
  </si>
  <si>
    <t>资产信用状况</t>
  </si>
  <si>
    <t>资产信用评级、五级分类、集中度、利差变动影响</t>
  </si>
  <si>
    <t>负债产品信息</t>
  </si>
  <si>
    <t>负债准备金、保费结构、业务规划</t>
  </si>
  <si>
    <t>久期和久期缺口</t>
  </si>
  <si>
    <t>修正久期、有效久期和关键久期</t>
  </si>
  <si>
    <t>利率变动压力情景市值净资产波动率</t>
  </si>
  <si>
    <t>利率变动对市值口径下净资产的最大影响</t>
  </si>
  <si>
    <t>市值口径利率变动压力情景下净资产最大波动率（不利方向）&gt;100%，得0分；
80%&lt;市值口径利率变动压力情景下净资产最大波动率&lt;100%，得2分；
70%&lt;市值口径利率变动压力情景下净资产最大波动率≤80%，得4分；
60%&lt;市值口径利率变动压力情景下净资产最大波动率≤70%，得6分；
50%&lt;市值口径利率变动压力情景下净资产最大波动率≤60%，得8分；
市值口径利率变动压力情景下净资产最大波动率≤50%，得10分。</t>
  </si>
  <si>
    <t>综合投资收益率与负债资金成本率差额</t>
  </si>
  <si>
    <t>公司整体差额大于0的，得5分。整体差额大于0，但分账户有小于0的，每一账户减0.5分，扣完为止。
公司整体差额小于0的，根据差额×投资资产账面/净资产进行评估：
净资产波动率≥10%，得0分；1%≤净资产波动率&lt;10%，得1分；净资产波动率&lt;1%，得3分。</t>
  </si>
  <si>
    <t>风险调整后的综合投资收益率与负债保证成本率差额</t>
  </si>
  <si>
    <t>综合投资收益率与负债有效利率差额</t>
  </si>
  <si>
    <t>中短存续期产品综合投资收益率与负债资金成本率差额</t>
  </si>
  <si>
    <t>中短存续期产品成本收益状况</t>
  </si>
  <si>
    <t>如差额均大于0的，或不适用的，得5分；存在各产品有任意差额小于0的，每一产品减1分，扣完为止。</t>
  </si>
  <si>
    <t>中短存续期产品综合投资收益率与内部收益率差额</t>
  </si>
  <si>
    <t>压力情景一下未来预计利差</t>
  </si>
  <si>
    <t>压力情景下的利差情况</t>
  </si>
  <si>
    <t>压力情景下净资产最大波动率（不利方向）&gt;100%，得0分；
80%&lt;压力情景下净资产最大波动率≤100%，得2分；
70%&lt;压力情景下净资产最大波动率≤80%，得4分；
60%&lt;压力情景下净资产最大波动率≤70%，得6分；
50%&lt;压力情景下净资产最大波动率≤60%，得8分；
压力情景下净资产最大波动率≥50%，得10分。</t>
  </si>
  <si>
    <t>压力情景二下未来预计利差</t>
  </si>
  <si>
    <t>压力情景二下公司整体利差未来三年均大于等于0的，该项得10分；均小于0的，该项得0分。除上述情况外，每一年度大于等于0的，得3分。整体利差大于等于0的，但分账户有小于0的，每一账户减0.5分，扣完为止。</t>
  </si>
  <si>
    <t>压力情景三下未来预计利差</t>
  </si>
  <si>
    <t>压力情景三下公司整体利差未来三年均大于等于0的，该项得10分；均小于0的，该项得0分。除上述情况外，每一年度大于等于0的，得3分。整体利差大于等于0的，但分账户有小于0的，每一账户减0.5分，扣完为止。</t>
  </si>
  <si>
    <t>基本情景下未来预计净现金流</t>
  </si>
  <si>
    <t>保险公司在基本情景下未来一段期间内的净现金流量。</t>
  </si>
  <si>
    <t>公司整体未来1季度、未来2季度、未来3季度、未来4季度、未来第2年、未来第3年各期间的净现金流每项均大于等于0的，得10分，存在每项有小于0的，该项减1分；考虑现金及等价物累计的情况下每项均大于等于0的，不扣分；在优质资产变现的情况下每项均大于等于0的，扣2分；在变现其他资产后每项均大于等于0的，扣3分。在变现其他资产后仍存在缺口的，该项得0分。</t>
  </si>
  <si>
    <t>压力情景下未来预计净现金流</t>
  </si>
  <si>
    <t>保险公司在压力情景下未来一段期间内的净现金流量。</t>
  </si>
  <si>
    <t>综合流动比率反映保险公司各项资产和负债在未来期间现金流分布情况以及现金流入和现金流出的匹配情况。
综合流动比率＝现有资产的预期现金流入合计/现有负债的预期现金流出合计*100%</t>
  </si>
  <si>
    <t>计算预期3个月内、1年内、1-3年、3-5年、5年以上综合流动比率，计算结果大于等于100%的期间项目各得1分，小于100%的期间项目不得分。3个月内、1年以内综合流动比率小于100%，但在考虑融资下大于等于100%的，各期间可得0.5分。</t>
  </si>
  <si>
    <t>保险公司流动性资产对短期负债的覆盖能力。</t>
  </si>
  <si>
    <t>在压力测试下公司整体和分产品类型的流动性覆盖率，其中流动性覆盖率大于200%的，得1分，100%≦流动性覆盖率&lt;200%，得0.5分，流动性覆盖率&lt;100%，得0分。</t>
  </si>
  <si>
    <t>净利润</t>
  </si>
  <si>
    <t>压力情景下净利润</t>
  </si>
  <si>
    <t>压力情景一、压力情景二、压力情景三下净利润均大于等于0的，得5分；
只有一种压力情景净利润大于等于0的，得1.5分；
只有两种压力情景净利润大于等于0的，得3分。</t>
  </si>
  <si>
    <t>综合偿付能力充足率</t>
  </si>
  <si>
    <t>压力情景下综合偿付能力充足率</t>
  </si>
  <si>
    <t>压力情景一、压力情景二、压力情景三下综合偿付能力充足率均大于等于150%的，得5分；
压力情景一、压力情景二、压力情景三下综合偿付能力充足率均小于100%的，得0分；
除上述情况外，每种压力情景综合偿付能力充足率大于等于150%的，得1.5分；综合偿付能力充足率大于等于100%小于150%的，得1分；综合偿付能力充足率小于100%的，得0分。</t>
  </si>
  <si>
    <t>表1-1 资产配置状况（人身保险公司）</t>
  </si>
  <si>
    <t>公司名称：</t>
  </si>
  <si>
    <t>_年_月_日</t>
  </si>
  <si>
    <t>1-1-1.资产规模与偿付能力</t>
  </si>
  <si>
    <t>单位：万元</t>
  </si>
  <si>
    <t>上年末</t>
  </si>
  <si>
    <t>上季末</t>
  </si>
  <si>
    <t>本季末</t>
  </si>
  <si>
    <t>总资产</t>
  </si>
  <si>
    <t>净资产</t>
  </si>
  <si>
    <t>填报说明：填报公司在规定评估时刻会计口径下的总资产和净资产规模，以及综合偿付能力充足率状况。</t>
  </si>
  <si>
    <t>1-1-2.投资资产规模与占比</t>
  </si>
  <si>
    <t>账面价值</t>
  </si>
  <si>
    <t>减值</t>
  </si>
  <si>
    <t>账面价值占比</t>
  </si>
  <si>
    <t>占比
较上年末变动</t>
  </si>
  <si>
    <t>1、现金及流动性管理工具</t>
  </si>
  <si>
    <t>2、固定收益类投资资产</t>
  </si>
  <si>
    <t>2.1传统固定收益类资产</t>
  </si>
  <si>
    <t>其中：债券类基金</t>
  </si>
  <si>
    <t>2.2非标准固定收益类资产</t>
  </si>
  <si>
    <t>其中：固定收益类保险资产管理产品</t>
  </si>
  <si>
    <t>2.3其他固定收益类金融产品</t>
  </si>
  <si>
    <t>2.4含保证条款的权益类资产</t>
  </si>
  <si>
    <t>2.5境外固定收益类投资资产</t>
  </si>
  <si>
    <t>3、权益类投资资产</t>
  </si>
  <si>
    <t>3.1境内权益类投资资产</t>
  </si>
  <si>
    <t>其中：境内子公司、合营企业和联营企业的长期股权投资</t>
  </si>
  <si>
    <t>其中：以自有资金对保险类企业的股权投资</t>
  </si>
  <si>
    <t>3.2境外权益类投资资产</t>
  </si>
  <si>
    <t>其中：境外子公司、合营企业和联营企业的长期股权投资</t>
  </si>
  <si>
    <t>4、不动产类投资资产</t>
  </si>
  <si>
    <t>4.1境内不动产类投资资产</t>
  </si>
  <si>
    <t>4.2境外不动产类投资资产</t>
  </si>
  <si>
    <t>投资资产合计</t>
  </si>
  <si>
    <t>保护质押贷款</t>
  </si>
  <si>
    <t>另：卖出回购证券</t>
  </si>
  <si>
    <t>填报说明：投资资产至少包括以下四类：现金及流动性管理工具、固定收益类投资资产、权益类投资资产及不动产类投资资产；</t>
  </si>
  <si>
    <t>1、现金及流动性管理工具：库存现金、银行活期存款、银行通知存款、货币市场基金、货币市场类保险资产管理产品、短期融资券、超短融资券、买入返售证券、</t>
  </si>
  <si>
    <t>央行票据、商业银行票据、大额可转让存单、同业存单、拆出资金、存放在中国证券登记结算公司和中央国债登记结算公司的清算备付金、存放在第三方支付机构账户的资金等。</t>
  </si>
  <si>
    <t>2、固定收益类投资资产：a)传统固定收益产品，包括保险公司存放在金融机构的定期存款、协议存款和结构性存款，政府债券和准政府债券，</t>
  </si>
  <si>
    <t>金融债券（含次级债和混合资本债等资本工具），企业债和公司债（不含可转债），中期票据，债券型基金等；</t>
  </si>
  <si>
    <t>b)非标准固定收益类金融资产，包括基础设施债权投资计划、固定收益类保险资产管理产品、不动产债权投资计划等；</t>
  </si>
  <si>
    <t>c)其他固定收益类金融产品，包括商业银行理财产品、信贷资产支持证券、融资类信托计划、资产支持专项计划、项目资产支持计划等；</t>
  </si>
  <si>
    <t>d)含保证条款的权益类资产，包括优先股债务工具，有保证条款的股权投资计划、私募股权投资基金等；</t>
  </si>
  <si>
    <t>e)境外固定收益类投资资产。</t>
  </si>
  <si>
    <t>3、权益类投资资产：包括境内权益类投资资产及境外权益类资产；</t>
  </si>
  <si>
    <t>a）境内权益投资资产包括但不限于：上市普通股票，未上市股权，证券投资基金（不含货币市场基金、债券型基金），优先股权益融资工具，</t>
  </si>
  <si>
    <t>可转债，基础设施股权投资计划，不含保证条款的权益类和其他保险资产管理产品，未上市股权投资计划（含未上市股权投资基金），权益类信托计划，股指期货等；</t>
  </si>
  <si>
    <t>b）境外权益类资产包括：普通股、优先股、全球存托凭证、美国存托凭证、权益类证券投资基金、未上市股权、股权投资基金和房地产信托投资基金（REITS）等。</t>
  </si>
  <si>
    <t>4、不动产类投资资产：包括但不限于以物权形式持有的投资性房地产和以项目公司形式持有的投资性房地产股权；</t>
  </si>
  <si>
    <t>境外品种主要包括商业不动产、办公不动产。</t>
  </si>
  <si>
    <t>5、对于执行新金融工具相关会计准则的公司，以摊余成本计量的金融资产应以其减值准备调整前的账面余额计算账面价值，在减值准备中应填报其金融资产未来12个月/整个存续期内预期信用损失的金额；</t>
  </si>
  <si>
    <t>对于暂缓执行新金融工具相关会计准则的公司和其他保险公司，减值中填报当期确认的资产减值损失金额。（公司应根据实际填报情况在下拉菜单中选择减值或减值准备）</t>
  </si>
  <si>
    <t>1-1-3.境内权益风险10日VaR值</t>
  </si>
  <si>
    <t>99%置信区间下
3个月</t>
  </si>
  <si>
    <t>99%置信区间下
半年</t>
  </si>
  <si>
    <t>99%置信区间下
一年</t>
  </si>
  <si>
    <t>99%置信区间下
三年</t>
  </si>
  <si>
    <t>VaR</t>
  </si>
  <si>
    <t>VaR/净资产比率</t>
  </si>
  <si>
    <t>VaR/境内权益资产账面价值</t>
  </si>
  <si>
    <t>填报说明：此处境内权益资产（包含沪港通、深港通）只包括股票、股票型基金和混合型基金，采用过去三个月、半年、一年和三年历史数据，如历史数据不足，</t>
  </si>
  <si>
    <t>股票采用该股票所对应的申万一级行业指数替代，沪港通、深港通采用上证港股通指数替代（指数不足3年，只追溯到指数基准日），</t>
  </si>
  <si>
    <t>基金采用上证基金指数替代，仅计算除投连账户外的总账户，不需要计算到具体的账户。</t>
  </si>
  <si>
    <t>1-1-4.外汇敞口</t>
  </si>
  <si>
    <t>外汇资产</t>
  </si>
  <si>
    <t>外汇负债</t>
  </si>
  <si>
    <t>外汇敞口头寸</t>
  </si>
  <si>
    <t>(a)</t>
  </si>
  <si>
    <t>(b)</t>
  </si>
  <si>
    <t>(a)-(b)</t>
  </si>
  <si>
    <t>账面价值（人民币计价）</t>
  </si>
  <si>
    <t>填报说明：资产和负债应根据其本币与人民币在评估时期的价格进行折算后加总填报其账面价值，折算方法应与经审计财务报告保持一致。</t>
  </si>
  <si>
    <t>外汇敞口计算时不包含沪港通、深港通等资产或负债。</t>
  </si>
  <si>
    <t>1-1-5. 融资杠杆比例</t>
  </si>
  <si>
    <t>本季末融入资金余额</t>
  </si>
  <si>
    <t>上季末总资产</t>
  </si>
  <si>
    <t>上季末债券回购融入资金余额</t>
  </si>
  <si>
    <t>上季末独立账户资金余额</t>
  </si>
  <si>
    <t>(c)</t>
  </si>
  <si>
    <t>(d)</t>
  </si>
  <si>
    <t>融资回购比例[a/(b-c-d)]</t>
  </si>
  <si>
    <t>填报说明：融资杠杆包括同业拆借、债券回购等融入资金。（参见《中国保监会关于加强和改进保险资金运用比例监管的通知》保监发[2014]13号）</t>
  </si>
  <si>
    <t>表1-2 资产信用状况（人身保险公司）</t>
  </si>
  <si>
    <t>1-2-1.各信用评级固定收益类投资资产</t>
  </si>
  <si>
    <t>外部评级</t>
  </si>
  <si>
    <t>合计</t>
  </si>
  <si>
    <t>免评级</t>
  </si>
  <si>
    <t>AAA</t>
  </si>
  <si>
    <t>AA</t>
  </si>
  <si>
    <t>A</t>
  </si>
  <si>
    <t>BBB</t>
  </si>
  <si>
    <t>BBB以下</t>
  </si>
  <si>
    <t>无评级</t>
  </si>
  <si>
    <t>资产规模</t>
  </si>
  <si>
    <t>存款</t>
  </si>
  <si>
    <t>政府债券</t>
  </si>
  <si>
    <t>金融债券</t>
  </si>
  <si>
    <t>企业（公司）债</t>
  </si>
  <si>
    <t>非标固收</t>
  </si>
  <si>
    <t>其他金融产品</t>
  </si>
  <si>
    <t>含保证条款的权益类产品</t>
  </si>
  <si>
    <t>占比</t>
  </si>
  <si>
    <t>填报说明：</t>
  </si>
  <si>
    <t>将固定收益类投资资产分别按免评级、AAA级、AA级（包括AA+和AA-）、A级（包括A+和A-）、BBB级（包括BBB+和BBB-）、BBB以下和无评级七类进行计算。</t>
  </si>
  <si>
    <t>其中，保险公司持有的政府债券（含准政府债）、政策性银行金融债券等归为免评级，保监会另有规定的除外。</t>
  </si>
  <si>
    <t>存款包括定期存款、协议存款、结构性存款等；政府债券包括国债、地方政府债、短期政府债券、政府支持性债券、国际金融组织债券；政策性金融债归为金融债券；企业（公司）债包括铁道债、中期票据等。</t>
  </si>
  <si>
    <t>1-2-2.存款及同业存单</t>
  </si>
  <si>
    <t>定期存款、协议存款、结构性存款</t>
  </si>
  <si>
    <t>同业存单</t>
  </si>
  <si>
    <t>国有商业银行</t>
  </si>
  <si>
    <t>股份制商业银行、邮政储蓄银行</t>
  </si>
  <si>
    <t>城市商业银行及国际信用评级在A级及以上的外资商业银行</t>
  </si>
  <si>
    <t>其他境内商业银行和境外银行</t>
  </si>
  <si>
    <t>其他存款机构</t>
  </si>
  <si>
    <t>存款机构分类参照《保险公司偿付能力监管规则第8号：信用风险最低资本》的相关规定。</t>
  </si>
  <si>
    <t>1-2-3.固定收益类投资资产外部评级剩余期限分布</t>
  </si>
  <si>
    <t>交叉分布</t>
  </si>
  <si>
    <t>剩余期限</t>
  </si>
  <si>
    <t>1年及以内</t>
  </si>
  <si>
    <t>1-3年（含3年）</t>
  </si>
  <si>
    <t>3-5年(含5年)</t>
  </si>
  <si>
    <t>5-7年（含7年）</t>
  </si>
  <si>
    <t>7-10年（含10年）</t>
  </si>
  <si>
    <t>10-15年（含15年）</t>
  </si>
  <si>
    <t>15年以上</t>
  </si>
  <si>
    <t>无明确期限</t>
  </si>
  <si>
    <t>填写各评级固定收益类投资资产不同剩余期限的分布情况。</t>
  </si>
  <si>
    <t>1-2-4.保险资产风险五级分类状况</t>
  </si>
  <si>
    <t>正常类</t>
  </si>
  <si>
    <t>关注类</t>
  </si>
  <si>
    <t>次级类</t>
  </si>
  <si>
    <t>可疑类</t>
  </si>
  <si>
    <t>损失类</t>
  </si>
  <si>
    <t>权益类</t>
  </si>
  <si>
    <t>股权-有公允价格</t>
  </si>
  <si>
    <t>股权-无公允价格</t>
  </si>
  <si>
    <t>股权金融产品</t>
  </si>
  <si>
    <t>固定类</t>
  </si>
  <si>
    <t>HTM债券</t>
  </si>
  <si>
    <t>资产支持计划等</t>
  </si>
  <si>
    <t>另类投资</t>
  </si>
  <si>
    <t>不动产</t>
  </si>
  <si>
    <t>参照《中国保监会关于试行&lt;保险资产五级分类指引&gt;的通知》保监发【2014】82号中的相关规定。</t>
  </si>
  <si>
    <t>1-2-5. 集中度风险</t>
  </si>
  <si>
    <t>行业</t>
  </si>
  <si>
    <t>单一法人主体</t>
  </si>
  <si>
    <t>行业名称</t>
  </si>
  <si>
    <t>风险敞口</t>
  </si>
  <si>
    <t>风险敞口权重ω</t>
  </si>
  <si>
    <t>单一法人主体名称</t>
  </si>
  <si>
    <t>第一交易对手</t>
  </si>
  <si>
    <t>第二交易对手</t>
  </si>
  <si>
    <t>第三交易对手</t>
  </si>
  <si>
    <t>第四交易对手</t>
  </si>
  <si>
    <t>第五交易对手</t>
  </si>
  <si>
    <t>集中度指标HHI</t>
  </si>
  <si>
    <t>1、集中度计算应考虑除现金及流动性管理工具之外的所有投资资产（投资境内的中央政府债券、准政府债券、以自有资金投资保险类企业股权、购置自用性不动产、以及集团内购买保险资产管理产品等除外）。</t>
  </si>
  <si>
    <t xml:space="preserve">     只需填报权重占比前五的具体信息。</t>
  </si>
  <si>
    <t>2、集中度计算</t>
  </si>
  <si>
    <t>风险敞口权重ω=第i个交易对手风险敞口账面价值/总体风险敞口账面价值</t>
  </si>
  <si>
    <t>行业/单一法人主体集中度HHI = 10000Σ(ω^2)</t>
  </si>
  <si>
    <t>3、单一法人主体是指保险公司进行投资而与其形成直接债权或直接股权关系的具有法人资格的单一融资主体，行业分类采用申万一级行业分类。</t>
  </si>
  <si>
    <t>1-2-6. 久期利差乘数</t>
  </si>
  <si>
    <t>市值</t>
  </si>
  <si>
    <t>市值变动</t>
  </si>
  <si>
    <t>对净资产影响</t>
  </si>
  <si>
    <t>可供出售类和交易类固收投资资产</t>
  </si>
  <si>
    <t>相对波动率(利率向上)</t>
  </si>
  <si>
    <t>σ=9%</t>
  </si>
  <si>
    <t>σ=17%</t>
  </si>
  <si>
    <t>σ=77%</t>
  </si>
  <si>
    <t>1、利差是债券收益率为补偿该债券相关风险而超过无违约风险债券收益率的风险溢价。信用利差波动测试应评估所有可供出售类和交易类固定收益投资资产。</t>
  </si>
  <si>
    <t>计算时以评估时刻国债的利率作为基准无风险收益率。信用利差相对波动率σ是指固收资产利差变动相较当前利差的比率。</t>
  </si>
  <si>
    <t>2、信用利差波动测试可采用久期利差乘数进行计算，久期利差乘数DTS（DurationTimesSpread）指标主要用于衡量利差变动的影响。计算方法为：</t>
  </si>
  <si>
    <t>DTS=利差久期×利差</t>
  </si>
  <si>
    <t>其中，利差久期用于衡量信用利差变动对资产价值的影响，计算方法与修正久期相同。</t>
  </si>
  <si>
    <t>信用资产市值波动=市值×DTS×σ</t>
  </si>
  <si>
    <t>1-3-1.产品准备金</t>
  </si>
  <si>
    <t>账户</t>
  </si>
  <si>
    <t>会计准备金</t>
  </si>
  <si>
    <t>法定准备金</t>
  </si>
  <si>
    <t>最优估计+风险边际</t>
  </si>
  <si>
    <t>剩余边际</t>
  </si>
  <si>
    <t>金额</t>
  </si>
  <si>
    <t>中短存续期产品准备金在账户内占比</t>
  </si>
  <si>
    <t>传统</t>
  </si>
  <si>
    <t>其中：历史高利率保单</t>
  </si>
  <si>
    <t>分红</t>
  </si>
  <si>
    <t>万能</t>
  </si>
  <si>
    <t>整体</t>
  </si>
  <si>
    <t>独立账户</t>
  </si>
  <si>
    <t>人身保险公司计算口径应至少包括传统账户、分红险账户、万能险账户和独立账户。整体为传统、分红和万能账户的合计。公司没有高利率保单的，不需要填写相关内容。</t>
  </si>
  <si>
    <t>应分别填报各账户的会计准备金和偿一代法定准备金。其中万能险的会计准备金最优估计包含保户储金及投资款部分。</t>
  </si>
  <si>
    <t>1-3-2.新单规模保费累计结构占比</t>
  </si>
  <si>
    <t>缴费年期</t>
  </si>
  <si>
    <t>期限占比（2016年度）</t>
  </si>
  <si>
    <t>期限占比（2017年度）</t>
  </si>
  <si>
    <t>产品类型</t>
  </si>
  <si>
    <t>产品结构占比（2016年度）</t>
  </si>
  <si>
    <t>产品结构占比（2017年度）</t>
  </si>
  <si>
    <t>趸交</t>
  </si>
  <si>
    <t>3年期及以内</t>
  </si>
  <si>
    <t>3-5年期（含5年期）</t>
  </si>
  <si>
    <t>5-10年期（含10年期）</t>
  </si>
  <si>
    <t>投连</t>
  </si>
  <si>
    <t>10年期以上</t>
  </si>
  <si>
    <t>中短存续期产品</t>
  </si>
  <si>
    <t>中短存续期产品填报该类产品在总保费中的占比。中短存续期人身保险产品定义参见保监会《关于规范中短存续期人身保险产品有关事项的通知》。</t>
  </si>
  <si>
    <t>1-3-3.13月续保率情况</t>
  </si>
  <si>
    <t>13个月个险续保率</t>
  </si>
  <si>
    <t>13个月银保续保率</t>
  </si>
  <si>
    <t>13个月其他渠道续保率</t>
  </si>
  <si>
    <t>13个月个险续保率较上季末增长值</t>
  </si>
  <si>
    <t>13个月银保续保率较上季末增长值</t>
  </si>
  <si>
    <t>13个月其他渠道续保率较上季末增长值</t>
  </si>
  <si>
    <t>13个月续保率公式参照《保险公司偿付能力监管规则第16号：偿付能力报告》中13个月续保率=（上年可比季度末的长期寿险有效保单在本季度末仍然有效的保单数量/上年可比季度末的长期寿险有效保单数量）×100%</t>
  </si>
  <si>
    <t>1-3-4.三年新业务规划</t>
  </si>
  <si>
    <t>未来一年</t>
  </si>
  <si>
    <t>未来二年</t>
  </si>
  <si>
    <t>未来三年</t>
  </si>
  <si>
    <t>2017年</t>
  </si>
  <si>
    <t>2018年</t>
  </si>
  <si>
    <t>2019年</t>
  </si>
  <si>
    <t>填报说明：公司应根据年度业务规划，填报各类产品业务未来三年的预期规模保费，每年更新一次。</t>
  </si>
  <si>
    <t>表2-1 基本情景期限匹配测试表（人身保险公司）</t>
  </si>
  <si>
    <t>测试口径：市值口径</t>
  </si>
  <si>
    <t>有效久期</t>
  </si>
  <si>
    <t>修正久期</t>
  </si>
  <si>
    <t>现值</t>
  </si>
  <si>
    <t>资产</t>
  </si>
  <si>
    <t>保险业务
续期收入</t>
  </si>
  <si>
    <t>负债支出</t>
  </si>
  <si>
    <t>金额久期缺口</t>
  </si>
  <si>
    <t>规模调整后的久期缺口</t>
  </si>
  <si>
    <t>其中：资本金</t>
  </si>
  <si>
    <t>其中：次级债和资本补充债</t>
  </si>
  <si>
    <t>公司整体</t>
  </si>
  <si>
    <t>金额久期缺口率</t>
  </si>
  <si>
    <t>1、保险公司应当按照本表要求，分别填报公司整体、传统保险业务、分红保险业务、万能保险业务在基本情景下的期限匹配测试情况，资本金没有单独核算的，不需要分拆填写。没有发行次级债和资本补充债的，不需要分拆填写。</t>
  </si>
  <si>
    <t>2、市值口径下，受利率变动影响的资产包括所有可计算现金流的固定收益投资资产；资产评估利率为评估时点的市场收益率。</t>
  </si>
  <si>
    <t>3、计算负债关键久期只考虑负债存量业务现金流现值部分的变动，其中保险业务续期保费和负债支出应分别计算，预测现金流应遵循《精算实践标准：人身保险内含价值评估标准》的预测假设和投资收益假设。</t>
  </si>
  <si>
    <t>4、市值口径负债评估次级债和资本补充债的有效久期和修正久期时，方法与资产评估类似，不应使用负债评估利率曲线。</t>
  </si>
  <si>
    <r>
      <rPr>
        <sz val="10"/>
        <rFont val="微软雅黑"/>
        <charset val="134"/>
      </rPr>
      <t>5、市值口径保险负债评估利率的折现率由基础利率曲线加综合溢价形成。综合溢价采用偿二代中规定的中档溢价。基础利率曲线参照偿二代的方法，其中期望无风险收益率曲线为</t>
    </r>
    <r>
      <rPr>
        <b/>
        <sz val="10"/>
        <color rgb="FFFF0000"/>
        <rFont val="微软雅黑"/>
        <charset val="134"/>
      </rPr>
      <t>评估时点</t>
    </r>
    <r>
      <rPr>
        <sz val="10"/>
        <color rgb="FFFF0000"/>
        <rFont val="微软雅黑"/>
        <charset val="134"/>
      </rPr>
      <t>国债收益率</t>
    </r>
    <r>
      <rPr>
        <sz val="10"/>
        <rFont val="微软雅黑"/>
        <charset val="134"/>
      </rPr>
      <t>。</t>
    </r>
  </si>
  <si>
    <t>6、资产有效久期计算</t>
  </si>
  <si>
    <t>标准债券：</t>
  </si>
  <si>
    <t>不含权的标准债券：有效久期与修正久期的计算方法相同；</t>
  </si>
  <si>
    <t>含权的标准债券：参照中债对含权债的估值方法判断是否行权。</t>
  </si>
  <si>
    <t>非标资产：</t>
  </si>
  <si>
    <t>对于非标资产等的估值采用流动性溢价计算，在发行日计算该资产与对应评级和性质的标准资产的利差作为流动性溢价，在每一评估时点，用当期对应评级的标准资产收益率曲线加上期初的流动性溢价进行再估值；</t>
  </si>
  <si>
    <t>使用现金流折现法计算非标资产久期时，在评估日计算该资产估值与无风险收益率曲线的利差作为包含流动性和信用的综合价差，再基于无风险收益率曲线与综合价差构成的新曲线计算久期。</t>
  </si>
  <si>
    <t>对于含权非标资产，以评估日的市场远期曲线和行权利率比较判断是否行权，得到调整后的现金流进行估值。</t>
  </si>
  <si>
    <t>7、负债有效久期计算：</t>
  </si>
  <si>
    <t>计算负债有效久期只考虑负债存量业务现金流，预测现金流应遵循《精算实践标准：人身保险内含价值评估标准》的预测假设和投资收益假设；</t>
  </si>
  <si>
    <t>收益率变动后对负债现金流进行重新评估时，公司应考虑收益率变动幅度（+50bps/-50bps）对公司投资收益率的影响；头三年分红水平保持不变，之后按相同幅度调整，但不低于最低保证利率；</t>
  </si>
  <si>
    <t>万能结算按相同幅度调整，但不低于最低结算利率。中短存续期业务的结算利率应保持不变。</t>
  </si>
  <si>
    <t>8、资产、负债有效久期均按照收益率上下浮动50bps进行计算，计算公式如下</t>
  </si>
  <si>
    <t>9、资产修正久期计算方法采用中央国债登记结算有限责任公司公布的修正久期计算方法。</t>
  </si>
  <si>
    <t>10、负债修正久期采用现金流折现的计算方法：</t>
  </si>
  <si>
    <r>
      <rPr>
        <sz val="10"/>
        <rFont val="微软雅黑"/>
        <charset val="134"/>
      </rPr>
      <t>11、公司整体金额久期缺口率=（资产久期*资产现值+保险业务续期收入久期*保险业务续期收入现值-负债支出久期*负债支出现值）/</t>
    </r>
    <r>
      <rPr>
        <b/>
        <sz val="10"/>
        <rFont val="微软雅黑"/>
        <charset val="134"/>
      </rPr>
      <t>公司净资产</t>
    </r>
  </si>
  <si>
    <t>金额久期缺口=资产久期*资产现值+保险业务续期收入久期*保险业务续期收入现值-负债支出久期*负债支出现值</t>
  </si>
  <si>
    <t>规模调整后的久期缺口=（资产久期*资产现值+保险业务续期收入久期*保险业务续期收入现值）/(资产现值+保险业务续期收入现值)-负债支出久期</t>
  </si>
  <si>
    <t>12、资产评估利率为评估时点的市场收益率。</t>
  </si>
  <si>
    <r>
      <rPr>
        <sz val="10"/>
        <rFont val="微软雅黑"/>
        <charset val="134"/>
      </rPr>
      <t>13、负债评估利率的折现率由基础利率曲线加综合溢价形成。综合溢价采用偿二代中规定的中档溢价。基础利率曲线参照偿二代的方法，其中期望无风险收益率曲线为</t>
    </r>
    <r>
      <rPr>
        <b/>
        <sz val="10"/>
        <color rgb="FFFF0000"/>
        <rFont val="微软雅黑"/>
        <charset val="134"/>
      </rPr>
      <t>评估时点</t>
    </r>
    <r>
      <rPr>
        <sz val="10"/>
        <color rgb="FFFF0000"/>
        <rFont val="微软雅黑"/>
        <charset val="134"/>
      </rPr>
      <t>国债收益率</t>
    </r>
    <r>
      <rPr>
        <sz val="10"/>
        <rFont val="微软雅黑"/>
        <charset val="134"/>
      </rPr>
      <t>。</t>
    </r>
  </si>
  <si>
    <t>其中假设利率变动不影响终极利率，终极利率采用偿二代中的相关规定。评估利率曲线具体可参照《人身保险公司资产负债管量化评估曲线生成器》。</t>
  </si>
  <si>
    <t>表2-2 基本情景期限匹配测试表（人身保险公司）</t>
  </si>
  <si>
    <t>计算口径</t>
  </si>
  <si>
    <t>DV10</t>
  </si>
  <si>
    <t>关键久期</t>
  </si>
  <si>
    <t>最优估计现金流现值</t>
  </si>
  <si>
    <t>负债</t>
  </si>
  <si>
    <t>缺口</t>
  </si>
  <si>
    <t>3、对于非标资产等的估值采用流动性溢价计算，在发行日计算该资产与对应评级和性质的标准资产的利差作为流动性溢价，在每一评估时点，用当期对应评级的标准资产收益率曲线加上期初的流动性溢价进行估值。</t>
  </si>
  <si>
    <t>在计算非标资产受利率变动导致的价值变动时，在评估日计算该资产估值与无风险收益率曲线的利差作为包含流动性和信用的综合价差，再基于无风险收益率曲线与综合价差构成的新曲线进行计算。</t>
  </si>
  <si>
    <t>4、对于存款类资产的估值采用流动性溢价计算，从起息日计算存款与无风险利率的利差作为流动性溢价，在每一评估时点，用当期无风险收益率曲线加期初的流动性溢价进行估值。</t>
  </si>
  <si>
    <r>
      <rPr>
        <sz val="10"/>
        <rFont val="微软雅黑"/>
        <charset val="134"/>
      </rPr>
      <t>5、计算负债关键久期只考虑负债</t>
    </r>
    <r>
      <rPr>
        <b/>
        <sz val="10"/>
        <rFont val="微软雅黑"/>
        <charset val="134"/>
      </rPr>
      <t>存量业务现金流</t>
    </r>
    <r>
      <rPr>
        <sz val="10"/>
        <rFont val="微软雅黑"/>
        <charset val="134"/>
      </rPr>
      <t>现值部分的变动，预测现金流应遵循《精算实践标准：人身保险内含价值评估标准》的预测假设和投资收益假设。</t>
    </r>
  </si>
  <si>
    <t>6、市值口径负债评估次级债和资本补充债的关键久期时，方法与资产评估类似，不应使用负债评估利率曲线。</t>
  </si>
  <si>
    <r>
      <rPr>
        <sz val="10"/>
        <rFont val="微软雅黑"/>
        <charset val="134"/>
      </rPr>
      <t>7、市值口径保险负债评估利率的折现率由基础利率曲线加综合溢价形成。综合溢价采用偿二代中规定的中档溢价。基础利率曲线参照偿二代的方法，其中期望无风险收益率曲线为</t>
    </r>
    <r>
      <rPr>
        <b/>
        <sz val="10"/>
        <color rgb="FFFF0000"/>
        <rFont val="微软雅黑"/>
        <charset val="134"/>
      </rPr>
      <t>评估时点</t>
    </r>
    <r>
      <rPr>
        <sz val="10"/>
        <color rgb="FFFF0000"/>
        <rFont val="微软雅黑"/>
        <charset val="134"/>
      </rPr>
      <t>国债收益率</t>
    </r>
    <r>
      <rPr>
        <sz val="10"/>
        <rFont val="微软雅黑"/>
        <charset val="134"/>
      </rPr>
      <t>。</t>
    </r>
  </si>
  <si>
    <t>8、关键利率久期计算方法</t>
  </si>
  <si>
    <t>a) 选取利率水平变化的关键期限为0.5年、1年、2年、3年、4年、5年、7年、10年、15年、20年、30年和50年；</t>
  </si>
  <si>
    <t>b) 假设关键期限利率对非关键期限利率的影响是线性关系，即关键期限年利率变动最大，其附近期限利率变动线性递减，至临近关键期限年的影响递减为零，假设50年及之后利率同幅度变动；</t>
  </si>
  <si>
    <t>c) 计算各关键期限的DV10，即关键期限上的收益率变动10bp，对账面价值的影响。假设第n个关键期限的利率分别向上和向下变动10bp，</t>
  </si>
  <si>
    <t>根据上述关键年利率变化的关系，构建新的即期收益率曲线，然后分别计算变化后的组合市值V+,V-，则第n个关键期限的DV10为：</t>
  </si>
  <si>
    <t>d) 关键久期为：</t>
  </si>
  <si>
    <t>9、评估利率曲线具体可参照《人身保险公司资产负债管理量化评估曲线生成器》。</t>
  </si>
  <si>
    <t>测试范围：公司整体</t>
  </si>
  <si>
    <t>测试情景</t>
  </si>
  <si>
    <t>净额</t>
  </si>
  <si>
    <t>受利率变动投资资产</t>
  </si>
  <si>
    <t>其他投资资产</t>
  </si>
  <si>
    <t>选择权及保证利益的时间价值</t>
  </si>
  <si>
    <t>风险边际</t>
  </si>
  <si>
    <t>基准情景</t>
  </si>
  <si>
    <t>收益率曲线下降</t>
  </si>
  <si>
    <t>收益率曲线上升</t>
  </si>
  <si>
    <t>收益率曲线倾斜上</t>
  </si>
  <si>
    <t>收益率曲线倾斜下</t>
  </si>
  <si>
    <t>收益率曲线扭转上</t>
  </si>
  <si>
    <t>收益率曲线扭转下</t>
  </si>
  <si>
    <t>压力情景下最小值</t>
  </si>
  <si>
    <t>压力情景下净资产最大波动率</t>
  </si>
  <si>
    <t>1、填报时采用评估时刻的存量资产和负债进行测试。</t>
  </si>
  <si>
    <t>2、市值准则下，受利率变动影响的投资资产包括所有可计算现金流的固定收益类投资资产。不考虑现金及流动性管理工具对利率的敏感性。</t>
  </si>
  <si>
    <t>3、计算负债现值采用负债存量业务最优估计现金流和给定的折现率，预测现金流应遵循《精算实践标准：人身保险内含价值评估标准》的预测假设和投资收益假设；</t>
  </si>
  <si>
    <t>选择权及保证利益的时间价值（TVOG）和风险边际采用《保险公司偿付能力监管规则第3号：寿险合同负债评估》中的相关方法计算。</t>
  </si>
  <si>
    <t>4、压力情景下，假设业务现金流、投资收益率、TVOG和风险边际均不受压力情景折现率变动的影响，只调整折现率即可。</t>
  </si>
  <si>
    <t>评估利率曲线具体可参照《人身保险公司资产负债管量化评估曲线生成器》。</t>
  </si>
  <si>
    <t>3-1-1.公司整体成本收益情况</t>
  </si>
  <si>
    <t>时间</t>
  </si>
  <si>
    <t>本季度末</t>
  </si>
  <si>
    <t>投资资产账面价值</t>
  </si>
  <si>
    <t>（单位：万元）</t>
  </si>
  <si>
    <t>固收资产账面价值</t>
  </si>
  <si>
    <t>固收资产
占比</t>
  </si>
  <si>
    <t>会计投资收益率</t>
  </si>
  <si>
    <t>综合投资收益率</t>
  </si>
  <si>
    <t>年化综合投资收益率</t>
  </si>
  <si>
    <t>投资收益</t>
  </si>
  <si>
    <t>公允价值变动损益</t>
  </si>
  <si>
    <t>汇兑损益</t>
  </si>
  <si>
    <t>可供出售金融资产公允价值变动额</t>
  </si>
  <si>
    <t>资产减值损失</t>
  </si>
  <si>
    <t>投资业务的税金及附加</t>
  </si>
  <si>
    <t>利息支出</t>
  </si>
  <si>
    <t>小计：综合投资收益</t>
  </si>
  <si>
    <t>该会计年度未来固收资产利息收入
（固收资产账面价值×固收资产到期收益率×未来剩余季度/4）</t>
  </si>
  <si>
    <t>其他当年可确定投资收入（如：房租收入、已宣告未发放红利等）</t>
  </si>
  <si>
    <t>其他当年可确定投资支出（如：利息支出等）</t>
  </si>
  <si>
    <t>小计：年化综合投资收益</t>
  </si>
  <si>
    <t>资金运用平均余额</t>
  </si>
  <si>
    <t>风险调整后的
综合投资收益率（RAROC）</t>
  </si>
  <si>
    <t>市场风险最低资本</t>
  </si>
  <si>
    <t>信用风险最低资本</t>
  </si>
  <si>
    <t>固收资产到期收益率（YTM）</t>
  </si>
  <si>
    <t>(e)</t>
  </si>
  <si>
    <t>负债有效利率（IRR）</t>
  </si>
  <si>
    <t>(f)</t>
  </si>
  <si>
    <t>负债
资金成本率</t>
  </si>
  <si>
    <t>(g)</t>
  </si>
  <si>
    <t>负债保证成本率</t>
  </si>
  <si>
    <t>(h)</t>
  </si>
  <si>
    <t>(i)=(c) - (g)</t>
  </si>
  <si>
    <t>(j)=(d)-(h)</t>
  </si>
  <si>
    <t>(k)=(c)-(f)</t>
  </si>
  <si>
    <t>规模调整后的固收到期收益率与负债资金成本率差额</t>
  </si>
  <si>
    <t>(l)=(a)×(e)- (g)</t>
  </si>
  <si>
    <t>综合投资收益与负债资金成本率差额×投资资产账面/净资产</t>
  </si>
  <si>
    <t>风险调整后的综合投资收益率与负债保证成本率差额×投资资产账面/净资产</t>
  </si>
  <si>
    <t>综合投资收益率与负债有效利率差额×投资资产账面/净资产</t>
  </si>
  <si>
    <t>规模调整后的固收到期收益率与负债资金成本差额×投资资产账面/净资产</t>
  </si>
  <si>
    <t>固收资产占比较上季末变动</t>
  </si>
  <si>
    <t>规模调整后的固收资产到期收益率与负债资金成本率差额较上季末期变动</t>
  </si>
  <si>
    <t>填报说明：账户应至少包含传统、分红、万能及公司整体（不含独立账户）。资本金没有单独核算的、未发行次级债和资本补充债的，不需要分拆填写。</t>
  </si>
  <si>
    <t>1、投资资产账面价值和固定收益资产账面价值应与公司财务报表保持一致，其中2016年度数据应与公司经审计后的财务报表保持一致。</t>
  </si>
  <si>
    <t>2、固收资产占比是账户固定收益类投资资产占所在账户投资资产的比率。</t>
  </si>
  <si>
    <t>3、会计投资收益率或财务收益率为年化收益率，不考虑可供出售类金融资产公允价值变动。会计投资收益率=（投资收益+公允价值变动损益+汇兑损益-投资资产减值损失-投资业务的税金及附加-利息支出）/报告期资金运用平均余额×100%；</t>
  </si>
  <si>
    <t>投资收益应考虑增值税进、销项的影响，具体参照《增值税会计处理规定》（财会【2016】22号）</t>
  </si>
  <si>
    <t>4、综合投资收益率为年化投资收益率（含可供出售类资产公允价值变动），按《保险公司资金运用统计制度》（保监发【2010】86号）规定口径进行计算，允许选择更精确的平均资金占用计算方式，如按天加权平均。</t>
  </si>
  <si>
    <r>
      <rPr>
        <sz val="10"/>
        <color theme="1"/>
        <rFont val="微软雅黑"/>
        <charset val="134"/>
      </rPr>
      <t>综合投资收益率=(投资收益+公允价值变动损益+汇兑损益+可供出售类金融资产公允价值变动净额-投资资产减值损失-投资业务的税金及附加-利息支出)/报告期资金运用平均余额×100%；</t>
    </r>
    <r>
      <rPr>
        <b/>
        <sz val="10"/>
        <color theme="1"/>
        <rFont val="微软雅黑"/>
        <charset val="134"/>
      </rPr>
      <t>计算时应扣除独立账户的投资资产及其投资收益。</t>
    </r>
  </si>
  <si>
    <t>5、风险调整后的综合投资收益率（RAROC） =（综合投资收益-评估时点市场、信用风险最低资本×0.06）/资金运用平均余额；市场、信用风险最低资本应与偿二代季度报告保持一致。计算时不考虑市场、信用风险之间的分散效应，不考虑分红、万能险的损失吸收效应。</t>
  </si>
  <si>
    <t>6、固收资产到期收益率（YTM）用于计算固收资产的内部收益率，账户固收资产的账面价值为评估时刻的净额，CF为存量固收资产未来的票息和到期现金流，固收资产到期收益率（YTM）为净现值等于账户账面价值时的年化折现率。</t>
  </si>
  <si>
    <t>7、负债有效利率（IRR）用于计算投资期望达到的报酬率，账户账面价值为评估时刻账户或整体的投资资产净额，CF为存量业务未来最优估计假设的净现金流，负债有效利率（IRR）为净现值等于账户账面价值时的年化折现率。</t>
  </si>
  <si>
    <t>在计算时账户账面价值应取扣除分红万能特储、卖出回购、应收应付等的净额。</t>
  </si>
  <si>
    <t>8、负债资金成本率</t>
  </si>
  <si>
    <t>普通型保险产品资金成本为该类型产品按法定准备金加权的预定利率；</t>
  </si>
  <si>
    <t>分红型保险产品资金成本为其预定利率与最近1年分红水平之和；</t>
  </si>
  <si>
    <t>万能型产品资金成本为其过去12个月结算利率的算术平均数，允许选择更精确的计算方式，如使用过去12个月的账户余额加权计算平均结算利率，但应在附注中说明。</t>
  </si>
  <si>
    <t>9、负债保证成本率</t>
  </si>
  <si>
    <t>分红型保险产品资金成本为该类型产品按法定准备金加权的预定利率；</t>
  </si>
  <si>
    <t>万能型产品资金成本为该类型产品产品说明书中规定的最低保证利率。</t>
  </si>
  <si>
    <t>3-1-2.中短存续期产品利差损状况</t>
  </si>
  <si>
    <t>产品</t>
  </si>
  <si>
    <t>本年度保费规模（万元）</t>
  </si>
  <si>
    <t>负债资金成本率</t>
  </si>
  <si>
    <t>综合投资收益率与负债资金成本差额</t>
  </si>
  <si>
    <t>（c）</t>
  </si>
  <si>
    <t>(d)=(a) - (b)</t>
  </si>
  <si>
    <t>(e)=(a) - (c)</t>
  </si>
  <si>
    <t>产品1</t>
  </si>
  <si>
    <t>产品2</t>
  </si>
  <si>
    <t>产品3</t>
  </si>
  <si>
    <t>产品4</t>
  </si>
  <si>
    <t>产品5</t>
  </si>
  <si>
    <t>产品6</t>
  </si>
  <si>
    <t>产品7</t>
  </si>
  <si>
    <t>产品8</t>
  </si>
  <si>
    <t>产品9</t>
  </si>
  <si>
    <t>产品10</t>
  </si>
  <si>
    <t>产品11</t>
  </si>
  <si>
    <t>产品12</t>
  </si>
  <si>
    <t>产品13</t>
  </si>
  <si>
    <t>产品14</t>
  </si>
  <si>
    <t>产品15</t>
  </si>
  <si>
    <t>产品16</t>
  </si>
  <si>
    <t>产品17</t>
  </si>
  <si>
    <t>产品18</t>
  </si>
  <si>
    <t>产品19</t>
  </si>
  <si>
    <t>产品20</t>
  </si>
  <si>
    <t>产品21</t>
  </si>
  <si>
    <t>产品22</t>
  </si>
  <si>
    <t>产品23</t>
  </si>
  <si>
    <t>产品24</t>
  </si>
  <si>
    <t>产品25</t>
  </si>
  <si>
    <t>产品26</t>
  </si>
  <si>
    <t>产品27</t>
  </si>
  <si>
    <t>产品28</t>
  </si>
  <si>
    <t>产品29</t>
  </si>
  <si>
    <t>产品30</t>
  </si>
  <si>
    <t>……</t>
  </si>
  <si>
    <t>1、中短存续期产品可以拆分到对应投资资产的，填列对应资产的投资收益率，无法拆分的可填列所在账户的综合投资收益率。应填列所有的仍在存续期内的中短存续期产品。</t>
  </si>
  <si>
    <t>2、中短存续期产品计算负债成本率和负债有效利率时，需考虑直接、间接和渠道推动费用。</t>
  </si>
  <si>
    <t>3、中短存续期产品不能拆分到对应投资资产的，在计算负债有效利率时，应使用偿一代法定准备金替代资产账面价值。</t>
  </si>
  <si>
    <t>3-2-1. 收益预测</t>
  </si>
  <si>
    <t>资产类别</t>
  </si>
  <si>
    <t>当前配置占比</t>
  </si>
  <si>
    <t>当期综合收益率</t>
  </si>
  <si>
    <t>收益率水平（基准）</t>
  </si>
  <si>
    <t>3.1境内上市股票和基金</t>
  </si>
  <si>
    <t>3.2境内长期股权投资</t>
  </si>
  <si>
    <t>3.3其他境内权益投资</t>
  </si>
  <si>
    <t>3.4境外权益类投资</t>
  </si>
  <si>
    <t>根据公司评估时点的实际情况分别填写当前配置占比和综合收益率。根据公司年度战略资产配置计划填写未来三年的投资收益率水平预测。</t>
  </si>
  <si>
    <t>3-2-2. 战略资产配置</t>
  </si>
  <si>
    <t>战略资产配置（SAA）占比第一年</t>
  </si>
  <si>
    <t>战略资产配置（SAA）比例第二年</t>
  </si>
  <si>
    <t>战略资产配置（SAA）比例第三年</t>
  </si>
  <si>
    <t>根据公司年度战略资产配置计划填写未来三年的资产配置占比情况，每年更新一次。如公司根据市场情况对战略资产配置情况进行了调整，应及时更新并在备注中说明。</t>
  </si>
  <si>
    <t>如公司年度投资计划与三年战略资产配置首年配置不一致的，可根据年度投资计划进行填写，并在备注中说明。</t>
  </si>
  <si>
    <t>3-2-3. 成本收益压力测试</t>
  </si>
  <si>
    <t>收益率水平</t>
  </si>
  <si>
    <t>利差</t>
  </si>
  <si>
    <t>收益率</t>
  </si>
  <si>
    <t>存量</t>
  </si>
  <si>
    <t>新增</t>
  </si>
  <si>
    <t>在基准情景下，保险公司应基于公司期初投资资产，结合预测期间的资产负债现金流，依据各资产账户的投资假设，预测测试期间各时间段投资收益情况。投资假设应与经董事会或管理层批准的公司战略资产配置规划保持一致。</t>
  </si>
  <si>
    <t>投资假设包括投资资产比例、资产类别组合、投资资产会计分类和各类资产的投资收益率等相关假设。在预测未来各账户收益水平时，不考虑固收资产公允价值变动的影响。</t>
  </si>
  <si>
    <t>传统、分红的负债成本率维持不变，万能账户结算利率应符合《中国保监会关于强化人身保险产品监管工作的通知》（保监寿险【2016】199号）的相关规定。</t>
  </si>
  <si>
    <t>压力情景一</t>
  </si>
  <si>
    <t>综合收益率-压力前</t>
  </si>
  <si>
    <t>综合收益率-压力后</t>
  </si>
  <si>
    <t>固定收益类投资资产</t>
  </si>
  <si>
    <t>权益类投资资产</t>
  </si>
  <si>
    <t>不动产类投资资产</t>
  </si>
  <si>
    <t>压力情景下净资产波动率</t>
  </si>
  <si>
    <t>压力情景一：评估时点股票基金根据公司报送99%置信区间下三年VaR值情况下跌，境内长期股权下跌15%，不动产类投资资产价格下跌20%，信用风险分类关注类及以下的资产按60%无法收回计提减值，</t>
  </si>
  <si>
    <t>利差按相对波动率σ=77%幅度扩大，有外汇敞口头寸的公司，受到人民币兑美元汇率向不利方向波动20%的影响。计算综合偿付能力充足率时，不考虑压力情景对保险风险最低资本的影响。</t>
  </si>
  <si>
    <t xml:space="preserve">     </t>
  </si>
  <si>
    <t>压力情景二</t>
  </si>
  <si>
    <t>资产占比</t>
  </si>
  <si>
    <t>会计收益率</t>
  </si>
  <si>
    <r>
      <rPr>
        <sz val="10"/>
        <color theme="1"/>
        <rFont val="微软雅黑"/>
        <charset val="134"/>
      </rPr>
      <t>压力情景二：未来三年固定收益类资产的到期资产、票息收入和新业务现金流入按压力情景下再投资收益计算，其他类别资产期望收益率为0，整体为账面价值加权后的</t>
    </r>
    <r>
      <rPr>
        <b/>
        <sz val="10"/>
        <color theme="1"/>
        <rFont val="微软雅黑"/>
        <charset val="134"/>
      </rPr>
      <t>会计投资收益率</t>
    </r>
    <r>
      <rPr>
        <sz val="10"/>
        <color theme="1"/>
        <rFont val="微软雅黑"/>
        <charset val="134"/>
      </rPr>
      <t>。</t>
    </r>
  </si>
  <si>
    <t>压力情景下再投资收益率基于基准情景下再投资收益率下调，下调幅度按照《保险公司偿付能力监管规则第7号：市场风险最低资本》中规定的资产利率不利情景相较基准情景的下降幅度。负债资金成本率在未来三年保持不变，不受压力环境的影响。</t>
  </si>
  <si>
    <t>压力情景三</t>
  </si>
  <si>
    <t>未来第一、二年固定收益类和不动产类投资资产投资收益率与基本情景一致，未来第三年无风险收益率上升100bps（不影响存量资产的会计投资收益率），未来三年权益类投资资产投资收益率假设与基本情景一致但不得高于过去三年权益类投资资产实际收益率的平均值。</t>
  </si>
  <si>
    <t>未来第一、二年负债资金成本率保持不变，未来第三年除传统账户外其他账户负债资金成本率上升100bps，传统账户中的中短存续期产品新业务负债成本上升100bps，其他产品负债成本不变，整体按法定准备金加权。</t>
  </si>
  <si>
    <t>表4-1 压力情景现金流预测表（人身保险公司）</t>
  </si>
  <si>
    <t>压力情景</t>
  </si>
  <si>
    <t>报告日前3个季度</t>
  </si>
  <si>
    <t>报告日后第1年</t>
  </si>
  <si>
    <t>报告日后第2年</t>
  </si>
  <si>
    <t>报告日后第3年</t>
  </si>
  <si>
    <t>前2季度</t>
  </si>
  <si>
    <t>前1季度</t>
  </si>
  <si>
    <t>本季度</t>
  </si>
  <si>
    <t>未来1季度</t>
  </si>
  <si>
    <t>未来2季度</t>
  </si>
  <si>
    <t>未来3季度</t>
  </si>
  <si>
    <t>未来4季度</t>
  </si>
  <si>
    <t>1.业务现金流（1.1+1.2+1.3）</t>
  </si>
  <si>
    <t>1.1 报告日有效业务现金流</t>
  </si>
  <si>
    <t xml:space="preserve">  保费收入</t>
  </si>
  <si>
    <t xml:space="preserve">  减：赔付支出</t>
  </si>
  <si>
    <t xml:space="preserve">      其中：满期给付</t>
  </si>
  <si>
    <t xml:space="preserve">  减：退保支出</t>
  </si>
  <si>
    <t xml:space="preserve">  减：红利支出</t>
  </si>
  <si>
    <t xml:space="preserve">  减：股利支出</t>
  </si>
  <si>
    <t xml:space="preserve">  减：费用支出</t>
  </si>
  <si>
    <t xml:space="preserve">     其中：业务及管理费</t>
  </si>
  <si>
    <t xml:space="preserve">               佣金及手续费</t>
  </si>
  <si>
    <t xml:space="preserve">  减：再保业务支出净额</t>
  </si>
  <si>
    <t>1.2 测试区间新业务现金流</t>
  </si>
  <si>
    <t xml:space="preserve">      其中：业务及管理费</t>
  </si>
  <si>
    <t xml:space="preserve">                佣金及手续费</t>
  </si>
  <si>
    <t>1.3 其他业务现金流</t>
  </si>
  <si>
    <t>2.资产现金流</t>
  </si>
  <si>
    <t xml:space="preserve">  利息收入</t>
  </si>
  <si>
    <t xml:space="preserve">  红利收入</t>
  </si>
  <si>
    <t xml:space="preserve">  到期资产</t>
  </si>
  <si>
    <t xml:space="preserve">  出售资产</t>
  </si>
  <si>
    <t xml:space="preserve">  其他资产现金流</t>
  </si>
  <si>
    <t>3.筹资现金流</t>
  </si>
  <si>
    <t xml:space="preserve">  筹资现金流入</t>
  </si>
  <si>
    <t xml:space="preserve">      其中：股东增资</t>
  </si>
  <si>
    <t xml:space="preserve">                次级债</t>
  </si>
  <si>
    <t xml:space="preserve">                卖出回购金融资产</t>
  </si>
  <si>
    <t xml:space="preserve">  减：筹资现金流出</t>
  </si>
  <si>
    <t xml:space="preserve">       其中：回购金融资产</t>
  </si>
  <si>
    <t xml:space="preserve">                 支付借款利息和债券利息</t>
  </si>
  <si>
    <t>4.净现金流 = （1+2+3）</t>
  </si>
  <si>
    <t>5.累计现金及流动性管理工具</t>
  </si>
  <si>
    <t>6.优质流动资产规模</t>
  </si>
  <si>
    <t>7.优质流动资产变现</t>
  </si>
  <si>
    <t>8.其他资产规模</t>
  </si>
  <si>
    <t>9.其他资产变现</t>
  </si>
  <si>
    <t>10.缓释后累计现金及流动性管理工具</t>
  </si>
  <si>
    <t>年度投资计划</t>
  </si>
  <si>
    <t>压力情景下不考虑出售资产和资产再投资的现金流出与流入情况</t>
  </si>
  <si>
    <t>填表说明：保险公司应当按照本表要求，分别填报公司整体、传统保险业务、分红保险业务、万能保险业务和投资连结保险业务在基本情景和压力情景下的现金流测试情况。</t>
  </si>
  <si>
    <t>1、基本情景下，考虑资产的再投资、常规资产变现和再融资行为；压力情景下，不考虑资产的再投资、常规资产变现和再融资行为。</t>
  </si>
  <si>
    <t>2、压力测试情景参照偿二代12号文流动性压力测试中压力测试情景一（退保和新业务压力）的有关规定。</t>
  </si>
  <si>
    <t>3、资产现金流中出售资产现金流是指公司根据投资策略或为保持流动性水平的资产配置调整等出售资产的现金流入，对于投资性不动产、长期股权投资和固定资产等项目，</t>
  </si>
  <si>
    <t>除非已经有明确的交收合约，不应假设其变现。此外，也不应假设将持有至到期的金融资产变现；对于处于限售期或禁售期的股票，不应假设其变现。在压力情景下，不考虑资产现金流的出售资产行为。</t>
  </si>
  <si>
    <t>4、公司在资产现金流中考虑到期资产和业务净现金流再投资的，须根据投资计划填写再投资按到期期限分布的规模情况，到期日在填报期间外的部分可不填写。在压力情景下，不考虑资产现金流的再投资行为。</t>
  </si>
  <si>
    <t>5、当公司整体或独立账户累计现金及流动性管理工具出现负值时，须考虑资产变现。先优质流动资产变现，再其他资产变现，优质流动资产和其他资产变现比率参照以下系数。</t>
  </si>
  <si>
    <t>现金、国债、央行发行或担保的债券、票据等</t>
  </si>
  <si>
    <t>优质流动资产</t>
  </si>
  <si>
    <t>公司整体需变现资产时，须不考虑变现独立账户内资产。独立账户资产变现时，仅考虑该账户内的资产。</t>
  </si>
  <si>
    <t>可提前支取的定期存款、协议存款</t>
  </si>
  <si>
    <t>政策性银行、商业银行发行的AAA级金融债</t>
  </si>
  <si>
    <t>AAA级公司债、企业债</t>
  </si>
  <si>
    <t>上市股票</t>
  </si>
  <si>
    <t>其中，上市股票仅包括以财务目的投资的上市股票（含举牌），不包括长期股权投资</t>
  </si>
  <si>
    <t>开放式基金，AAA以下债券、中期票据</t>
  </si>
  <si>
    <t>其他资产</t>
  </si>
  <si>
    <t>包括非标固收资产、其他固收金融资产、含保证条款的权益类资产、长期股权投资、封闭式基金、其他权益投资、不动产投资等</t>
  </si>
  <si>
    <t>6、如果公司在基本情景或压力情景下出现资产变现时，公司须在下栏具体填写资产变现的相关信息（不限于种类、规模、原到期日、打折系数）和变现顺序。</t>
  </si>
  <si>
    <t>资产变现和流动性应急预案说明：</t>
  </si>
  <si>
    <t>表4-2 压力情景现金流预测表（人身保险公司）</t>
  </si>
  <si>
    <t>测试范围：传统保险业务</t>
  </si>
  <si>
    <t>表4-3 压力情景现金流预测表（人身保险公司）</t>
  </si>
  <si>
    <t>测试范围：分红保险业务</t>
  </si>
  <si>
    <t>表4-4 压力情景现金流预测表（人身保险公司）</t>
  </si>
  <si>
    <t>测试范围：万能保险业务</t>
  </si>
  <si>
    <t>表4-5 压力情景现金流预测表（人身保险公司）</t>
  </si>
  <si>
    <t>测试范围：投资连结保险业务</t>
  </si>
  <si>
    <t>其他资产现金流再投资分配</t>
  </si>
  <si>
    <t>压力情景下不考虑资产再投资的现金流出与流入情况</t>
  </si>
  <si>
    <t>交易类现金流</t>
  </si>
  <si>
    <t>未标明到期日的现金流</t>
  </si>
  <si>
    <t>预期现金流入或流出（非折现）</t>
  </si>
  <si>
    <t>3个月内</t>
  </si>
  <si>
    <t>1年内</t>
  </si>
  <si>
    <t>1-3年</t>
  </si>
  <si>
    <t>3-5年</t>
  </si>
  <si>
    <t>5年以上</t>
  </si>
  <si>
    <t>现金及现金等价物</t>
  </si>
  <si>
    <t>投资资产：</t>
  </si>
  <si>
    <t>定期存款和协议存款</t>
  </si>
  <si>
    <t>金融债</t>
  </si>
  <si>
    <t>企业债券</t>
  </si>
  <si>
    <t>资产证券化产品</t>
  </si>
  <si>
    <t>信托资产</t>
  </si>
  <si>
    <t>基础设施投资</t>
  </si>
  <si>
    <t>保险资产管理产品</t>
  </si>
  <si>
    <t>权益投资</t>
  </si>
  <si>
    <t>贷款</t>
  </si>
  <si>
    <t>投资性不动产</t>
  </si>
  <si>
    <t>衍生金融工具</t>
  </si>
  <si>
    <t>应收款项</t>
  </si>
  <si>
    <t>独立账户资产</t>
  </si>
  <si>
    <t>未到期责任准备金</t>
  </si>
  <si>
    <t>寿险责任准备金</t>
  </si>
  <si>
    <t>长期健康险责任准备金</t>
  </si>
  <si>
    <t>未决赔款责任准备金</t>
  </si>
  <si>
    <t>保户储金及投资款</t>
  </si>
  <si>
    <t>应付保户红利</t>
  </si>
  <si>
    <t>应付佣金及手续费</t>
  </si>
  <si>
    <t>应付款项</t>
  </si>
  <si>
    <t>卖出回购证券</t>
  </si>
  <si>
    <t>应付返售证券</t>
  </si>
  <si>
    <t>应付债券</t>
  </si>
  <si>
    <t>预计负债</t>
  </si>
  <si>
    <t>其他负债</t>
  </si>
  <si>
    <t>独立账户负债</t>
  </si>
  <si>
    <t>净现金流入</t>
  </si>
  <si>
    <t>融入资金余额</t>
  </si>
  <si>
    <t>综合流动比率(考虑再融资)</t>
  </si>
  <si>
    <t>融资回购比例</t>
  </si>
  <si>
    <t>测试范围</t>
  </si>
  <si>
    <t>折算系数</t>
  </si>
  <si>
    <t>折算后金额</t>
  </si>
  <si>
    <t>现金</t>
  </si>
  <si>
    <t>国债</t>
  </si>
  <si>
    <t>央行发行或担保的债券、票据等</t>
  </si>
  <si>
    <t>可提前支取的定期存款</t>
  </si>
  <si>
    <t>可提前支取的协议存款</t>
  </si>
  <si>
    <t>政策性银行发行的AAA级金融债</t>
  </si>
  <si>
    <t>商业银行发行的AAA级金融债</t>
  </si>
  <si>
    <t>AAA级公司债</t>
  </si>
  <si>
    <t>AAA级企业债</t>
  </si>
  <si>
    <t>1.10</t>
  </si>
  <si>
    <t>净现金流</t>
  </si>
  <si>
    <t>现金流出</t>
  </si>
  <si>
    <t>2.1.1</t>
  </si>
  <si>
    <t>未来一个季度内的经营活动（业务）现金流出</t>
  </si>
  <si>
    <t>2.1.2</t>
  </si>
  <si>
    <t>未来一个季度内的投资活动（资产）现金流出</t>
  </si>
  <si>
    <t>2.1.3</t>
  </si>
  <si>
    <t>未来一个季度内的筹资活动现金流出</t>
  </si>
  <si>
    <t>预期现金流入总量</t>
  </si>
  <si>
    <t>2.2.1</t>
  </si>
  <si>
    <t>未来一个季度内的经营活动（业务）现金流入</t>
  </si>
  <si>
    <t>2.2.2</t>
  </si>
  <si>
    <t>未来一个季度内的投资活动（资产）现金流入</t>
  </si>
  <si>
    <t>2.2.3</t>
  </si>
  <si>
    <t>未来一个季度内的筹资活动现金流入</t>
  </si>
  <si>
    <t>现金流入=Min（预期现金流入总量，75%*预期现金流出总量）</t>
  </si>
  <si>
    <t>填报说明：优质资产范围和流动性覆盖率计算方法参照偿二代相关规定。</t>
  </si>
  <si>
    <t>表5-1 综合压力测试（人身保险公司）</t>
  </si>
  <si>
    <t>基本情景（未来第一年）</t>
  </si>
  <si>
    <t>测试结果（未来第一年）</t>
  </si>
  <si>
    <t>较基本情景变动</t>
  </si>
  <si>
    <t>1.净利润（单位：万元）</t>
  </si>
  <si>
    <t>2.实际资本（单位：万元）</t>
  </si>
  <si>
    <t>3.偿付能力充足率（%）</t>
  </si>
  <si>
    <t>认可资产（单位：万元）</t>
  </si>
  <si>
    <t>认可负债（单位：万元）</t>
  </si>
  <si>
    <t>最低资本（单位：万元）</t>
  </si>
  <si>
    <t>综合压力情景采用《保险公司偿付能力监管规则第9号：压力测试》中规定的人身保险公司三种必测压力情景。</t>
  </si>
  <si>
    <t>填报最近一期审计后《偿付能力压力测试报告》的相关数据。</t>
  </si>
  <si>
    <t>附表4 利率压力情景变动幅度</t>
  </si>
  <si>
    <t>按照以下不利情景的变动幅度对即期收益率曲线进行调整</t>
  </si>
  <si>
    <t>变动幅度</t>
  </si>
  <si>
    <t>期限</t>
  </si>
  <si>
    <t>下降</t>
  </si>
  <si>
    <t>上升</t>
  </si>
  <si>
    <t>倾斜上</t>
  </si>
  <si>
    <t>倾斜下</t>
  </si>
  <si>
    <t>扭转上</t>
  </si>
  <si>
    <t>扭转下</t>
  </si>
  <si>
    <t>30+</t>
  </si>
  <si>
    <t>填报需说明的事项:</t>
  </si>
</sst>
</file>

<file path=xl/styles.xml><?xml version="1.0" encoding="utf-8"?>
<styleSheet xmlns="http://schemas.openxmlformats.org/spreadsheetml/2006/main">
  <numFmts count="13">
    <numFmt numFmtId="42" formatCode="_ &quot;￥&quot;* #,##0_ ;_ &quot;￥&quot;* \-#,##0_ ;_ &quot;￥&quot;* &quot;-&quot;_ ;_ @_ "/>
    <numFmt numFmtId="43" formatCode="_ * #,##0.00_ ;_ * \-#,##0.00_ ;_ * &quot;-&quot;??_ ;_ @_ "/>
    <numFmt numFmtId="44" formatCode="_ &quot;￥&quot;* #,##0.00_ ;_ &quot;￥&quot;* \-#,##0.00_ ;_ &quot;￥&quot;* &quot;-&quot;??_ ;_ @_ "/>
    <numFmt numFmtId="41" formatCode="_ * #,##0_ ;_ * \-#,##0_ ;_ * &quot;-&quot;_ ;_ @_ "/>
    <numFmt numFmtId="176" formatCode="_ * #,##0_ ;_ * \-#,##0_ ;_ * &quot;-&quot;??_ ;_ @_ "/>
    <numFmt numFmtId="177" formatCode="0.0000%"/>
    <numFmt numFmtId="178" formatCode="#,##0_ "/>
    <numFmt numFmtId="179" formatCode="0_ "/>
    <numFmt numFmtId="180" formatCode="_(* #,##0.00_);_(* \(#,##0.00\);_(* &quot;-&quot;??_);_(@_)"/>
    <numFmt numFmtId="181" formatCode="0.00_);[Red]\(0.00\)"/>
    <numFmt numFmtId="182" formatCode="#,##0.0_ "/>
    <numFmt numFmtId="183" formatCode="0.0%"/>
    <numFmt numFmtId="184" formatCode="[$-F800]dddd\,\ mmmm\ dd\,\ yyyy"/>
  </numFmts>
  <fonts count="83">
    <font>
      <sz val="11"/>
      <color theme="1"/>
      <name val="宋体"/>
      <charset val="134"/>
      <scheme val="minor"/>
    </font>
    <font>
      <sz val="11"/>
      <color theme="1"/>
      <name val="微软雅黑"/>
      <charset val="134"/>
    </font>
    <font>
      <b/>
      <sz val="18"/>
      <color theme="1"/>
      <name val="微软雅黑"/>
      <charset val="134"/>
    </font>
    <font>
      <sz val="10"/>
      <color theme="1"/>
      <name val="微软雅黑"/>
      <charset val="134"/>
    </font>
    <font>
      <b/>
      <sz val="18"/>
      <name val="微软雅黑"/>
      <charset val="134"/>
    </font>
    <font>
      <b/>
      <sz val="10"/>
      <name val="微软雅黑"/>
      <charset val="134"/>
    </font>
    <font>
      <b/>
      <sz val="10"/>
      <color theme="1"/>
      <name val="微软雅黑"/>
      <charset val="134"/>
    </font>
    <font>
      <sz val="12"/>
      <color theme="1"/>
      <name val="微软雅黑"/>
      <charset val="134"/>
    </font>
    <font>
      <sz val="10"/>
      <color rgb="FF000000"/>
      <name val="微软雅黑"/>
      <charset val="134"/>
    </font>
    <font>
      <sz val="10"/>
      <name val="微软雅黑"/>
      <charset val="134"/>
    </font>
    <font>
      <b/>
      <sz val="11"/>
      <color theme="1"/>
      <name val="微软雅黑"/>
      <charset val="134"/>
    </font>
    <font>
      <b/>
      <sz val="11"/>
      <color rgb="FFFF0000"/>
      <name val="微软雅黑"/>
      <charset val="134"/>
    </font>
    <font>
      <sz val="9.5"/>
      <color theme="1"/>
      <name val="微软雅黑"/>
      <charset val="134"/>
    </font>
    <font>
      <b/>
      <sz val="9.5"/>
      <color theme="1"/>
      <name val="微软雅黑"/>
      <charset val="134"/>
    </font>
    <font>
      <sz val="16"/>
      <color theme="1"/>
      <name val="微软雅黑"/>
      <charset val="134"/>
    </font>
    <font>
      <sz val="12"/>
      <name val="微软雅黑"/>
      <charset val="134"/>
    </font>
    <font>
      <b/>
      <sz val="10"/>
      <color rgb="FFFF0000"/>
      <name val="微软雅黑"/>
      <charset val="134"/>
    </font>
    <font>
      <b/>
      <sz val="10"/>
      <color indexed="8"/>
      <name val="微软雅黑"/>
      <charset val="134"/>
    </font>
    <font>
      <b/>
      <sz val="8"/>
      <color theme="1"/>
      <name val="微软雅黑"/>
      <charset val="134"/>
    </font>
    <font>
      <b/>
      <sz val="8"/>
      <color theme="0"/>
      <name val="微软雅黑"/>
      <charset val="134"/>
    </font>
    <font>
      <b/>
      <sz val="8"/>
      <color rgb="FF000000"/>
      <name val="微软雅黑"/>
      <charset val="134"/>
    </font>
    <font>
      <sz val="8"/>
      <color rgb="FF000000"/>
      <name val="微软雅黑"/>
      <charset val="134"/>
    </font>
    <font>
      <sz val="8"/>
      <color theme="1"/>
      <name val="微软雅黑"/>
      <charset val="134"/>
    </font>
    <font>
      <b/>
      <sz val="14"/>
      <color theme="1"/>
      <name val="微软雅黑"/>
      <charset val="134"/>
    </font>
    <font>
      <b/>
      <sz val="10"/>
      <color theme="0"/>
      <name val="微软雅黑"/>
      <charset val="134"/>
    </font>
    <font>
      <sz val="16"/>
      <color theme="1"/>
      <name val="Arial"/>
      <charset val="134"/>
    </font>
    <font>
      <sz val="10"/>
      <color theme="1"/>
      <name val="Arial"/>
      <charset val="134"/>
    </font>
    <font>
      <sz val="16"/>
      <color theme="1"/>
      <name val="仿宋"/>
      <charset val="134"/>
    </font>
    <font>
      <b/>
      <sz val="22"/>
      <color theme="1"/>
      <name val="宋体"/>
      <charset val="134"/>
    </font>
    <font>
      <b/>
      <sz val="18"/>
      <color theme="1"/>
      <name val="Arial"/>
      <charset val="134"/>
    </font>
    <font>
      <b/>
      <sz val="18"/>
      <color theme="1"/>
      <name val="宋体"/>
      <charset val="134"/>
    </font>
    <font>
      <sz val="16"/>
      <color theme="1"/>
      <name val="楷体"/>
      <charset val="134"/>
    </font>
    <font>
      <sz val="11"/>
      <color rgb="FF9C0006"/>
      <name val="宋体"/>
      <charset val="0"/>
      <scheme val="minor"/>
    </font>
    <font>
      <sz val="11"/>
      <color theme="1"/>
      <name val="宋体"/>
      <charset val="0"/>
      <scheme val="minor"/>
    </font>
    <font>
      <i/>
      <sz val="11"/>
      <color rgb="FF7F7F7F"/>
      <name val="宋体"/>
      <charset val="0"/>
      <scheme val="minor"/>
    </font>
    <font>
      <b/>
      <sz val="11"/>
      <color theme="3"/>
      <name val="宋体"/>
      <charset val="134"/>
      <scheme val="minor"/>
    </font>
    <font>
      <u/>
      <sz val="11"/>
      <color rgb="FF800080"/>
      <name val="宋体"/>
      <charset val="0"/>
      <scheme val="minor"/>
    </font>
    <font>
      <sz val="11"/>
      <color theme="0"/>
      <name val="宋体"/>
      <charset val="0"/>
      <scheme val="minor"/>
    </font>
    <font>
      <sz val="12"/>
      <name val="宋体"/>
      <charset val="134"/>
    </font>
    <font>
      <b/>
      <sz val="11"/>
      <color rgb="FF3F3F3F"/>
      <name val="宋体"/>
      <charset val="0"/>
      <scheme val="minor"/>
    </font>
    <font>
      <b/>
      <sz val="15"/>
      <color theme="3"/>
      <name val="宋体"/>
      <charset val="134"/>
      <scheme val="minor"/>
    </font>
    <font>
      <sz val="11"/>
      <color theme="1"/>
      <name val="宋体"/>
      <charset val="134"/>
      <scheme val="minor"/>
    </font>
    <font>
      <b/>
      <sz val="11"/>
      <color theme="1"/>
      <name val="宋体"/>
      <charset val="0"/>
      <scheme val="minor"/>
    </font>
    <font>
      <b/>
      <sz val="18"/>
      <color theme="3"/>
      <name val="宋体"/>
      <charset val="134"/>
      <scheme val="minor"/>
    </font>
    <font>
      <u/>
      <sz val="10"/>
      <color indexed="12"/>
      <name val="Arial"/>
      <charset val="134"/>
    </font>
    <font>
      <sz val="11"/>
      <color rgb="FF9C6500"/>
      <name val="宋体"/>
      <charset val="0"/>
      <scheme val="minor"/>
    </font>
    <font>
      <sz val="11"/>
      <color rgb="FF3F3F76"/>
      <name val="宋体"/>
      <charset val="0"/>
      <scheme val="minor"/>
    </font>
    <font>
      <sz val="11"/>
      <color rgb="FF006100"/>
      <name val="宋体"/>
      <charset val="0"/>
      <scheme val="minor"/>
    </font>
    <font>
      <sz val="11"/>
      <color rgb="FFFF0000"/>
      <name val="宋体"/>
      <charset val="0"/>
      <scheme val="minor"/>
    </font>
    <font>
      <b/>
      <sz val="11"/>
      <color rgb="FFFFFFFF"/>
      <name val="宋体"/>
      <charset val="0"/>
      <scheme val="minor"/>
    </font>
    <font>
      <sz val="11"/>
      <color indexed="8"/>
      <name val="Calibri"/>
      <charset val="134"/>
    </font>
    <font>
      <b/>
      <sz val="13"/>
      <color theme="3"/>
      <name val="宋体"/>
      <charset val="134"/>
      <scheme val="minor"/>
    </font>
    <font>
      <sz val="11"/>
      <color rgb="FFFA7D00"/>
      <name val="宋体"/>
      <charset val="0"/>
      <scheme val="minor"/>
    </font>
    <font>
      <sz val="10"/>
      <name val="Arial"/>
      <charset val="134"/>
    </font>
    <font>
      <sz val="11"/>
      <color indexed="62"/>
      <name val="Calibri"/>
      <charset val="134"/>
    </font>
    <font>
      <b/>
      <sz val="11"/>
      <color rgb="FFFA7D00"/>
      <name val="宋体"/>
      <charset val="0"/>
      <scheme val="minor"/>
    </font>
    <font>
      <sz val="11"/>
      <color theme="1"/>
      <name val="宋体"/>
      <charset val="134"/>
      <scheme val="minor"/>
    </font>
    <font>
      <b/>
      <sz val="11"/>
      <color indexed="62"/>
      <name val="Calibri"/>
      <charset val="134"/>
    </font>
    <font>
      <sz val="11"/>
      <color indexed="9"/>
      <name val="Calibri"/>
      <charset val="134"/>
    </font>
    <font>
      <b/>
      <sz val="11"/>
      <color indexed="63"/>
      <name val="Calibri"/>
      <charset val="134"/>
    </font>
    <font>
      <b/>
      <sz val="11"/>
      <color indexed="9"/>
      <name val="Calibri"/>
      <charset val="134"/>
    </font>
    <font>
      <sz val="11"/>
      <color rgb="FF3F3F76"/>
      <name val="宋体"/>
      <charset val="134"/>
      <scheme val="minor"/>
    </font>
    <font>
      <b/>
      <sz val="11"/>
      <color indexed="8"/>
      <name val="Calibri"/>
      <charset val="134"/>
    </font>
    <font>
      <b/>
      <sz val="15"/>
      <color indexed="62"/>
      <name val="Calibri"/>
      <charset val="134"/>
    </font>
    <font>
      <i/>
      <sz val="11"/>
      <color indexed="23"/>
      <name val="Calibri"/>
      <charset val="134"/>
    </font>
    <font>
      <sz val="11"/>
      <color indexed="10"/>
      <name val="Calibri"/>
      <charset val="134"/>
    </font>
    <font>
      <b/>
      <sz val="13"/>
      <color indexed="62"/>
      <name val="Calibri"/>
      <charset val="134"/>
    </font>
    <font>
      <b/>
      <sz val="18"/>
      <color indexed="62"/>
      <name val="Cambria"/>
      <charset val="134"/>
    </font>
    <font>
      <sz val="11"/>
      <color indexed="17"/>
      <name val="Calibri"/>
      <charset val="134"/>
    </font>
    <font>
      <sz val="11"/>
      <color indexed="20"/>
      <name val="Calibri"/>
      <charset val="134"/>
    </font>
    <font>
      <b/>
      <sz val="11"/>
      <color indexed="52"/>
      <name val="Calibri"/>
      <charset val="134"/>
    </font>
    <font>
      <sz val="11"/>
      <color indexed="8"/>
      <name val="宋体"/>
      <charset val="134"/>
    </font>
    <font>
      <sz val="11"/>
      <color indexed="52"/>
      <name val="Calibri"/>
      <charset val="134"/>
    </font>
    <font>
      <sz val="9"/>
      <color theme="1" tint="0.349986266670736"/>
      <name val="宋体"/>
      <charset val="134"/>
      <scheme val="minor"/>
    </font>
    <font>
      <b/>
      <sz val="28"/>
      <color theme="1" tint="0.349986266670736"/>
      <name val="宋体"/>
      <charset val="134"/>
      <scheme val="major"/>
    </font>
    <font>
      <sz val="11"/>
      <color indexed="19"/>
      <name val="Calibri"/>
      <charset val="134"/>
    </font>
    <font>
      <u/>
      <sz val="9"/>
      <color indexed="56"/>
      <name val="Arial"/>
      <charset val="134"/>
    </font>
    <font>
      <b/>
      <sz val="9"/>
      <color theme="1" tint="0.349986266670736"/>
      <name val="宋体"/>
      <charset val="134"/>
      <scheme val="major"/>
    </font>
    <font>
      <u/>
      <sz val="12"/>
      <color theme="10"/>
      <name val="宋体"/>
      <charset val="134"/>
    </font>
    <font>
      <sz val="10"/>
      <color rgb="FFFF0000"/>
      <name val="微软雅黑"/>
      <charset val="134"/>
    </font>
    <font>
      <u/>
      <sz val="16"/>
      <color theme="1"/>
      <name val="楷体"/>
      <charset val="134"/>
    </font>
    <font>
      <sz val="16"/>
      <color theme="0"/>
      <name val="楷体"/>
      <charset val="134"/>
    </font>
    <font>
      <u/>
      <sz val="16"/>
      <color theme="0"/>
      <name val="楷体"/>
      <charset val="134"/>
    </font>
  </fonts>
  <fills count="57">
    <fill>
      <patternFill patternType="none"/>
    </fill>
    <fill>
      <patternFill patternType="gray125"/>
    </fill>
    <fill>
      <patternFill patternType="solid">
        <fgColor theme="0"/>
        <bgColor indexed="64"/>
      </patternFill>
    </fill>
    <fill>
      <patternFill patternType="solid">
        <fgColor rgb="FFFFC000"/>
        <bgColor indexed="64"/>
      </patternFill>
    </fill>
    <fill>
      <patternFill patternType="solid">
        <fgColor theme="1" tint="0.499984740745262"/>
        <bgColor indexed="64"/>
      </patternFill>
    </fill>
    <fill>
      <patternFill patternType="solid">
        <fgColor theme="0" tint="-0.249977111117893"/>
        <bgColor indexed="64"/>
      </patternFill>
    </fill>
    <fill>
      <patternFill patternType="solid">
        <fgColor theme="4"/>
        <bgColor indexed="64"/>
      </patternFill>
    </fill>
    <fill>
      <patternFill patternType="solid">
        <fgColor theme="4" tint="0.599993896298105"/>
        <bgColor indexed="64"/>
      </patternFill>
    </fill>
    <fill>
      <patternFill patternType="solid">
        <fgColor rgb="FFFFC7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4"/>
        <bgColor indexed="64"/>
      </patternFill>
    </fill>
    <fill>
      <patternFill patternType="solid">
        <fgColor theme="7"/>
        <bgColor indexed="64"/>
      </patternFill>
    </fill>
    <fill>
      <patternFill patternType="solid">
        <fgColor rgb="FFF2F2F2"/>
        <bgColor indexed="64"/>
      </patternFill>
    </fill>
    <fill>
      <patternFill patternType="solid">
        <fgColor theme="5"/>
        <bgColor indexed="64"/>
      </patternFill>
    </fill>
    <fill>
      <patternFill patternType="solid">
        <fgColor theme="8"/>
        <bgColor indexed="64"/>
      </patternFill>
    </fill>
    <fill>
      <patternFill patternType="solid">
        <fgColor rgb="FFFFFFCC"/>
        <bgColor indexed="64"/>
      </patternFill>
    </fill>
    <fill>
      <patternFill patternType="solid">
        <fgColor theme="6"/>
        <bgColor indexed="64"/>
      </patternFill>
    </fill>
    <fill>
      <patternFill patternType="solid">
        <fgColor theme="9"/>
        <bgColor indexed="64"/>
      </patternFill>
    </fill>
    <fill>
      <patternFill patternType="solid">
        <fgColor theme="6"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rgb="FFFFCC9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rgb="FFC6EFCE"/>
        <bgColor indexed="64"/>
      </patternFill>
    </fill>
    <fill>
      <patternFill patternType="solid">
        <fgColor rgb="FFA5A5A5"/>
        <bgColor indexed="64"/>
      </patternFill>
    </fill>
    <fill>
      <patternFill patternType="solid">
        <fgColor theme="5" tint="0.599993896298105"/>
        <bgColor indexed="64"/>
      </patternFill>
    </fill>
    <fill>
      <patternFill patternType="solid">
        <fgColor theme="8" tint="0.599993896298105"/>
        <bgColor indexed="64"/>
      </patternFill>
    </fill>
    <fill>
      <patternFill patternType="solid">
        <fgColor indexed="47"/>
        <bgColor indexed="64"/>
      </patternFill>
    </fill>
    <fill>
      <patternFill patternType="solid">
        <fgColor theme="4" tint="0.599993896298105"/>
        <bgColor indexed="64"/>
      </patternFill>
    </fill>
    <fill>
      <patternFill patternType="solid">
        <fgColor theme="7" tint="0.599993896298105"/>
        <bgColor indexed="64"/>
      </patternFill>
    </fill>
    <fill>
      <patternFill patternType="solid">
        <fgColor indexed="38"/>
        <bgColor indexed="64"/>
      </patternFill>
    </fill>
    <fill>
      <patternFill patternType="solid">
        <fgColor indexed="45"/>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indexed="43"/>
        <bgColor indexed="64"/>
      </patternFill>
    </fill>
    <fill>
      <patternFill patternType="solid">
        <fgColor theme="4" tint="0.799981688894314"/>
        <bgColor indexed="64"/>
      </patternFill>
    </fill>
    <fill>
      <patternFill patternType="solid">
        <fgColor theme="7" tint="0.799981688894314"/>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indexed="27"/>
        <bgColor indexed="64"/>
      </patternFill>
    </fill>
    <fill>
      <patternFill patternType="solid">
        <fgColor indexed="49"/>
        <bgColor indexed="64"/>
      </patternFill>
    </fill>
    <fill>
      <patternFill patternType="solid">
        <fgColor indexed="26"/>
        <bgColor indexed="64"/>
      </patternFill>
    </fill>
    <fill>
      <patternFill patternType="solid">
        <fgColor indexed="29"/>
        <bgColor indexed="64"/>
      </patternFill>
    </fill>
    <fill>
      <patternFill patternType="solid">
        <fgColor indexed="55"/>
        <bgColor indexed="64"/>
      </patternFill>
    </fill>
    <fill>
      <patternFill patternType="solid">
        <fgColor indexed="57"/>
        <bgColor indexed="64"/>
      </patternFill>
    </fill>
    <fill>
      <patternFill patternType="solid">
        <fgColor indexed="22"/>
        <bgColor indexed="64"/>
      </patternFill>
    </fill>
    <fill>
      <patternFill patternType="solid">
        <fgColor indexed="44"/>
        <bgColor indexed="64"/>
      </patternFill>
    </fill>
    <fill>
      <patternFill patternType="solid">
        <fgColor rgb="FFFFCC99"/>
        <bgColor indexed="64"/>
      </patternFill>
    </fill>
    <fill>
      <patternFill patternType="solid">
        <fgColor indexed="60"/>
        <bgColor indexed="64"/>
      </patternFill>
    </fill>
    <fill>
      <patternFill patternType="solid">
        <fgColor indexed="54"/>
        <bgColor indexed="64"/>
      </patternFill>
    </fill>
    <fill>
      <patternFill patternType="solid">
        <fgColor indexed="53"/>
        <bgColor indexed="64"/>
      </patternFill>
    </fill>
    <fill>
      <patternFill patternType="solid">
        <fgColor indexed="42"/>
        <bgColor indexed="64"/>
      </patternFill>
    </fill>
    <fill>
      <patternFill patternType="solid">
        <fgColor indexed="37"/>
        <bgColor indexed="64"/>
      </patternFill>
    </fill>
  </fills>
  <borders count="110">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right/>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double">
        <color auto="1"/>
      </bottom>
      <diagonal/>
    </border>
    <border>
      <left style="thin">
        <color auto="1"/>
      </left>
      <right/>
      <top style="thin">
        <color auto="1"/>
      </top>
      <bottom/>
      <diagonal/>
    </border>
    <border>
      <left style="thin">
        <color auto="1"/>
      </left>
      <right/>
      <top/>
      <bottom/>
      <diagonal/>
    </border>
    <border>
      <left/>
      <right style="thin">
        <color auto="1"/>
      </right>
      <top style="thin">
        <color auto="1"/>
      </top>
      <bottom/>
      <diagonal/>
    </border>
    <border>
      <left/>
      <right style="thin">
        <color auto="1"/>
      </right>
      <top/>
      <bottom style="thin">
        <color auto="1"/>
      </bottom>
      <diagonal/>
    </border>
    <border>
      <left style="thin">
        <color auto="1"/>
      </left>
      <right/>
      <top/>
      <bottom style="thin">
        <color auto="1"/>
      </bottom>
      <diagonal/>
    </border>
    <border>
      <left style="thin">
        <color auto="1"/>
      </left>
      <right style="thin">
        <color auto="1"/>
      </right>
      <top/>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thin">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thin">
        <color auto="1"/>
      </left>
      <right/>
      <top style="thin">
        <color auto="1"/>
      </top>
      <bottom style="medium">
        <color auto="1"/>
      </bottom>
      <diagonal/>
    </border>
    <border>
      <left style="medium">
        <color auto="1"/>
      </left>
      <right style="thin">
        <color auto="1"/>
      </right>
      <top/>
      <bottom style="medium">
        <color auto="1"/>
      </bottom>
      <diagonal/>
    </border>
    <border>
      <left/>
      <right style="thin">
        <color auto="1"/>
      </right>
      <top/>
      <bottom/>
      <diagonal/>
    </border>
    <border>
      <left style="thin">
        <color auto="1"/>
      </left>
      <right style="medium">
        <color auto="1"/>
      </right>
      <top/>
      <bottom/>
      <diagonal/>
    </border>
    <border>
      <left style="medium">
        <color auto="1"/>
      </left>
      <right style="thin">
        <color auto="1"/>
      </right>
      <top/>
      <bottom/>
      <diagonal/>
    </border>
    <border>
      <left style="medium">
        <color auto="1"/>
      </left>
      <right style="thin">
        <color auto="1"/>
      </right>
      <top style="medium">
        <color auto="1"/>
      </top>
      <bottom style="thin">
        <color auto="1"/>
      </bottom>
      <diagonal/>
    </border>
    <border>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medium">
        <color auto="1"/>
      </right>
      <top/>
      <bottom style="thin">
        <color auto="1"/>
      </bottom>
      <diagonal/>
    </border>
    <border>
      <left/>
      <right style="thin">
        <color auto="1"/>
      </right>
      <top/>
      <bottom style="medium">
        <color auto="1"/>
      </bottom>
      <diagonal/>
    </border>
    <border>
      <left style="thin">
        <color auto="1"/>
      </left>
      <right style="thin">
        <color auto="1"/>
      </right>
      <top/>
      <bottom style="medium">
        <color auto="1"/>
      </bottom>
      <diagonal/>
    </border>
    <border>
      <left/>
      <right style="medium">
        <color auto="1"/>
      </right>
      <top/>
      <bottom/>
      <diagonal/>
    </border>
    <border>
      <left style="medium">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thin">
        <color auto="1"/>
      </right>
      <top style="double">
        <color auto="1"/>
      </top>
      <bottom style="thin">
        <color auto="1"/>
      </bottom>
      <diagonal/>
    </border>
    <border>
      <left style="thin">
        <color auto="1"/>
      </left>
      <right/>
      <top style="double">
        <color auto="1"/>
      </top>
      <bottom style="thin">
        <color auto="1"/>
      </bottom>
      <diagonal/>
    </border>
    <border>
      <left style="double">
        <color auto="1"/>
      </left>
      <right style="double">
        <color auto="1"/>
      </right>
      <top style="double">
        <color auto="1"/>
      </top>
      <bottom style="thin">
        <color auto="1"/>
      </bottom>
      <diagonal/>
    </border>
    <border>
      <left style="double">
        <color auto="1"/>
      </left>
      <right style="double">
        <color auto="1"/>
      </right>
      <top style="thin">
        <color auto="1"/>
      </top>
      <bottom style="medium">
        <color auto="1"/>
      </bottom>
      <diagonal/>
    </border>
    <border>
      <left style="medium">
        <color auto="1"/>
      </left>
      <right/>
      <top style="medium">
        <color auto="1"/>
      </top>
      <bottom/>
      <diagonal/>
    </border>
    <border>
      <left style="medium">
        <color auto="1"/>
      </left>
      <right/>
      <top/>
      <bottom style="medium">
        <color auto="1"/>
      </bottom>
      <diagonal/>
    </border>
    <border>
      <left style="thin">
        <color auto="1"/>
      </left>
      <right style="double">
        <color auto="1"/>
      </right>
      <top style="thin">
        <color auto="1"/>
      </top>
      <bottom/>
      <diagonal/>
    </border>
    <border>
      <left style="thin">
        <color auto="1"/>
      </left>
      <right style="double">
        <color auto="1"/>
      </right>
      <top style="thin">
        <color auto="1"/>
      </top>
      <bottom style="medium">
        <color auto="1"/>
      </bottom>
      <diagonal/>
    </border>
    <border>
      <left style="thin">
        <color auto="1"/>
      </left>
      <right style="double">
        <color auto="1"/>
      </right>
      <top style="medium">
        <color auto="1"/>
      </top>
      <bottom style="thin">
        <color auto="1"/>
      </bottom>
      <diagonal/>
    </border>
    <border>
      <left style="medium">
        <color auto="1"/>
      </left>
      <right/>
      <top/>
      <bottom style="thin">
        <color auto="1"/>
      </bottom>
      <diagonal/>
    </border>
    <border>
      <left style="thin">
        <color auto="1"/>
      </left>
      <right style="double">
        <color auto="1"/>
      </right>
      <top/>
      <bottom style="thin">
        <color auto="1"/>
      </bottom>
      <diagonal/>
    </border>
    <border>
      <left style="medium">
        <color auto="1"/>
      </left>
      <right/>
      <top style="thin">
        <color auto="1"/>
      </top>
      <bottom style="thin">
        <color auto="1"/>
      </bottom>
      <diagonal/>
    </border>
    <border>
      <left style="thin">
        <color auto="1"/>
      </left>
      <right style="double">
        <color auto="1"/>
      </right>
      <top style="thin">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double">
        <color auto="1"/>
      </bottom>
      <diagonal/>
    </border>
    <border>
      <left/>
      <right/>
      <top/>
      <bottom style="medium">
        <color auto="1"/>
      </bottom>
      <diagonal/>
    </border>
    <border>
      <left style="medium">
        <color auto="1"/>
      </left>
      <right/>
      <top/>
      <bottom/>
      <diagonal/>
    </border>
    <border>
      <left style="thin">
        <color auto="1"/>
      </left>
      <right style="medium">
        <color auto="1"/>
      </right>
      <top style="thin">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style="medium">
        <color auto="1"/>
      </right>
      <top/>
      <bottom style="thin">
        <color auto="1"/>
      </bottom>
      <diagonal/>
    </border>
    <border>
      <left style="medium">
        <color auto="1"/>
      </left>
      <right/>
      <top style="thin">
        <color auto="1"/>
      </top>
      <bottom style="double">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thin">
        <color auto="1"/>
      </right>
      <top style="thin">
        <color auto="1"/>
      </top>
      <bottom style="double">
        <color auto="1"/>
      </bottom>
      <diagonal/>
    </border>
    <border>
      <left/>
      <right style="medium">
        <color auto="1"/>
      </right>
      <top style="medium">
        <color auto="1"/>
      </top>
      <bottom style="medium">
        <color auto="1"/>
      </bottom>
      <diagonal/>
    </border>
    <border>
      <left style="medium">
        <color auto="1"/>
      </left>
      <right style="thin">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thin">
        <color auto="1"/>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style="double">
        <color auto="1"/>
      </bottom>
      <diagonal/>
    </border>
    <border>
      <left style="medium">
        <color auto="1"/>
      </left>
      <right style="medium">
        <color auto="1"/>
      </right>
      <top/>
      <bottom style="medium">
        <color auto="1"/>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style="medium">
        <color auto="1"/>
      </top>
      <bottom style="medium">
        <color auto="1"/>
      </bottom>
      <diagonal/>
    </border>
    <border>
      <left/>
      <right style="thin">
        <color auto="1"/>
      </right>
      <top style="medium">
        <color auto="1"/>
      </top>
      <bottom/>
      <diagonal/>
    </border>
    <border>
      <left/>
      <right style="medium">
        <color auto="1"/>
      </right>
      <top/>
      <bottom style="medium">
        <color auto="1"/>
      </bottom>
      <diagonal/>
    </border>
    <border>
      <left style="medium">
        <color auto="1"/>
      </left>
      <right/>
      <top style="thin">
        <color auto="1"/>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indexed="23"/>
      </left>
      <right style="thin">
        <color indexed="23"/>
      </right>
      <top style="thin">
        <color indexed="23"/>
      </top>
      <bottom style="thin">
        <color indexed="23"/>
      </bottom>
      <diagonal/>
    </border>
    <border>
      <left/>
      <right/>
      <top/>
      <bottom style="medium">
        <color indexed="49"/>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right/>
      <top style="thin">
        <color indexed="49"/>
      </top>
      <bottom style="double">
        <color indexed="49"/>
      </bottom>
      <diagonal/>
    </border>
    <border>
      <left/>
      <right/>
      <top/>
      <bottom style="thick">
        <color indexed="49"/>
      </bottom>
      <diagonal/>
    </border>
    <border>
      <left/>
      <right/>
      <top/>
      <bottom style="thick">
        <color indexed="55"/>
      </bottom>
      <diagonal/>
    </border>
    <border>
      <left/>
      <right/>
      <top/>
      <bottom style="double">
        <color indexed="52"/>
      </bottom>
      <diagonal/>
    </border>
  </borders>
  <cellStyleXfs count="117">
    <xf numFmtId="0" fontId="0" fillId="0" borderId="0">
      <alignment vertical="center"/>
    </xf>
    <xf numFmtId="42" fontId="41" fillId="0" borderId="0" applyFont="0" applyFill="0" applyBorder="0" applyAlignment="0" applyProtection="0">
      <alignment vertical="center"/>
    </xf>
    <xf numFmtId="0" fontId="33" fillId="25" borderId="0" applyNumberFormat="0" applyBorder="0" applyAlignment="0" applyProtection="0">
      <alignment vertical="center"/>
    </xf>
    <xf numFmtId="0" fontId="46" fillId="22" borderId="98" applyNumberFormat="0" applyAlignment="0" applyProtection="0">
      <alignment vertical="center"/>
    </xf>
    <xf numFmtId="44" fontId="41" fillId="0" borderId="0" applyFont="0" applyFill="0" applyBorder="0" applyAlignment="0" applyProtection="0">
      <alignment vertical="center"/>
    </xf>
    <xf numFmtId="41" fontId="41" fillId="0" borderId="0" applyFont="0" applyFill="0" applyBorder="0" applyAlignment="0" applyProtection="0">
      <alignment vertical="center"/>
    </xf>
    <xf numFmtId="0" fontId="50" fillId="35" borderId="0" applyNumberFormat="0" applyBorder="0" applyAlignment="0" applyProtection="0"/>
    <xf numFmtId="0" fontId="33" fillId="9" borderId="0" applyNumberFormat="0" applyBorder="0" applyAlignment="0" applyProtection="0">
      <alignment vertical="center"/>
    </xf>
    <xf numFmtId="0" fontId="32" fillId="8" borderId="0" applyNumberFormat="0" applyBorder="0" applyAlignment="0" applyProtection="0">
      <alignment vertical="center"/>
    </xf>
    <xf numFmtId="43" fontId="0" fillId="0" borderId="0" applyFont="0" applyFill="0" applyBorder="0" applyAlignment="0" applyProtection="0">
      <alignment vertical="center"/>
    </xf>
    <xf numFmtId="0" fontId="37" fillId="19" borderId="0" applyNumberFormat="0" applyBorder="0" applyAlignment="0" applyProtection="0">
      <alignment vertical="center"/>
    </xf>
    <xf numFmtId="0" fontId="44" fillId="0" borderId="0" applyNumberFormat="0" applyFill="0" applyBorder="0" applyAlignment="0" applyProtection="0">
      <alignment vertical="top"/>
      <protection locked="0"/>
    </xf>
    <xf numFmtId="9" fontId="0" fillId="0" borderId="0" applyFont="0" applyFill="0" applyBorder="0" applyAlignment="0" applyProtection="0">
      <alignment vertical="center"/>
    </xf>
    <xf numFmtId="0" fontId="36" fillId="0" borderId="0" applyNumberFormat="0" applyFill="0" applyBorder="0" applyAlignment="0" applyProtection="0">
      <alignment vertical="center"/>
    </xf>
    <xf numFmtId="0" fontId="50" fillId="34" borderId="0" applyNumberFormat="0" applyBorder="0" applyAlignment="0" applyProtection="0"/>
    <xf numFmtId="0" fontId="41" fillId="16" borderId="95" applyNumberFormat="0" applyFont="0" applyAlignment="0" applyProtection="0">
      <alignment vertical="center"/>
    </xf>
    <xf numFmtId="0" fontId="37" fillId="36" borderId="0" applyNumberFormat="0" applyBorder="0" applyAlignment="0" applyProtection="0">
      <alignment vertical="center"/>
    </xf>
    <xf numFmtId="0" fontId="35" fillId="0" borderId="0" applyNumberFormat="0" applyFill="0" applyBorder="0" applyAlignment="0" applyProtection="0">
      <alignment vertical="center"/>
    </xf>
    <xf numFmtId="0" fontId="48" fillId="0" borderId="0" applyNumberFormat="0" applyFill="0" applyBorder="0" applyAlignment="0" applyProtection="0">
      <alignment vertical="center"/>
    </xf>
    <xf numFmtId="0" fontId="43" fillId="0" borderId="0" applyNumberFormat="0" applyFill="0" applyBorder="0" applyAlignment="0" applyProtection="0">
      <alignment vertical="center"/>
    </xf>
    <xf numFmtId="0" fontId="34" fillId="0" borderId="0" applyNumberFormat="0" applyFill="0" applyBorder="0" applyAlignment="0" applyProtection="0">
      <alignment vertical="center"/>
    </xf>
    <xf numFmtId="0" fontId="40" fillId="0" borderId="94" applyNumberFormat="0" applyFill="0" applyAlignment="0" applyProtection="0">
      <alignment vertical="center"/>
    </xf>
    <xf numFmtId="0" fontId="51" fillId="0" borderId="94" applyNumberFormat="0" applyFill="0" applyAlignment="0" applyProtection="0">
      <alignment vertical="center"/>
    </xf>
    <xf numFmtId="0" fontId="37" fillId="23" borderId="0" applyNumberFormat="0" applyBorder="0" applyAlignment="0" applyProtection="0">
      <alignment vertical="center"/>
    </xf>
    <xf numFmtId="0" fontId="35" fillId="0" borderId="97" applyNumberFormat="0" applyFill="0" applyAlignment="0" applyProtection="0">
      <alignment vertical="center"/>
    </xf>
    <xf numFmtId="0" fontId="37" fillId="24" borderId="0" applyNumberFormat="0" applyBorder="0" applyAlignment="0" applyProtection="0">
      <alignment vertical="center"/>
    </xf>
    <xf numFmtId="0" fontId="39" fillId="13" borderId="93" applyNumberFormat="0" applyAlignment="0" applyProtection="0">
      <alignment vertical="center"/>
    </xf>
    <xf numFmtId="0" fontId="54" fillId="38" borderId="101" applyNumberFormat="0" applyAlignment="0" applyProtection="0"/>
    <xf numFmtId="0" fontId="55" fillId="13" borderId="98" applyNumberFormat="0" applyAlignment="0" applyProtection="0">
      <alignment vertical="center"/>
    </xf>
    <xf numFmtId="0" fontId="49" fillId="28" borderId="99" applyNumberFormat="0" applyAlignment="0" applyProtection="0">
      <alignment vertical="center"/>
    </xf>
    <xf numFmtId="0" fontId="33" fillId="26" borderId="0" applyNumberFormat="0" applyBorder="0" applyAlignment="0" applyProtection="0">
      <alignment vertical="center"/>
    </xf>
    <xf numFmtId="0" fontId="37" fillId="14" borderId="0" applyNumberFormat="0" applyBorder="0" applyAlignment="0" applyProtection="0">
      <alignment vertical="center"/>
    </xf>
    <xf numFmtId="0" fontId="52" fillId="0" borderId="100" applyNumberFormat="0" applyFill="0" applyAlignment="0" applyProtection="0">
      <alignment vertical="center"/>
    </xf>
    <xf numFmtId="0" fontId="42" fillId="0" borderId="96" applyNumberFormat="0" applyFill="0" applyAlignment="0" applyProtection="0">
      <alignment vertical="center"/>
    </xf>
    <xf numFmtId="0" fontId="47" fillId="27" borderId="0" applyNumberFormat="0" applyBorder="0" applyAlignment="0" applyProtection="0">
      <alignment vertical="center"/>
    </xf>
    <xf numFmtId="0" fontId="57" fillId="0" borderId="102" applyNumberFormat="0" applyFill="0" applyAlignment="0" applyProtection="0"/>
    <xf numFmtId="0" fontId="45" fillId="20" borderId="0" applyNumberFormat="0" applyBorder="0" applyAlignment="0" applyProtection="0">
      <alignment vertical="center"/>
    </xf>
    <xf numFmtId="0" fontId="33" fillId="41" borderId="0" applyNumberFormat="0" applyBorder="0" applyAlignment="0" applyProtection="0">
      <alignment vertical="center"/>
    </xf>
    <xf numFmtId="0" fontId="37" fillId="11" borderId="0" applyNumberFormat="0" applyBorder="0" applyAlignment="0" applyProtection="0">
      <alignment vertical="center"/>
    </xf>
    <xf numFmtId="0" fontId="33" fillId="39" borderId="0" applyNumberFormat="0" applyBorder="0" applyAlignment="0" applyProtection="0">
      <alignment vertical="center"/>
    </xf>
    <xf numFmtId="0" fontId="50" fillId="31" borderId="0" applyNumberFormat="0" applyBorder="0" applyAlignment="0" applyProtection="0"/>
    <xf numFmtId="0" fontId="33" fillId="32" borderId="0" applyNumberFormat="0" applyBorder="0" applyAlignment="0" applyProtection="0">
      <alignment vertical="center"/>
    </xf>
    <xf numFmtId="0" fontId="33" fillId="42" borderId="0" applyNumberFormat="0" applyBorder="0" applyAlignment="0" applyProtection="0">
      <alignment vertical="center"/>
    </xf>
    <xf numFmtId="0" fontId="50" fillId="31" borderId="0" applyNumberFormat="0" applyBorder="0" applyAlignment="0" applyProtection="0"/>
    <xf numFmtId="0" fontId="33" fillId="29" borderId="0" applyNumberFormat="0" applyBorder="0" applyAlignment="0" applyProtection="0">
      <alignment vertical="center"/>
    </xf>
    <xf numFmtId="0" fontId="37" fillId="17" borderId="0" applyNumberFormat="0" applyBorder="0" applyAlignment="0" applyProtection="0">
      <alignment vertical="center"/>
    </xf>
    <xf numFmtId="0" fontId="37" fillId="12" borderId="0" applyNumberFormat="0" applyBorder="0" applyAlignment="0" applyProtection="0">
      <alignment vertical="center"/>
    </xf>
    <xf numFmtId="0" fontId="33" fillId="40" borderId="0" applyNumberFormat="0" applyBorder="0" applyAlignment="0" applyProtection="0">
      <alignment vertical="center"/>
    </xf>
    <xf numFmtId="0" fontId="58" fillId="44" borderId="0" applyNumberFormat="0" applyBorder="0" applyAlignment="0" applyProtection="0"/>
    <xf numFmtId="0" fontId="50" fillId="43" borderId="0" applyNumberFormat="0" applyBorder="0" applyAlignment="0" applyProtection="0"/>
    <xf numFmtId="0" fontId="33" fillId="33" borderId="0" applyNumberFormat="0" applyBorder="0" applyAlignment="0" applyProtection="0">
      <alignment vertical="center"/>
    </xf>
    <xf numFmtId="0" fontId="37" fillId="15" borderId="0" applyNumberFormat="0" applyBorder="0" applyAlignment="0" applyProtection="0">
      <alignment vertical="center"/>
    </xf>
    <xf numFmtId="0" fontId="38" fillId="0" borderId="0"/>
    <xf numFmtId="0" fontId="58" fillId="46" borderId="0" applyNumberFormat="0" applyBorder="0" applyAlignment="0" applyProtection="0"/>
    <xf numFmtId="0" fontId="50" fillId="34" borderId="0" applyNumberFormat="0" applyBorder="0" applyAlignment="0" applyProtection="0"/>
    <xf numFmtId="0" fontId="33" fillId="30" borderId="0" applyNumberFormat="0" applyBorder="0" applyAlignment="0" applyProtection="0">
      <alignment vertical="center"/>
    </xf>
    <xf numFmtId="0" fontId="37" fillId="37" borderId="0" applyNumberFormat="0" applyBorder="0" applyAlignment="0" applyProtection="0">
      <alignment vertical="center"/>
    </xf>
    <xf numFmtId="0" fontId="37" fillId="18" borderId="0" applyNumberFormat="0" applyBorder="0" applyAlignment="0" applyProtection="0">
      <alignment vertical="center"/>
    </xf>
    <xf numFmtId="0" fontId="26" fillId="0" borderId="0">
      <alignment vertical="center"/>
    </xf>
    <xf numFmtId="0" fontId="58" fillId="38" borderId="0" applyNumberFormat="0" applyBorder="0" applyAlignment="0" applyProtection="0"/>
    <xf numFmtId="0" fontId="33" fillId="10" borderId="0" applyNumberFormat="0" applyBorder="0" applyAlignment="0" applyProtection="0">
      <alignment vertical="center"/>
    </xf>
    <xf numFmtId="0" fontId="37" fillId="21" borderId="0" applyNumberFormat="0" applyBorder="0" applyAlignment="0" applyProtection="0">
      <alignment vertical="center"/>
    </xf>
    <xf numFmtId="0" fontId="58" fillId="48" borderId="0" applyNumberFormat="0" applyBorder="0" applyAlignment="0" applyProtection="0"/>
    <xf numFmtId="0" fontId="38" fillId="0" borderId="0"/>
    <xf numFmtId="0" fontId="50" fillId="35" borderId="0" applyNumberFormat="0" applyBorder="0" applyAlignment="0" applyProtection="0"/>
    <xf numFmtId="0" fontId="50" fillId="49" borderId="0" applyNumberFormat="0" applyBorder="0" applyAlignment="0" applyProtection="0"/>
    <xf numFmtId="0" fontId="50" fillId="34" borderId="0" applyNumberFormat="0" applyBorder="0" applyAlignment="0" applyProtection="0"/>
    <xf numFmtId="0" fontId="50" fillId="31" borderId="0" applyNumberFormat="0" applyBorder="0" applyAlignment="0" applyProtection="0"/>
    <xf numFmtId="0" fontId="50" fillId="49" borderId="0" applyNumberFormat="0" applyBorder="0" applyAlignment="0" applyProtection="0"/>
    <xf numFmtId="0" fontId="50" fillId="50" borderId="0" applyNumberFormat="0" applyBorder="0" applyAlignment="0" applyProtection="0"/>
    <xf numFmtId="0" fontId="56" fillId="0" borderId="0">
      <alignment vertical="center"/>
    </xf>
    <xf numFmtId="0" fontId="58" fillId="47" borderId="0" applyNumberFormat="0" applyBorder="0" applyAlignment="0" applyProtection="0"/>
    <xf numFmtId="0" fontId="0" fillId="0" borderId="0">
      <alignment vertical="center"/>
    </xf>
    <xf numFmtId="0" fontId="58" fillId="44" borderId="0" applyNumberFormat="0" applyBorder="0" applyAlignment="0" applyProtection="0"/>
    <xf numFmtId="0" fontId="58" fillId="46" borderId="0" applyNumberFormat="0" applyBorder="0" applyAlignment="0" applyProtection="0"/>
    <xf numFmtId="0" fontId="58" fillId="44" borderId="0" applyNumberFormat="0" applyBorder="0" applyAlignment="0" applyProtection="0"/>
    <xf numFmtId="0" fontId="58" fillId="52" borderId="0" applyNumberFormat="0" applyBorder="0" applyAlignment="0" applyProtection="0"/>
    <xf numFmtId="0" fontId="58" fillId="53" borderId="0" applyNumberFormat="0" applyBorder="0" applyAlignment="0" applyProtection="0"/>
    <xf numFmtId="0" fontId="58" fillId="44" borderId="0" applyNumberFormat="0" applyBorder="0" applyAlignment="0" applyProtection="0"/>
    <xf numFmtId="0" fontId="58" fillId="54" borderId="0" applyNumberFormat="0" applyBorder="0" applyAlignment="0" applyProtection="0"/>
    <xf numFmtId="0" fontId="56" fillId="0" borderId="0">
      <alignment vertical="center"/>
    </xf>
    <xf numFmtId="0" fontId="69" fillId="56" borderId="0" applyNumberFormat="0" applyBorder="0" applyAlignment="0" applyProtection="0"/>
    <xf numFmtId="0" fontId="70" fillId="35" borderId="101" applyNumberFormat="0" applyAlignment="0" applyProtection="0"/>
    <xf numFmtId="0" fontId="60" fillId="47" borderId="105" applyNumberFormat="0" applyAlignment="0" applyProtection="0"/>
    <xf numFmtId="0" fontId="64" fillId="0" borderId="0" applyNumberFormat="0" applyFill="0" applyBorder="0" applyAlignment="0" applyProtection="0"/>
    <xf numFmtId="0" fontId="68" fillId="55" borderId="0" applyNumberFormat="0" applyBorder="0" applyAlignment="0" applyProtection="0"/>
    <xf numFmtId="0" fontId="63" fillId="0" borderId="107" applyNumberFormat="0" applyFill="0" applyAlignment="0" applyProtection="0"/>
    <xf numFmtId="0" fontId="66" fillId="0" borderId="108" applyNumberFormat="0" applyFill="0" applyAlignment="0" applyProtection="0"/>
    <xf numFmtId="0" fontId="57" fillId="0" borderId="0" applyNumberFormat="0" applyFill="0" applyBorder="0" applyAlignment="0" applyProtection="0"/>
    <xf numFmtId="0" fontId="72" fillId="0" borderId="109" applyNumberFormat="0" applyFill="0" applyAlignment="0" applyProtection="0"/>
    <xf numFmtId="0" fontId="75" fillId="38" borderId="0" applyNumberFormat="0" applyBorder="0" applyAlignment="0" applyProtection="0"/>
    <xf numFmtId="0" fontId="0" fillId="0" borderId="0">
      <alignment vertical="center"/>
    </xf>
    <xf numFmtId="0" fontId="0" fillId="0" borderId="0">
      <alignment vertical="center"/>
    </xf>
    <xf numFmtId="0" fontId="53" fillId="45" borderId="103" applyNumberFormat="0" applyFont="0" applyAlignment="0" applyProtection="0"/>
    <xf numFmtId="0" fontId="59" fillId="35" borderId="104" applyNumberFormat="0" applyAlignment="0" applyProtection="0"/>
    <xf numFmtId="0" fontId="56" fillId="0" borderId="0">
      <alignment vertical="center"/>
    </xf>
    <xf numFmtId="0" fontId="67" fillId="0" borderId="0" applyNumberFormat="0" applyFill="0" applyBorder="0" applyAlignment="0" applyProtection="0"/>
    <xf numFmtId="0" fontId="62" fillId="0" borderId="106" applyNumberFormat="0" applyFill="0" applyAlignment="0" applyProtection="0"/>
    <xf numFmtId="0" fontId="65" fillId="0" borderId="0" applyNumberFormat="0" applyFill="0" applyBorder="0" applyAlignment="0" applyProtection="0"/>
    <xf numFmtId="9" fontId="56" fillId="0" borderId="0" applyFont="0" applyFill="0" applyBorder="0" applyAlignment="0" applyProtection="0">
      <alignment vertical="center"/>
    </xf>
    <xf numFmtId="9" fontId="56" fillId="0" borderId="0" applyFont="0" applyFill="0" applyBorder="0" applyAlignment="0" applyProtection="0"/>
    <xf numFmtId="9" fontId="0" fillId="0" borderId="0" applyFont="0" applyFill="0" applyBorder="0" applyAlignment="0" applyProtection="0">
      <alignment vertical="center"/>
    </xf>
    <xf numFmtId="9" fontId="0" fillId="0" borderId="0" applyFont="0" applyFill="0" applyBorder="0" applyAlignment="0" applyProtection="0">
      <alignment vertical="center"/>
    </xf>
    <xf numFmtId="0" fontId="74" fillId="0" borderId="0" applyNumberFormat="0" applyProtection="0">
      <alignment vertical="center"/>
    </xf>
    <xf numFmtId="0" fontId="77" fillId="0" borderId="0" applyNumberFormat="0" applyProtection="0">
      <alignment vertical="center"/>
    </xf>
    <xf numFmtId="0" fontId="0" fillId="0" borderId="0">
      <alignment vertical="center"/>
    </xf>
    <xf numFmtId="0" fontId="0" fillId="0" borderId="0">
      <alignment vertical="center"/>
    </xf>
    <xf numFmtId="0" fontId="53" fillId="0" borderId="0"/>
    <xf numFmtId="0" fontId="71" fillId="0" borderId="0">
      <alignment vertical="center"/>
    </xf>
    <xf numFmtId="0" fontId="73" fillId="0" borderId="0">
      <alignment vertical="center"/>
    </xf>
    <xf numFmtId="0" fontId="76" fillId="0" borderId="0" applyNumberFormat="0" applyFill="0" applyBorder="0" applyAlignment="0" applyProtection="0">
      <alignment vertical="top"/>
      <protection locked="0"/>
    </xf>
    <xf numFmtId="0" fontId="78" fillId="0" borderId="0" applyNumberFormat="0" applyFill="0" applyBorder="0" applyAlignment="0" applyProtection="0"/>
    <xf numFmtId="43" fontId="56" fillId="0" borderId="0" applyFont="0" applyFill="0" applyBorder="0" applyAlignment="0" applyProtection="0">
      <alignment vertical="center"/>
    </xf>
    <xf numFmtId="43" fontId="0" fillId="0" borderId="0" applyFont="0" applyFill="0" applyBorder="0" applyAlignment="0" applyProtection="0">
      <alignment vertical="center"/>
    </xf>
    <xf numFmtId="43" fontId="0" fillId="0" borderId="0" applyFont="0" applyFill="0" applyBorder="0" applyAlignment="0" applyProtection="0">
      <alignment vertical="center"/>
    </xf>
    <xf numFmtId="0" fontId="61" fillId="51" borderId="98" applyNumberFormat="0" applyAlignment="0" applyProtection="0"/>
    <xf numFmtId="0" fontId="56" fillId="0" borderId="0"/>
  </cellStyleXfs>
  <cellXfs count="833">
    <xf numFmtId="0" fontId="0" fillId="0" borderId="0" xfId="0">
      <alignment vertical="center"/>
    </xf>
    <xf numFmtId="0" fontId="0" fillId="2" borderId="0" xfId="0" applyFill="1">
      <alignment vertical="center"/>
    </xf>
    <xf numFmtId="0" fontId="1" fillId="2" borderId="0" xfId="0" applyFont="1" applyFill="1" applyAlignment="1">
      <alignment vertical="top"/>
    </xf>
    <xf numFmtId="0" fontId="1" fillId="0" borderId="0" xfId="0" applyFont="1" applyAlignment="1">
      <alignment horizontal="left" vertical="top"/>
    </xf>
    <xf numFmtId="0" fontId="1" fillId="0" borderId="0" xfId="0" applyFont="1" applyAlignment="1">
      <alignment vertical="top"/>
    </xf>
    <xf numFmtId="0" fontId="1" fillId="2" borderId="0" xfId="0" applyFont="1" applyFill="1">
      <alignment vertical="center"/>
    </xf>
    <xf numFmtId="178" fontId="2" fillId="2" borderId="0" xfId="72" applyNumberFormat="1" applyFont="1" applyFill="1" applyAlignment="1">
      <alignment horizontal="center" vertical="center"/>
    </xf>
    <xf numFmtId="0" fontId="1" fillId="2" borderId="0" xfId="105" applyFont="1" applyFill="1">
      <alignment vertical="center"/>
    </xf>
    <xf numFmtId="0" fontId="1" fillId="2" borderId="1" xfId="105" applyFont="1" applyFill="1" applyBorder="1">
      <alignment vertical="center"/>
    </xf>
    <xf numFmtId="0" fontId="1" fillId="2" borderId="2" xfId="105" applyFont="1" applyFill="1" applyBorder="1" applyAlignment="1">
      <alignment horizontal="center" vertical="center"/>
    </xf>
    <xf numFmtId="0" fontId="1" fillId="2" borderId="3" xfId="105" applyFont="1" applyFill="1" applyBorder="1" applyAlignment="1">
      <alignment horizontal="center" vertical="center"/>
    </xf>
    <xf numFmtId="0" fontId="1" fillId="2" borderId="4" xfId="105" applyFont="1" applyFill="1" applyBorder="1" applyAlignment="1">
      <alignment horizontal="center" vertical="center"/>
    </xf>
    <xf numFmtId="177" fontId="1" fillId="2" borderId="1" xfId="101" applyNumberFormat="1" applyFont="1" applyFill="1" applyBorder="1">
      <alignment vertical="center"/>
    </xf>
    <xf numFmtId="0" fontId="1" fillId="2" borderId="1" xfId="105" applyFont="1" applyFill="1" applyBorder="1" applyAlignment="1">
      <alignment horizontal="right" vertical="center"/>
    </xf>
    <xf numFmtId="0" fontId="3" fillId="2" borderId="0" xfId="95" applyFont="1" applyFill="1">
      <alignment vertical="center"/>
    </xf>
    <xf numFmtId="0" fontId="3" fillId="0" borderId="0" xfId="0" applyFont="1">
      <alignment vertical="center"/>
    </xf>
    <xf numFmtId="0" fontId="4" fillId="0" borderId="0" xfId="72" applyFont="1" applyAlignment="1">
      <alignment horizontal="center" vertical="center"/>
    </xf>
    <xf numFmtId="0" fontId="5" fillId="2" borderId="0" xfId="116" applyFont="1" applyFill="1" applyBorder="1" applyAlignment="1"/>
    <xf numFmtId="0" fontId="6" fillId="2" borderId="0" xfId="0" applyFont="1" applyFill="1" applyAlignment="1">
      <alignment horizontal="center" vertical="center"/>
    </xf>
    <xf numFmtId="0" fontId="6" fillId="2" borderId="5" xfId="95" applyFont="1" applyFill="1" applyBorder="1" applyAlignment="1">
      <alignment horizontal="center" vertical="center"/>
    </xf>
    <xf numFmtId="0" fontId="6" fillId="2" borderId="6" xfId="95" applyFont="1" applyFill="1" applyBorder="1" applyAlignment="1">
      <alignment horizontal="center" vertical="center"/>
    </xf>
    <xf numFmtId="0" fontId="6" fillId="2" borderId="7" xfId="95" applyFont="1" applyFill="1" applyBorder="1" applyAlignment="1">
      <alignment horizontal="center" vertical="center"/>
    </xf>
    <xf numFmtId="0" fontId="6" fillId="2" borderId="8" xfId="95" applyFont="1" applyFill="1" applyBorder="1" applyAlignment="1">
      <alignment horizontal="center" vertical="center"/>
    </xf>
    <xf numFmtId="0" fontId="6" fillId="2" borderId="9" xfId="95" applyFont="1" applyFill="1" applyBorder="1" applyAlignment="1">
      <alignment horizontal="center" vertical="center"/>
    </xf>
    <xf numFmtId="0" fontId="6" fillId="2" borderId="10" xfId="95" applyFont="1" applyFill="1" applyBorder="1" applyAlignment="1">
      <alignment horizontal="center" vertical="center"/>
    </xf>
    <xf numFmtId="0" fontId="6" fillId="2" borderId="11" xfId="95" applyFont="1" applyFill="1" applyBorder="1" applyAlignment="1">
      <alignment horizontal="center" vertical="center"/>
    </xf>
    <xf numFmtId="0" fontId="3" fillId="2" borderId="1" xfId="95" applyFont="1" applyFill="1" applyBorder="1" applyAlignment="1">
      <alignment horizontal="center" vertical="center"/>
    </xf>
    <xf numFmtId="0" fontId="3" fillId="2" borderId="2" xfId="95" applyFont="1" applyFill="1" applyBorder="1" applyAlignment="1">
      <alignment horizontal="center" vertical="center"/>
    </xf>
    <xf numFmtId="0" fontId="3" fillId="2" borderId="12" xfId="95" applyFont="1" applyFill="1" applyBorder="1" applyAlignment="1">
      <alignment horizontal="center" vertical="center"/>
    </xf>
    <xf numFmtId="0" fontId="6" fillId="2" borderId="13" xfId="95" applyFont="1" applyFill="1" applyBorder="1" applyAlignment="1">
      <alignment horizontal="left" vertical="center"/>
    </xf>
    <xf numFmtId="0" fontId="6" fillId="2" borderId="4" xfId="95" applyFont="1" applyFill="1" applyBorder="1" applyAlignment="1">
      <alignment horizontal="left" vertical="center"/>
    </xf>
    <xf numFmtId="0" fontId="3" fillId="0" borderId="3" xfId="0" applyFont="1" applyBorder="1">
      <alignment vertical="center"/>
    </xf>
    <xf numFmtId="0" fontId="3" fillId="0" borderId="14" xfId="0" applyFont="1" applyBorder="1">
      <alignment vertical="center"/>
    </xf>
    <xf numFmtId="0" fontId="3" fillId="2" borderId="13" xfId="95" applyFont="1" applyFill="1" applyBorder="1" applyAlignment="1">
      <alignment horizontal="left" vertical="center" indent="1"/>
    </xf>
    <xf numFmtId="0" fontId="3" fillId="2" borderId="4" xfId="95" applyFont="1" applyFill="1" applyBorder="1" applyAlignment="1">
      <alignment horizontal="left" vertical="center" indent="1"/>
    </xf>
    <xf numFmtId="0" fontId="3" fillId="2" borderId="15" xfId="95" applyFont="1" applyFill="1" applyBorder="1" applyAlignment="1">
      <alignment horizontal="left" vertical="center" indent="1"/>
    </xf>
    <xf numFmtId="0" fontId="3" fillId="2" borderId="16" xfId="95" applyFont="1" applyFill="1" applyBorder="1" applyAlignment="1">
      <alignment horizontal="left" vertical="center" indent="1"/>
    </xf>
    <xf numFmtId="0" fontId="3" fillId="2" borderId="17" xfId="95" applyFont="1" applyFill="1" applyBorder="1" applyAlignment="1">
      <alignment horizontal="center" vertical="center"/>
    </xf>
    <xf numFmtId="0" fontId="3" fillId="0" borderId="18" xfId="0" applyFont="1" applyBorder="1">
      <alignment vertical="center"/>
    </xf>
    <xf numFmtId="0" fontId="3" fillId="0" borderId="19" xfId="0" applyFont="1" applyBorder="1">
      <alignment vertical="center"/>
    </xf>
    <xf numFmtId="0" fontId="3" fillId="2" borderId="0" xfId="0" applyFont="1" applyFill="1" applyAlignment="1">
      <alignment horizontal="right" vertical="center"/>
    </xf>
    <xf numFmtId="0" fontId="3" fillId="2" borderId="0" xfId="0" applyFont="1" applyFill="1">
      <alignment vertical="center"/>
    </xf>
    <xf numFmtId="178" fontId="6" fillId="2" borderId="0" xfId="95" applyNumberFormat="1" applyFont="1" applyFill="1" applyAlignment="1">
      <alignment vertical="center"/>
    </xf>
    <xf numFmtId="178" fontId="6" fillId="2" borderId="0" xfId="95" applyNumberFormat="1" applyFont="1" applyFill="1" applyBorder="1" applyAlignment="1">
      <alignment horizontal="center" vertical="center"/>
    </xf>
    <xf numFmtId="0" fontId="3" fillId="0" borderId="0" xfId="72" applyFont="1">
      <alignment vertical="center"/>
    </xf>
    <xf numFmtId="0" fontId="7" fillId="0" borderId="0" xfId="72" applyFont="1">
      <alignment vertical="center"/>
    </xf>
    <xf numFmtId="0" fontId="1" fillId="0" borderId="0" xfId="72" applyFont="1">
      <alignment vertical="center"/>
    </xf>
    <xf numFmtId="0" fontId="6" fillId="2" borderId="0" xfId="72" applyFont="1" applyFill="1" applyBorder="1" applyAlignment="1">
      <alignment vertical="center"/>
    </xf>
    <xf numFmtId="0" fontId="6" fillId="2" borderId="0" xfId="72" applyFont="1" applyFill="1" applyBorder="1" applyAlignment="1">
      <alignment horizontal="center" vertical="center"/>
    </xf>
    <xf numFmtId="0" fontId="3" fillId="2" borderId="0" xfId="72" applyFont="1" applyFill="1" applyBorder="1">
      <alignment vertical="center"/>
    </xf>
    <xf numFmtId="0" fontId="3" fillId="2" borderId="0" xfId="72" applyFont="1" applyFill="1">
      <alignment vertical="center"/>
    </xf>
    <xf numFmtId="0" fontId="6" fillId="2" borderId="20" xfId="72" applyFont="1" applyFill="1" applyBorder="1" applyAlignment="1">
      <alignment vertical="center"/>
    </xf>
    <xf numFmtId="0" fontId="6" fillId="2" borderId="20" xfId="72" applyFont="1" applyFill="1" applyBorder="1" applyAlignment="1">
      <alignment horizontal="center" vertical="center"/>
    </xf>
    <xf numFmtId="0" fontId="6" fillId="2" borderId="2" xfId="72" applyFont="1" applyFill="1" applyBorder="1" applyAlignment="1">
      <alignment horizontal="center" vertical="center" wrapText="1"/>
    </xf>
    <xf numFmtId="0" fontId="6" fillId="2" borderId="4" xfId="72" applyFont="1" applyFill="1" applyBorder="1" applyAlignment="1">
      <alignment horizontal="center" vertical="center" wrapText="1"/>
    </xf>
    <xf numFmtId="0" fontId="6" fillId="2" borderId="3" xfId="72" applyFont="1" applyFill="1" applyBorder="1" applyAlignment="1">
      <alignment horizontal="center" vertical="center" wrapText="1"/>
    </xf>
    <xf numFmtId="0" fontId="6" fillId="2" borderId="1" xfId="72" applyFont="1" applyFill="1" applyBorder="1" applyAlignment="1">
      <alignment horizontal="center" vertical="center" wrapText="1"/>
    </xf>
    <xf numFmtId="0" fontId="6" fillId="0" borderId="1" xfId="72" applyFont="1" applyFill="1" applyBorder="1" applyAlignment="1">
      <alignment horizontal="center" vertical="center" wrapText="1"/>
    </xf>
    <xf numFmtId="0" fontId="5" fillId="2" borderId="1" xfId="72" applyFont="1" applyFill="1" applyBorder="1" applyAlignment="1">
      <alignment horizontal="center" vertical="center" wrapText="1"/>
    </xf>
    <xf numFmtId="0" fontId="5" fillId="3" borderId="1" xfId="72" applyFont="1" applyFill="1" applyBorder="1" applyAlignment="1">
      <alignment horizontal="left" vertical="center" wrapText="1"/>
    </xf>
    <xf numFmtId="176" fontId="3" fillId="3" borderId="1" xfId="72" applyNumberFormat="1" applyFont="1" applyFill="1" applyBorder="1" applyAlignment="1">
      <alignment horizontal="center" vertical="center" wrapText="1"/>
    </xf>
    <xf numFmtId="9" fontId="6" fillId="3" borderId="1" xfId="72" applyNumberFormat="1" applyFont="1" applyFill="1" applyBorder="1" applyAlignment="1">
      <alignment horizontal="center" vertical="center"/>
    </xf>
    <xf numFmtId="176" fontId="3" fillId="3" borderId="1" xfId="113" applyNumberFormat="1" applyFont="1" applyFill="1" applyBorder="1" applyAlignment="1">
      <alignment horizontal="center" vertical="center"/>
    </xf>
    <xf numFmtId="49" fontId="8" fillId="2" borderId="1" xfId="113" applyNumberFormat="1" applyFont="1" applyFill="1" applyBorder="1" applyAlignment="1">
      <alignment horizontal="left" vertical="center"/>
    </xf>
    <xf numFmtId="0" fontId="3" fillId="0" borderId="1" xfId="72" applyFont="1" applyFill="1" applyBorder="1" applyAlignment="1">
      <alignment horizontal="left" vertical="center" wrapText="1" indent="1"/>
    </xf>
    <xf numFmtId="176" fontId="3" fillId="0" borderId="1" xfId="113" applyNumberFormat="1" applyFont="1" applyBorder="1" applyAlignment="1">
      <alignment horizontal="center" vertical="center"/>
    </xf>
    <xf numFmtId="9" fontId="3" fillId="3" borderId="1" xfId="72" applyNumberFormat="1" applyFont="1" applyFill="1" applyBorder="1" applyAlignment="1">
      <alignment horizontal="center" vertical="center"/>
    </xf>
    <xf numFmtId="0" fontId="3" fillId="2" borderId="1" xfId="72" applyFont="1" applyFill="1" applyBorder="1" applyAlignment="1">
      <alignment horizontal="left" vertical="center" wrapText="1" indent="1"/>
    </xf>
    <xf numFmtId="49" fontId="8" fillId="0" borderId="1" xfId="113" applyNumberFormat="1" applyFont="1" applyFill="1" applyBorder="1" applyAlignment="1">
      <alignment horizontal="left" vertical="center"/>
    </xf>
    <xf numFmtId="176" fontId="3" fillId="0" borderId="1" xfId="113" applyNumberFormat="1" applyFont="1" applyFill="1" applyBorder="1" applyAlignment="1">
      <alignment horizontal="center" vertical="center"/>
    </xf>
    <xf numFmtId="0" fontId="6" fillId="0" borderId="2" xfId="72" applyFont="1" applyFill="1" applyBorder="1" applyAlignment="1">
      <alignment horizontal="center" vertical="center"/>
    </xf>
    <xf numFmtId="0" fontId="6" fillId="0" borderId="4" xfId="72" applyFont="1" applyFill="1" applyBorder="1" applyAlignment="1">
      <alignment horizontal="center" vertical="center"/>
    </xf>
    <xf numFmtId="0" fontId="6" fillId="0" borderId="1" xfId="72" applyFont="1" applyFill="1" applyBorder="1" applyAlignment="1">
      <alignment horizontal="center" vertical="center"/>
    </xf>
    <xf numFmtId="0" fontId="5" fillId="3" borderId="1" xfId="113" applyNumberFormat="1" applyFont="1" applyFill="1" applyBorder="1" applyAlignment="1">
      <alignment horizontal="left" vertical="center"/>
    </xf>
    <xf numFmtId="0" fontId="8" fillId="3" borderId="1" xfId="113" applyNumberFormat="1" applyFont="1" applyFill="1" applyBorder="1" applyAlignment="1">
      <alignment horizontal="left" vertical="center"/>
    </xf>
    <xf numFmtId="0" fontId="3" fillId="3" borderId="1" xfId="72" applyFont="1" applyFill="1" applyBorder="1" applyAlignment="1">
      <alignment horizontal="left" vertical="center" wrapText="1" indent="1"/>
    </xf>
    <xf numFmtId="0" fontId="8" fillId="0" borderId="1" xfId="113" applyNumberFormat="1" applyFont="1" applyFill="1" applyBorder="1" applyAlignment="1">
      <alignment horizontal="left" vertical="center"/>
    </xf>
    <xf numFmtId="0" fontId="3" fillId="0" borderId="1" xfId="72" applyFont="1" applyFill="1" applyBorder="1" applyAlignment="1">
      <alignment horizontal="left" vertical="center" wrapText="1" indent="2"/>
    </xf>
    <xf numFmtId="179" fontId="6" fillId="3" borderId="1" xfId="72" applyNumberFormat="1" applyFont="1" applyFill="1" applyBorder="1" applyAlignment="1">
      <alignment horizontal="center" vertical="center"/>
    </xf>
    <xf numFmtId="0" fontId="7" fillId="0" borderId="0" xfId="72" applyFont="1" applyFill="1">
      <alignment vertical="center"/>
    </xf>
    <xf numFmtId="0" fontId="9" fillId="0" borderId="0" xfId="72" applyFont="1">
      <alignment vertical="center"/>
    </xf>
    <xf numFmtId="0" fontId="6" fillId="2" borderId="0" xfId="72" applyFont="1" applyFill="1">
      <alignment vertical="center"/>
    </xf>
    <xf numFmtId="0" fontId="3" fillId="0" borderId="0" xfId="72" applyFont="1" applyBorder="1">
      <alignment vertical="center"/>
    </xf>
    <xf numFmtId="0" fontId="2" fillId="0" borderId="0" xfId="72" applyFont="1" applyAlignment="1">
      <alignment horizontal="center" vertical="center"/>
    </xf>
    <xf numFmtId="0" fontId="6" fillId="2" borderId="0" xfId="72" applyFont="1" applyFill="1" applyBorder="1" applyAlignment="1">
      <alignment horizontal="left" vertical="center"/>
    </xf>
    <xf numFmtId="0" fontId="5" fillId="2" borderId="0" xfId="72" applyFont="1" applyFill="1" applyBorder="1" applyAlignment="1">
      <alignment horizontal="right" vertical="center"/>
    </xf>
    <xf numFmtId="0" fontId="3" fillId="0" borderId="1" xfId="72" applyFont="1" applyBorder="1" applyAlignment="1">
      <alignment horizontal="center" vertical="center"/>
    </xf>
    <xf numFmtId="0" fontId="3" fillId="0" borderId="1" xfId="72" applyFont="1" applyFill="1" applyBorder="1" applyAlignment="1">
      <alignment horizontal="center" vertical="center"/>
    </xf>
    <xf numFmtId="0" fontId="3" fillId="0" borderId="1" xfId="72" applyFont="1" applyBorder="1">
      <alignment vertical="center"/>
    </xf>
    <xf numFmtId="0" fontId="3" fillId="3" borderId="1" xfId="72" applyFont="1" applyFill="1" applyBorder="1">
      <alignment vertical="center"/>
    </xf>
    <xf numFmtId="43" fontId="3" fillId="3" borderId="1" xfId="72" applyNumberFormat="1" applyFont="1" applyFill="1" applyBorder="1">
      <alignment vertical="center"/>
    </xf>
    <xf numFmtId="0" fontId="3" fillId="0" borderId="1" xfId="72" applyFont="1" applyBorder="1" applyAlignment="1">
      <alignment horizontal="left" vertical="center" indent="1"/>
    </xf>
    <xf numFmtId="0" fontId="6" fillId="3" borderId="1" xfId="72" applyFont="1" applyFill="1" applyBorder="1" applyAlignment="1">
      <alignment horizontal="center" vertical="center"/>
    </xf>
    <xf numFmtId="0" fontId="3" fillId="4" borderId="1" xfId="72" applyFont="1" applyFill="1" applyBorder="1" applyAlignment="1">
      <alignment horizontal="center" vertical="center"/>
    </xf>
    <xf numFmtId="0" fontId="3" fillId="3" borderId="1" xfId="72" applyNumberFormat="1" applyFont="1" applyFill="1" applyBorder="1">
      <alignment vertical="center"/>
    </xf>
    <xf numFmtId="0" fontId="3" fillId="4" borderId="2" xfId="72" applyFont="1" applyFill="1" applyBorder="1" applyAlignment="1">
      <alignment horizontal="center" vertical="center"/>
    </xf>
    <xf numFmtId="0" fontId="3" fillId="3" borderId="1" xfId="72" applyNumberFormat="1" applyFont="1" applyFill="1" applyBorder="1" applyAlignment="1">
      <alignment horizontal="center" vertical="center"/>
    </xf>
    <xf numFmtId="0" fontId="7" fillId="2" borderId="0" xfId="72" applyFont="1" applyFill="1">
      <alignment vertical="center"/>
    </xf>
    <xf numFmtId="0" fontId="3" fillId="2" borderId="0" xfId="72" applyFont="1" applyFill="1" applyBorder="1" applyAlignment="1">
      <alignment vertical="center"/>
    </xf>
    <xf numFmtId="0" fontId="5" fillId="2" borderId="0" xfId="72" applyFont="1" applyFill="1">
      <alignment vertical="center"/>
    </xf>
    <xf numFmtId="0" fontId="9" fillId="2" borderId="0" xfId="72" applyFont="1" applyFill="1">
      <alignment vertical="center"/>
    </xf>
    <xf numFmtId="0" fontId="5" fillId="2" borderId="20" xfId="72" applyFont="1" applyFill="1" applyBorder="1" applyAlignment="1">
      <alignment horizontal="center" vertical="center"/>
    </xf>
    <xf numFmtId="0" fontId="5" fillId="0" borderId="1" xfId="72" applyFont="1" applyBorder="1" applyAlignment="1">
      <alignment horizontal="center" vertical="center"/>
    </xf>
    <xf numFmtId="0" fontId="5" fillId="0" borderId="21" xfId="72" applyFont="1" applyBorder="1" applyAlignment="1">
      <alignment horizontal="center" vertical="center"/>
    </xf>
    <xf numFmtId="0" fontId="5" fillId="0" borderId="20" xfId="72" applyFont="1" applyBorder="1" applyAlignment="1">
      <alignment horizontal="center" vertical="center"/>
    </xf>
    <xf numFmtId="0" fontId="5" fillId="0" borderId="22" xfId="72" applyFont="1" applyBorder="1" applyAlignment="1">
      <alignment horizontal="center" vertical="center"/>
    </xf>
    <xf numFmtId="0" fontId="6" fillId="0" borderId="3" xfId="72" applyFont="1" applyBorder="1" applyAlignment="1">
      <alignment horizontal="center" vertical="center"/>
    </xf>
    <xf numFmtId="0" fontId="6" fillId="0" borderId="4" xfId="72" applyFont="1" applyBorder="1" applyAlignment="1">
      <alignment horizontal="center" vertical="center"/>
    </xf>
    <xf numFmtId="0" fontId="5" fillId="0" borderId="2" xfId="72" applyFont="1" applyFill="1" applyBorder="1" applyAlignment="1">
      <alignment horizontal="center" vertical="center"/>
    </xf>
    <xf numFmtId="0" fontId="5" fillId="0" borderId="3" xfId="72" applyFont="1" applyFill="1" applyBorder="1" applyAlignment="1">
      <alignment horizontal="center" vertical="center"/>
    </xf>
    <xf numFmtId="0" fontId="5" fillId="0" borderId="4" xfId="72" applyFont="1" applyFill="1" applyBorder="1" applyAlignment="1">
      <alignment horizontal="center" vertical="center"/>
    </xf>
    <xf numFmtId="0" fontId="5" fillId="0" borderId="11" xfId="72" applyFont="1" applyBorder="1" applyAlignment="1">
      <alignment horizontal="center" vertical="center"/>
    </xf>
    <xf numFmtId="0" fontId="5" fillId="0" borderId="1" xfId="72" applyFont="1" applyBorder="1" applyAlignment="1">
      <alignment horizontal="center" vertical="center" wrapText="1"/>
    </xf>
    <xf numFmtId="0" fontId="5" fillId="0" borderId="1" xfId="72" applyFont="1" applyFill="1" applyBorder="1">
      <alignment vertical="center"/>
    </xf>
    <xf numFmtId="0" fontId="3" fillId="0" borderId="1" xfId="72" applyFont="1" applyFill="1" applyBorder="1">
      <alignment vertical="center"/>
    </xf>
    <xf numFmtId="178" fontId="3" fillId="0" borderId="1" xfId="113" applyNumberFormat="1" applyFont="1" applyFill="1" applyBorder="1">
      <alignment vertical="center"/>
    </xf>
    <xf numFmtId="178" fontId="3" fillId="0" borderId="1" xfId="72" applyNumberFormat="1" applyFont="1" applyFill="1" applyBorder="1">
      <alignment vertical="center"/>
    </xf>
    <xf numFmtId="178" fontId="9" fillId="0" borderId="1" xfId="72" applyNumberFormat="1" applyFont="1" applyFill="1" applyBorder="1">
      <alignment vertical="center"/>
    </xf>
    <xf numFmtId="43" fontId="3" fillId="0" borderId="1" xfId="72" applyNumberFormat="1" applyFont="1" applyFill="1" applyBorder="1" applyAlignment="1">
      <alignment horizontal="center" vertical="center"/>
    </xf>
    <xf numFmtId="178" fontId="3" fillId="0" borderId="1" xfId="72" applyNumberFormat="1" applyFont="1" applyFill="1" applyBorder="1" applyAlignment="1">
      <alignment vertical="center" wrapText="1"/>
    </xf>
    <xf numFmtId="178" fontId="3" fillId="0" borderId="1" xfId="113" applyNumberFormat="1" applyFont="1" applyFill="1" applyBorder="1" applyAlignment="1">
      <alignment vertical="center" wrapText="1"/>
    </xf>
    <xf numFmtId="0" fontId="9" fillId="0" borderId="1" xfId="72" applyFont="1" applyFill="1" applyBorder="1" applyAlignment="1">
      <alignment horizontal="left" vertical="center"/>
    </xf>
    <xf numFmtId="178" fontId="9" fillId="0" borderId="1" xfId="113" applyNumberFormat="1" applyFont="1" applyFill="1" applyBorder="1">
      <alignment vertical="center"/>
    </xf>
    <xf numFmtId="0" fontId="9" fillId="0" borderId="1" xfId="72" applyFont="1" applyFill="1" applyBorder="1">
      <alignment vertical="center"/>
    </xf>
    <xf numFmtId="0" fontId="5" fillId="0" borderId="23" xfId="72" applyFont="1" applyFill="1" applyBorder="1" applyAlignment="1">
      <alignment horizontal="left" vertical="center"/>
    </xf>
    <xf numFmtId="43" fontId="3" fillId="3" borderId="23" xfId="72" applyNumberFormat="1" applyFont="1" applyFill="1" applyBorder="1">
      <alignment vertical="center"/>
    </xf>
    <xf numFmtId="0" fontId="5" fillId="0" borderId="24" xfId="72" applyFont="1" applyFill="1" applyBorder="1" applyAlignment="1">
      <alignment horizontal="left" vertical="center"/>
    </xf>
    <xf numFmtId="0" fontId="3" fillId="2" borderId="24" xfId="72" applyFont="1" applyFill="1" applyBorder="1">
      <alignment vertical="center"/>
    </xf>
    <xf numFmtId="43" fontId="3" fillId="3" borderId="24" xfId="72" applyNumberFormat="1" applyFont="1" applyFill="1" applyBorder="1">
      <alignment vertical="center"/>
    </xf>
    <xf numFmtId="0" fontId="5" fillId="0" borderId="11" xfId="72" applyFont="1" applyFill="1" applyBorder="1" applyAlignment="1">
      <alignment horizontal="left" vertical="center"/>
    </xf>
    <xf numFmtId="178" fontId="3" fillId="4" borderId="11" xfId="113" applyNumberFormat="1" applyFont="1" applyFill="1" applyBorder="1">
      <alignment vertical="center"/>
    </xf>
    <xf numFmtId="178" fontId="3" fillId="2" borderId="11" xfId="72" applyNumberFormat="1" applyFont="1" applyFill="1" applyBorder="1">
      <alignment vertical="center"/>
    </xf>
    <xf numFmtId="178" fontId="3" fillId="4" borderId="23" xfId="113" applyNumberFormat="1" applyFont="1" applyFill="1" applyBorder="1">
      <alignment vertical="center"/>
    </xf>
    <xf numFmtId="178" fontId="3" fillId="2" borderId="23" xfId="72" applyNumberFormat="1" applyFont="1" applyFill="1" applyBorder="1">
      <alignment vertical="center"/>
    </xf>
    <xf numFmtId="43" fontId="3" fillId="3" borderId="11" xfId="72" applyNumberFormat="1" applyFont="1" applyFill="1" applyBorder="1">
      <alignment vertical="center"/>
    </xf>
    <xf numFmtId="0" fontId="10" fillId="2" borderId="2" xfId="72" applyFont="1" applyFill="1" applyBorder="1" applyAlignment="1">
      <alignment horizontal="center" vertical="center"/>
    </xf>
    <xf numFmtId="0" fontId="10" fillId="2" borderId="3" xfId="72" applyFont="1" applyFill="1" applyBorder="1" applyAlignment="1">
      <alignment horizontal="center" vertical="center"/>
    </xf>
    <xf numFmtId="0" fontId="10" fillId="2" borderId="1" xfId="72" applyFont="1" applyFill="1" applyBorder="1">
      <alignment vertical="center"/>
    </xf>
    <xf numFmtId="0" fontId="1" fillId="4" borderId="1" xfId="72" applyFont="1" applyFill="1" applyBorder="1">
      <alignment vertical="center"/>
    </xf>
    <xf numFmtId="0" fontId="1" fillId="2" borderId="1" xfId="72" applyFont="1" applyFill="1" applyBorder="1">
      <alignment vertical="center"/>
    </xf>
    <xf numFmtId="0" fontId="11" fillId="2" borderId="25" xfId="72" applyFont="1" applyFill="1" applyBorder="1" applyAlignment="1">
      <alignment horizontal="left" vertical="top"/>
    </xf>
    <xf numFmtId="0" fontId="11" fillId="2" borderId="21" xfId="72" applyFont="1" applyFill="1" applyBorder="1" applyAlignment="1">
      <alignment horizontal="left" vertical="top"/>
    </xf>
    <xf numFmtId="0" fontId="11" fillId="2" borderId="26" xfId="72" applyFont="1" applyFill="1" applyBorder="1" applyAlignment="1">
      <alignment horizontal="left" vertical="top"/>
    </xf>
    <xf numFmtId="0" fontId="11" fillId="2" borderId="0" xfId="72" applyFont="1" applyFill="1" applyBorder="1" applyAlignment="1">
      <alignment horizontal="left" vertical="top"/>
    </xf>
    <xf numFmtId="178" fontId="3" fillId="2" borderId="0" xfId="72" applyNumberFormat="1" applyFont="1" applyFill="1">
      <alignment vertical="center"/>
    </xf>
    <xf numFmtId="0" fontId="5" fillId="2" borderId="20" xfId="72" applyFont="1" applyFill="1" applyBorder="1" applyAlignment="1">
      <alignment vertical="center"/>
    </xf>
    <xf numFmtId="0" fontId="5" fillId="0" borderId="27" xfId="72" applyFont="1" applyBorder="1" applyAlignment="1">
      <alignment horizontal="center" vertical="center"/>
    </xf>
    <xf numFmtId="0" fontId="5" fillId="0" borderId="25" xfId="72" applyFont="1" applyBorder="1" applyAlignment="1">
      <alignment horizontal="center" vertical="center"/>
    </xf>
    <xf numFmtId="0" fontId="5" fillId="0" borderId="28" xfId="72" applyFont="1" applyBorder="1" applyAlignment="1">
      <alignment horizontal="center" vertical="center"/>
    </xf>
    <xf numFmtId="0" fontId="5" fillId="0" borderId="29" xfId="72" applyFont="1" applyBorder="1" applyAlignment="1">
      <alignment horizontal="center" vertical="center"/>
    </xf>
    <xf numFmtId="0" fontId="5" fillId="0" borderId="22" xfId="72" applyFont="1" applyFill="1" applyBorder="1" applyAlignment="1">
      <alignment horizontal="center" vertical="center" wrapText="1"/>
    </xf>
    <xf numFmtId="0" fontId="5" fillId="0" borderId="11" xfId="72" applyFont="1" applyFill="1" applyBorder="1" applyAlignment="1">
      <alignment horizontal="center" vertical="center" wrapText="1"/>
    </xf>
    <xf numFmtId="178" fontId="3" fillId="4" borderId="1" xfId="72" applyNumberFormat="1" applyFont="1" applyFill="1" applyBorder="1">
      <alignment vertical="center"/>
    </xf>
    <xf numFmtId="0" fontId="10" fillId="2" borderId="4" xfId="72" applyFont="1" applyFill="1" applyBorder="1" applyAlignment="1">
      <alignment horizontal="center" vertical="center"/>
    </xf>
    <xf numFmtId="0" fontId="1" fillId="2" borderId="0" xfId="72" applyFont="1" applyFill="1">
      <alignment vertical="center"/>
    </xf>
    <xf numFmtId="0" fontId="1" fillId="2" borderId="25" xfId="72" applyFont="1" applyFill="1" applyBorder="1" applyAlignment="1">
      <alignment horizontal="center" vertical="center"/>
    </xf>
    <xf numFmtId="0" fontId="1" fillId="2" borderId="21" xfId="72" applyFont="1" applyFill="1" applyBorder="1" applyAlignment="1">
      <alignment horizontal="center" vertical="center"/>
    </xf>
    <xf numFmtId="0" fontId="1" fillId="2" borderId="26" xfId="72" applyFont="1" applyFill="1" applyBorder="1" applyAlignment="1">
      <alignment horizontal="center" vertical="center"/>
    </xf>
    <xf numFmtId="0" fontId="1" fillId="2" borderId="0" xfId="72" applyFont="1" applyFill="1" applyBorder="1" applyAlignment="1">
      <alignment horizontal="center" vertical="center"/>
    </xf>
    <xf numFmtId="0" fontId="1" fillId="2" borderId="29" xfId="72" applyFont="1" applyFill="1" applyBorder="1" applyAlignment="1">
      <alignment horizontal="center" vertical="center"/>
    </xf>
    <xf numFmtId="0" fontId="1" fillId="2" borderId="20" xfId="72" applyFont="1" applyFill="1" applyBorder="1" applyAlignment="1">
      <alignment horizontal="center" vertical="center"/>
    </xf>
    <xf numFmtId="0" fontId="11" fillId="2" borderId="29" xfId="72" applyFont="1" applyFill="1" applyBorder="1" applyAlignment="1">
      <alignment horizontal="left" vertical="top"/>
    </xf>
    <xf numFmtId="0" fontId="11" fillId="2" borderId="20" xfId="72" applyFont="1" applyFill="1" applyBorder="1" applyAlignment="1">
      <alignment horizontal="left" vertical="top"/>
    </xf>
    <xf numFmtId="0" fontId="5" fillId="0" borderId="1" xfId="72" applyFont="1" applyFill="1" applyBorder="1" applyAlignment="1">
      <alignment horizontal="left" vertical="center"/>
    </xf>
    <xf numFmtId="0" fontId="5" fillId="0" borderId="22" xfId="72" applyFont="1" applyFill="1" applyBorder="1" applyAlignment="1">
      <alignment horizontal="center" vertical="center"/>
    </xf>
    <xf numFmtId="0" fontId="5" fillId="0" borderId="11" xfId="72" applyFont="1" applyFill="1" applyBorder="1" applyAlignment="1">
      <alignment horizontal="center" vertical="center"/>
    </xf>
    <xf numFmtId="0" fontId="9" fillId="2" borderId="1" xfId="72" applyFont="1" applyFill="1" applyBorder="1" applyAlignment="1">
      <alignment horizontal="left" vertical="center"/>
    </xf>
    <xf numFmtId="178" fontId="3" fillId="2" borderId="1" xfId="113" applyNumberFormat="1" applyFont="1" applyFill="1" applyBorder="1">
      <alignment vertical="center"/>
    </xf>
    <xf numFmtId="178" fontId="3" fillId="2" borderId="1" xfId="72" applyNumberFormat="1" applyFont="1" applyFill="1" applyBorder="1">
      <alignment vertical="center"/>
    </xf>
    <xf numFmtId="0" fontId="3" fillId="2" borderId="11" xfId="72" applyFont="1" applyFill="1" applyBorder="1">
      <alignment vertical="center"/>
    </xf>
    <xf numFmtId="43" fontId="3" fillId="2" borderId="11" xfId="72" applyNumberFormat="1" applyFont="1" applyFill="1" applyBorder="1">
      <alignment vertical="center"/>
    </xf>
    <xf numFmtId="0" fontId="3" fillId="2" borderId="0" xfId="72" applyFont="1" applyFill="1" applyAlignment="1">
      <alignment horizontal="left" vertical="center" indent="1"/>
    </xf>
    <xf numFmtId="0" fontId="1" fillId="2" borderId="25" xfId="72" applyFont="1" applyFill="1" applyBorder="1" applyAlignment="1">
      <alignment horizontal="left" vertical="center" wrapText="1"/>
    </xf>
    <xf numFmtId="0" fontId="1" fillId="2" borderId="21" xfId="72" applyFont="1" applyFill="1" applyBorder="1" applyAlignment="1">
      <alignment horizontal="left" vertical="center" wrapText="1"/>
    </xf>
    <xf numFmtId="0" fontId="1" fillId="2" borderId="26" xfId="72" applyFont="1" applyFill="1" applyBorder="1" applyAlignment="1">
      <alignment horizontal="left" vertical="center" wrapText="1"/>
    </xf>
    <xf numFmtId="0" fontId="1" fillId="2" borderId="0" xfId="72" applyFont="1" applyFill="1" applyBorder="1" applyAlignment="1">
      <alignment horizontal="left" vertical="center" wrapText="1"/>
    </xf>
    <xf numFmtId="0" fontId="1" fillId="2" borderId="29" xfId="72" applyFont="1" applyFill="1" applyBorder="1" applyAlignment="1">
      <alignment horizontal="left" vertical="center" wrapText="1"/>
    </xf>
    <xf numFmtId="0" fontId="1" fillId="2" borderId="20" xfId="72" applyFont="1" applyFill="1" applyBorder="1" applyAlignment="1">
      <alignment horizontal="left" vertical="center" wrapText="1"/>
    </xf>
    <xf numFmtId="0" fontId="3" fillId="0" borderId="22" xfId="72" applyFont="1" applyBorder="1" applyAlignment="1">
      <alignment horizontal="center" vertical="center" wrapText="1"/>
    </xf>
    <xf numFmtId="0" fontId="3" fillId="0" borderId="30" xfId="72" applyFont="1" applyBorder="1" applyAlignment="1">
      <alignment horizontal="center" vertical="center" wrapText="1"/>
    </xf>
    <xf numFmtId="0" fontId="3" fillId="0" borderId="11" xfId="72" applyFont="1" applyBorder="1" applyAlignment="1">
      <alignment horizontal="center" vertical="center" wrapText="1"/>
    </xf>
    <xf numFmtId="0" fontId="3" fillId="0" borderId="0" xfId="0" applyFont="1" applyFill="1">
      <alignment vertical="center"/>
    </xf>
    <xf numFmtId="0" fontId="4" fillId="0" borderId="0" xfId="72" applyFont="1" applyFill="1" applyAlignment="1">
      <alignment horizontal="center" vertical="center"/>
    </xf>
    <xf numFmtId="0" fontId="5" fillId="2" borderId="0" xfId="72" applyFont="1" applyFill="1" applyBorder="1" applyAlignment="1">
      <alignment horizontal="center" vertical="center"/>
    </xf>
    <xf numFmtId="0" fontId="6" fillId="2" borderId="0" xfId="0" applyFont="1" applyFill="1">
      <alignment vertical="center"/>
    </xf>
    <xf numFmtId="0" fontId="6" fillId="2" borderId="5" xfId="0" applyFont="1" applyFill="1" applyBorder="1" applyAlignment="1">
      <alignment horizontal="center" vertical="center"/>
    </xf>
    <xf numFmtId="0" fontId="6" fillId="2" borderId="6" xfId="0" applyFont="1" applyFill="1" applyBorder="1" applyAlignment="1">
      <alignment horizontal="center" vertical="center"/>
    </xf>
    <xf numFmtId="0" fontId="6" fillId="2" borderId="31" xfId="0" applyFont="1" applyFill="1" applyBorder="1" applyAlignment="1">
      <alignment horizontal="center" vertical="center"/>
    </xf>
    <xf numFmtId="0" fontId="6" fillId="2" borderId="32" xfId="0" applyFont="1" applyFill="1" applyBorder="1" applyAlignment="1">
      <alignment horizontal="center" vertical="center"/>
    </xf>
    <xf numFmtId="0" fontId="6" fillId="2" borderId="33" xfId="0" applyFont="1" applyFill="1" applyBorder="1" applyAlignment="1">
      <alignment horizontal="center" vertical="center"/>
    </xf>
    <xf numFmtId="0" fontId="6" fillId="2" borderId="10" xfId="0" applyFont="1" applyFill="1" applyBorder="1" applyAlignment="1">
      <alignment horizontal="center" vertical="center"/>
    </xf>
    <xf numFmtId="0" fontId="6" fillId="2" borderId="11" xfId="0" applyFont="1" applyFill="1" applyBorder="1" applyAlignment="1">
      <alignment horizontal="center" vertical="center"/>
    </xf>
    <xf numFmtId="0" fontId="6" fillId="2" borderId="1" xfId="0" applyFont="1" applyFill="1" applyBorder="1" applyAlignment="1">
      <alignment horizontal="center" vertical="center"/>
    </xf>
    <xf numFmtId="0" fontId="6" fillId="2" borderId="12" xfId="0" applyFont="1" applyFill="1" applyBorder="1" applyAlignment="1">
      <alignment horizontal="center" vertical="center"/>
    </xf>
    <xf numFmtId="0" fontId="6" fillId="2" borderId="10" xfId="0" applyFont="1" applyFill="1" applyBorder="1" applyAlignment="1">
      <alignment horizontal="left" vertical="center"/>
    </xf>
    <xf numFmtId="0" fontId="6" fillId="2" borderId="13" xfId="0" applyFont="1" applyFill="1" applyBorder="1">
      <alignment vertical="center"/>
    </xf>
    <xf numFmtId="0" fontId="6" fillId="2" borderId="1" xfId="0" applyFont="1" applyFill="1" applyBorder="1">
      <alignment vertical="center"/>
    </xf>
    <xf numFmtId="0" fontId="3" fillId="2" borderId="1" xfId="0" applyFont="1" applyFill="1" applyBorder="1">
      <alignment vertical="center"/>
    </xf>
    <xf numFmtId="0" fontId="3" fillId="2" borderId="12" xfId="0" applyFont="1" applyFill="1" applyBorder="1">
      <alignment vertical="center"/>
    </xf>
    <xf numFmtId="0" fontId="3" fillId="2" borderId="13" xfId="0" applyFont="1" applyFill="1" applyBorder="1" applyAlignment="1">
      <alignment horizontal="left" vertical="center"/>
    </xf>
    <xf numFmtId="0" fontId="6" fillId="2" borderId="15" xfId="0" applyFont="1" applyFill="1" applyBorder="1">
      <alignment vertical="center"/>
    </xf>
    <xf numFmtId="0" fontId="6" fillId="2" borderId="17" xfId="0" applyFont="1" applyFill="1" applyBorder="1">
      <alignment vertical="center"/>
    </xf>
    <xf numFmtId="0" fontId="3" fillId="2" borderId="17" xfId="0" applyFont="1" applyFill="1" applyBorder="1">
      <alignment vertical="center"/>
    </xf>
    <xf numFmtId="0" fontId="3" fillId="2" borderId="34" xfId="0" applyFont="1" applyFill="1" applyBorder="1">
      <alignment vertical="center"/>
    </xf>
    <xf numFmtId="0" fontId="3" fillId="2" borderId="0" xfId="0" applyFont="1" applyFill="1" applyBorder="1" applyAlignment="1">
      <alignment horizontal="right" vertical="center"/>
    </xf>
    <xf numFmtId="0" fontId="3" fillId="2" borderId="0" xfId="0" applyFont="1" applyFill="1" applyBorder="1">
      <alignment vertical="center"/>
    </xf>
    <xf numFmtId="0" fontId="6" fillId="2" borderId="0" xfId="0" applyFont="1" applyFill="1" applyBorder="1">
      <alignment vertical="center"/>
    </xf>
    <xf numFmtId="0" fontId="3" fillId="2" borderId="0" xfId="0" applyFont="1" applyFill="1" applyBorder="1" applyAlignment="1">
      <alignment vertical="center"/>
    </xf>
    <xf numFmtId="0" fontId="6" fillId="2" borderId="35" xfId="0" applyFont="1" applyFill="1" applyBorder="1" applyAlignment="1">
      <alignment horizontal="center" vertical="center"/>
    </xf>
    <xf numFmtId="0" fontId="3" fillId="2" borderId="12" xfId="0" applyFont="1" applyFill="1" applyBorder="1" applyAlignment="1">
      <alignment horizontal="center" vertical="center"/>
    </xf>
    <xf numFmtId="0" fontId="6" fillId="2" borderId="13" xfId="0" applyFont="1" applyFill="1" applyBorder="1" applyAlignment="1">
      <alignment horizontal="center" vertical="center"/>
    </xf>
    <xf numFmtId="0" fontId="6" fillId="2" borderId="1" xfId="0" applyFont="1" applyFill="1" applyBorder="1" applyAlignment="1">
      <alignment vertical="center"/>
    </xf>
    <xf numFmtId="0" fontId="3" fillId="2" borderId="1" xfId="0" applyFont="1" applyFill="1" applyBorder="1" applyAlignment="1">
      <alignment vertical="center"/>
    </xf>
    <xf numFmtId="0" fontId="3" fillId="2" borderId="2" xfId="0" applyFont="1" applyFill="1" applyBorder="1" applyAlignment="1">
      <alignment vertical="center"/>
    </xf>
    <xf numFmtId="0" fontId="3" fillId="2" borderId="13" xfId="0" applyFont="1" applyFill="1" applyBorder="1" applyAlignment="1">
      <alignment vertical="center"/>
    </xf>
    <xf numFmtId="0" fontId="3" fillId="2" borderId="17" xfId="0" applyFont="1" applyFill="1" applyBorder="1" applyAlignment="1">
      <alignment vertical="center"/>
    </xf>
    <xf numFmtId="0" fontId="3" fillId="2" borderId="36" xfId="0" applyFont="1" applyFill="1" applyBorder="1" applyAlignment="1">
      <alignment vertical="center"/>
    </xf>
    <xf numFmtId="0" fontId="3" fillId="2" borderId="15" xfId="0" applyFont="1" applyFill="1" applyBorder="1" applyAlignment="1">
      <alignment vertical="center"/>
    </xf>
    <xf numFmtId="0" fontId="12" fillId="2" borderId="5" xfId="0" applyFont="1" applyFill="1" applyBorder="1" applyAlignment="1">
      <alignment horizontal="left" vertical="center"/>
    </xf>
    <xf numFmtId="0" fontId="13" fillId="2" borderId="31" xfId="0" applyFont="1" applyFill="1" applyBorder="1" applyAlignment="1">
      <alignment horizontal="center" vertical="center"/>
    </xf>
    <xf numFmtId="0" fontId="13" fillId="2" borderId="32" xfId="0" applyFont="1" applyFill="1" applyBorder="1" applyAlignment="1">
      <alignment horizontal="center" vertical="center"/>
    </xf>
    <xf numFmtId="0" fontId="13" fillId="2" borderId="33" xfId="0" applyFont="1" applyFill="1" applyBorder="1" applyAlignment="1">
      <alignment horizontal="center" vertical="center"/>
    </xf>
    <xf numFmtId="0" fontId="13" fillId="2" borderId="35" xfId="0" applyFont="1" applyFill="1" applyBorder="1" applyAlignment="1">
      <alignment horizontal="center" vertical="center"/>
    </xf>
    <xf numFmtId="0" fontId="12" fillId="2" borderId="37" xfId="0" applyFont="1" applyFill="1" applyBorder="1" applyAlignment="1">
      <alignment horizontal="left" vertical="center"/>
    </xf>
    <xf numFmtId="0" fontId="13" fillId="2" borderId="38" xfId="0" applyFont="1" applyFill="1" applyBorder="1" applyAlignment="1">
      <alignment horizontal="center" vertical="center"/>
    </xf>
    <xf numFmtId="0" fontId="13" fillId="2" borderId="30" xfId="0" applyFont="1" applyFill="1" applyBorder="1" applyAlignment="1">
      <alignment horizontal="center" vertical="center"/>
    </xf>
    <xf numFmtId="0" fontId="13" fillId="2" borderId="39" xfId="0" applyFont="1" applyFill="1" applyBorder="1" applyAlignment="1">
      <alignment horizontal="center" vertical="center"/>
    </xf>
    <xf numFmtId="0" fontId="13" fillId="2" borderId="40" xfId="0" applyFont="1" applyFill="1" applyBorder="1" applyAlignment="1">
      <alignment horizontal="center" vertical="center"/>
    </xf>
    <xf numFmtId="0" fontId="13" fillId="2" borderId="26" xfId="0" applyFont="1" applyFill="1" applyBorder="1" applyAlignment="1">
      <alignment horizontal="center" vertical="center"/>
    </xf>
    <xf numFmtId="0" fontId="12" fillId="2" borderId="41" xfId="0" applyFont="1" applyFill="1" applyBorder="1">
      <alignment vertical="center"/>
    </xf>
    <xf numFmtId="0" fontId="12" fillId="2" borderId="42" xfId="0" applyFont="1" applyFill="1" applyBorder="1" applyAlignment="1">
      <alignment horizontal="center" vertical="center"/>
    </xf>
    <xf numFmtId="0" fontId="12" fillId="2" borderId="43" xfId="0" applyFont="1" applyFill="1" applyBorder="1" applyAlignment="1">
      <alignment horizontal="center" vertical="center"/>
    </xf>
    <xf numFmtId="0" fontId="12" fillId="2" borderId="44" xfId="0" applyFont="1" applyFill="1" applyBorder="1" applyAlignment="1">
      <alignment horizontal="center" vertical="center"/>
    </xf>
    <xf numFmtId="0" fontId="12" fillId="2" borderId="43" xfId="0" applyFont="1" applyFill="1" applyBorder="1">
      <alignment vertical="center"/>
    </xf>
    <xf numFmtId="0" fontId="12" fillId="2" borderId="31" xfId="0" applyFont="1" applyFill="1" applyBorder="1">
      <alignment vertical="center"/>
    </xf>
    <xf numFmtId="0" fontId="12" fillId="2" borderId="10" xfId="0" applyFont="1" applyFill="1" applyBorder="1" applyAlignment="1">
      <alignment horizontal="left" vertical="center" indent="2"/>
    </xf>
    <xf numFmtId="0" fontId="12" fillId="2" borderId="28" xfId="0" applyFont="1" applyFill="1" applyBorder="1" applyAlignment="1">
      <alignment horizontal="center" vertical="center"/>
    </xf>
    <xf numFmtId="0" fontId="12" fillId="2" borderId="11" xfId="0" applyFont="1" applyFill="1" applyBorder="1" applyAlignment="1">
      <alignment horizontal="center" vertical="center"/>
    </xf>
    <xf numFmtId="9" fontId="6" fillId="4" borderId="1" xfId="72" applyNumberFormat="1" applyFont="1" applyFill="1" applyBorder="1" applyAlignment="1">
      <alignment horizontal="center" vertical="center"/>
    </xf>
    <xf numFmtId="0" fontId="12" fillId="2" borderId="10" xfId="0" applyFont="1" applyFill="1" applyBorder="1">
      <alignment vertical="center"/>
    </xf>
    <xf numFmtId="0" fontId="12" fillId="2" borderId="11" xfId="0" applyFont="1" applyFill="1" applyBorder="1">
      <alignment vertical="center"/>
    </xf>
    <xf numFmtId="0" fontId="12" fillId="2" borderId="13" xfId="0" applyFont="1" applyFill="1" applyBorder="1">
      <alignment vertical="center"/>
    </xf>
    <xf numFmtId="9" fontId="6" fillId="2" borderId="11" xfId="72" applyNumberFormat="1" applyFont="1" applyFill="1" applyBorder="1" applyAlignment="1">
      <alignment horizontal="center" vertical="center"/>
    </xf>
    <xf numFmtId="9" fontId="6" fillId="2" borderId="29" xfId="72" applyNumberFormat="1" applyFont="1" applyFill="1" applyBorder="1" applyAlignment="1">
      <alignment horizontal="center" vertical="center"/>
    </xf>
    <xf numFmtId="9" fontId="6" fillId="2" borderId="1" xfId="72" applyNumberFormat="1" applyFont="1" applyFill="1" applyBorder="1" applyAlignment="1">
      <alignment horizontal="center" vertical="center"/>
    </xf>
    <xf numFmtId="9" fontId="6" fillId="2" borderId="2" xfId="72" applyNumberFormat="1" applyFont="1" applyFill="1" applyBorder="1" applyAlignment="1">
      <alignment horizontal="center" vertical="center"/>
    </xf>
    <xf numFmtId="0" fontId="12" fillId="2" borderId="45" xfId="0" applyFont="1" applyFill="1" applyBorder="1" applyAlignment="1">
      <alignment horizontal="center" vertical="center"/>
    </xf>
    <xf numFmtId="0" fontId="12" fillId="2" borderId="1" xfId="0" applyFont="1" applyFill="1" applyBorder="1">
      <alignment vertical="center"/>
    </xf>
    <xf numFmtId="0" fontId="12" fillId="2" borderId="2" xfId="0" applyFont="1" applyFill="1" applyBorder="1">
      <alignment vertical="center"/>
    </xf>
    <xf numFmtId="0" fontId="12" fillId="2" borderId="15" xfId="0" applyFont="1" applyFill="1" applyBorder="1" applyAlignment="1">
      <alignment horizontal="left" vertical="center" indent="2"/>
    </xf>
    <xf numFmtId="0" fontId="12" fillId="2" borderId="46" xfId="0" applyFont="1" applyFill="1" applyBorder="1" applyAlignment="1">
      <alignment horizontal="center" vertical="center"/>
    </xf>
    <xf numFmtId="0" fontId="12" fillId="2" borderId="47" xfId="0" applyFont="1" applyFill="1" applyBorder="1" applyAlignment="1">
      <alignment horizontal="center" vertical="center"/>
    </xf>
    <xf numFmtId="9" fontId="6" fillId="4" borderId="17" xfId="72" applyNumberFormat="1" applyFont="1" applyFill="1" applyBorder="1" applyAlignment="1">
      <alignment horizontal="center" vertical="center"/>
    </xf>
    <xf numFmtId="0" fontId="12" fillId="2" borderId="15" xfId="0" applyFont="1" applyFill="1" applyBorder="1">
      <alignment vertical="center"/>
    </xf>
    <xf numFmtId="0" fontId="12" fillId="2" borderId="17" xfId="0" applyFont="1" applyFill="1" applyBorder="1">
      <alignment vertical="center"/>
    </xf>
    <xf numFmtId="0" fontId="14" fillId="0" borderId="0" xfId="0" applyFont="1">
      <alignment vertical="center"/>
    </xf>
    <xf numFmtId="0" fontId="1" fillId="2" borderId="41" xfId="0" applyFont="1" applyFill="1" applyBorder="1" applyAlignment="1">
      <alignment horizontal="left" vertical="center"/>
    </xf>
    <xf numFmtId="0" fontId="1" fillId="2" borderId="13" xfId="0" applyFont="1" applyFill="1" applyBorder="1" applyAlignment="1">
      <alignment horizontal="left" vertical="center"/>
    </xf>
    <xf numFmtId="0" fontId="3" fillId="2" borderId="1" xfId="0" applyFont="1" applyFill="1" applyBorder="1" applyAlignment="1">
      <alignment horizontal="center" vertical="center"/>
    </xf>
    <xf numFmtId="0" fontId="6" fillId="2" borderId="4" xfId="0" applyFont="1" applyFill="1" applyBorder="1" applyAlignment="1">
      <alignment horizontal="center" vertical="center"/>
    </xf>
    <xf numFmtId="0" fontId="6" fillId="2" borderId="2" xfId="0" applyFont="1" applyFill="1" applyBorder="1" applyAlignment="1">
      <alignment horizontal="center" vertical="center"/>
    </xf>
    <xf numFmtId="0" fontId="3" fillId="2" borderId="48" xfId="0" applyFont="1" applyFill="1" applyBorder="1">
      <alignment vertical="center"/>
    </xf>
    <xf numFmtId="0" fontId="6" fillId="2" borderId="2" xfId="0" applyFont="1" applyFill="1" applyBorder="1" applyAlignment="1">
      <alignment vertical="center"/>
    </xf>
    <xf numFmtId="0" fontId="6" fillId="2" borderId="12" xfId="0" applyFont="1" applyFill="1" applyBorder="1">
      <alignment vertical="center"/>
    </xf>
    <xf numFmtId="0" fontId="3" fillId="2" borderId="12" xfId="0" applyFont="1" applyFill="1" applyBorder="1" applyAlignment="1">
      <alignment vertical="center"/>
    </xf>
    <xf numFmtId="0" fontId="3" fillId="2" borderId="4" xfId="0" applyFont="1" applyFill="1" applyBorder="1" applyAlignment="1">
      <alignment vertical="center"/>
    </xf>
    <xf numFmtId="0" fontId="3" fillId="2" borderId="34" xfId="0" applyFont="1" applyFill="1" applyBorder="1" applyAlignment="1">
      <alignment vertical="center"/>
    </xf>
    <xf numFmtId="0" fontId="3" fillId="2" borderId="16" xfId="0" applyFont="1" applyFill="1" applyBorder="1" applyAlignment="1">
      <alignment vertical="center"/>
    </xf>
    <xf numFmtId="0" fontId="12" fillId="2" borderId="44" xfId="0" applyFont="1" applyFill="1" applyBorder="1">
      <alignment vertical="center"/>
    </xf>
    <xf numFmtId="9" fontId="6" fillId="4" borderId="12" xfId="72" applyNumberFormat="1" applyFont="1" applyFill="1" applyBorder="1" applyAlignment="1">
      <alignment horizontal="center" vertical="center"/>
    </xf>
    <xf numFmtId="9" fontId="6" fillId="2" borderId="12" xfId="72" applyNumberFormat="1" applyFont="1" applyFill="1" applyBorder="1" applyAlignment="1">
      <alignment horizontal="center" vertical="center"/>
    </xf>
    <xf numFmtId="0" fontId="12" fillId="2" borderId="12" xfId="0" applyFont="1" applyFill="1" applyBorder="1">
      <alignment vertical="center"/>
    </xf>
    <xf numFmtId="9" fontId="6" fillId="4" borderId="34" xfId="72" applyNumberFormat="1" applyFont="1" applyFill="1" applyBorder="1" applyAlignment="1">
      <alignment horizontal="center" vertical="center"/>
    </xf>
    <xf numFmtId="0" fontId="12" fillId="2" borderId="49" xfId="0" applyFont="1" applyFill="1" applyBorder="1">
      <alignment vertical="center"/>
    </xf>
    <xf numFmtId="43" fontId="6" fillId="3" borderId="1" xfId="9" applyFont="1" applyFill="1" applyBorder="1" applyAlignment="1">
      <alignment horizontal="center" vertical="center"/>
    </xf>
    <xf numFmtId="43" fontId="12" fillId="2" borderId="23" xfId="9" applyFont="1" applyFill="1" applyBorder="1">
      <alignment vertical="center"/>
    </xf>
    <xf numFmtId="0" fontId="12" fillId="2" borderId="40" xfId="0" applyFont="1" applyFill="1" applyBorder="1">
      <alignment vertical="center"/>
    </xf>
    <xf numFmtId="0" fontId="12" fillId="4" borderId="50" xfId="0" applyFont="1" applyFill="1" applyBorder="1" applyAlignment="1">
      <alignment horizontal="center" vertical="center"/>
    </xf>
    <xf numFmtId="0" fontId="12" fillId="4" borderId="51" xfId="0" applyFont="1" applyFill="1" applyBorder="1" applyAlignment="1">
      <alignment horizontal="center" vertical="center"/>
    </xf>
    <xf numFmtId="0" fontId="12" fillId="4" borderId="52" xfId="0" applyFont="1" applyFill="1" applyBorder="1" applyAlignment="1">
      <alignment horizontal="center" vertical="center"/>
    </xf>
    <xf numFmtId="0" fontId="12" fillId="4" borderId="53" xfId="0" applyFont="1" applyFill="1" applyBorder="1" applyAlignment="1">
      <alignment horizontal="center" vertical="center"/>
    </xf>
    <xf numFmtId="0" fontId="12" fillId="4" borderId="17" xfId="0" applyFont="1" applyFill="1" applyBorder="1" applyAlignment="1">
      <alignment horizontal="center" vertical="center"/>
    </xf>
    <xf numFmtId="0" fontId="12" fillId="4" borderId="16" xfId="0" applyFont="1" applyFill="1" applyBorder="1" applyAlignment="1">
      <alignment horizontal="center" vertical="center"/>
    </xf>
    <xf numFmtId="0" fontId="12" fillId="2" borderId="16" xfId="0" applyFont="1" applyFill="1" applyBorder="1" applyAlignment="1">
      <alignment vertical="center"/>
    </xf>
    <xf numFmtId="0" fontId="12" fillId="4" borderId="36" xfId="0" applyFont="1" applyFill="1" applyBorder="1" applyAlignment="1">
      <alignment horizontal="center" vertical="center"/>
    </xf>
    <xf numFmtId="0" fontId="12" fillId="4" borderId="54" xfId="0" applyFont="1" applyFill="1" applyBorder="1" applyAlignment="1">
      <alignment horizontal="center" vertical="center"/>
    </xf>
    <xf numFmtId="0" fontId="3" fillId="2" borderId="0" xfId="0" applyFont="1" applyFill="1" applyAlignment="1">
      <alignment horizontal="left" vertical="center"/>
    </xf>
    <xf numFmtId="0" fontId="12" fillId="2" borderId="0" xfId="0" applyFont="1" applyFill="1" applyBorder="1" applyAlignment="1">
      <alignment horizontal="center" vertical="center"/>
    </xf>
    <xf numFmtId="0" fontId="12" fillId="2" borderId="55" xfId="0" applyFont="1" applyFill="1" applyBorder="1" applyAlignment="1">
      <alignment horizontal="left" vertical="center"/>
    </xf>
    <xf numFmtId="0" fontId="12" fillId="2" borderId="35" xfId="0" applyFont="1" applyFill="1" applyBorder="1" applyAlignment="1">
      <alignment horizontal="center" vertical="center"/>
    </xf>
    <xf numFmtId="0" fontId="12" fillId="2" borderId="32" xfId="0" applyFont="1" applyFill="1" applyBorder="1" applyAlignment="1">
      <alignment horizontal="center" vertical="center"/>
    </xf>
    <xf numFmtId="0" fontId="12" fillId="2" borderId="56" xfId="0" applyFont="1" applyFill="1" applyBorder="1" applyAlignment="1">
      <alignment horizontal="left" vertical="center"/>
    </xf>
    <xf numFmtId="0" fontId="12" fillId="2" borderId="40" xfId="0" applyFont="1" applyFill="1" applyBorder="1" applyAlignment="1">
      <alignment horizontal="center" vertical="center"/>
    </xf>
    <xf numFmtId="0" fontId="12" fillId="2" borderId="57" xfId="0" applyFont="1" applyFill="1" applyBorder="1" applyAlignment="1">
      <alignment horizontal="center" vertical="center"/>
    </xf>
    <xf numFmtId="0" fontId="12" fillId="2" borderId="38"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5" xfId="0" applyFont="1" applyFill="1" applyBorder="1" applyAlignment="1">
      <alignment horizontal="center" vertical="center"/>
    </xf>
    <xf numFmtId="0" fontId="12" fillId="2" borderId="58"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35" xfId="0" applyFont="1" applyFill="1" applyBorder="1">
      <alignment vertical="center"/>
    </xf>
    <xf numFmtId="0" fontId="12" fillId="2" borderId="59" xfId="0" applyFont="1" applyFill="1" applyBorder="1">
      <alignment vertical="center"/>
    </xf>
    <xf numFmtId="0" fontId="12" fillId="2" borderId="42" xfId="0" applyFont="1" applyFill="1" applyBorder="1">
      <alignment vertical="center"/>
    </xf>
    <xf numFmtId="0" fontId="12" fillId="2" borderId="60" xfId="0" applyFont="1" applyFill="1" applyBorder="1">
      <alignment vertical="center"/>
    </xf>
    <xf numFmtId="0" fontId="12" fillId="2" borderId="61" xfId="0" applyFont="1" applyFill="1" applyBorder="1">
      <alignment vertical="center"/>
    </xf>
    <xf numFmtId="0" fontId="12" fillId="2" borderId="28" xfId="0" applyFont="1" applyFill="1" applyBorder="1">
      <alignment vertical="center"/>
    </xf>
    <xf numFmtId="0" fontId="12" fillId="2" borderId="60" xfId="0" applyFont="1" applyFill="1" applyBorder="1" applyAlignment="1">
      <alignment horizontal="left" vertical="center" indent="2"/>
    </xf>
    <xf numFmtId="0" fontId="12" fillId="2" borderId="4" xfId="0" applyFont="1" applyFill="1" applyBorder="1">
      <alignment vertical="center"/>
    </xf>
    <xf numFmtId="9" fontId="6" fillId="4" borderId="2" xfId="72" applyNumberFormat="1" applyFont="1" applyFill="1" applyBorder="1" applyAlignment="1">
      <alignment horizontal="center" vertical="center"/>
    </xf>
    <xf numFmtId="0" fontId="12" fillId="2" borderId="62" xfId="0" applyFont="1" applyFill="1" applyBorder="1">
      <alignment vertical="center"/>
    </xf>
    <xf numFmtId="0" fontId="12" fillId="2" borderId="63" xfId="0" applyFont="1" applyFill="1" applyBorder="1">
      <alignment vertical="center"/>
    </xf>
    <xf numFmtId="9" fontId="6" fillId="4" borderId="3" xfId="72" applyNumberFormat="1" applyFont="1" applyFill="1" applyBorder="1" applyAlignment="1">
      <alignment horizontal="center" vertical="center"/>
    </xf>
    <xf numFmtId="9" fontId="6" fillId="2" borderId="3" xfId="72" applyNumberFormat="1" applyFont="1" applyFill="1" applyBorder="1" applyAlignment="1">
      <alignment horizontal="center" vertical="center"/>
    </xf>
    <xf numFmtId="0" fontId="12" fillId="2" borderId="64" xfId="0" applyFont="1" applyFill="1" applyBorder="1" applyAlignment="1">
      <alignment horizontal="left" vertical="center" indent="2"/>
    </xf>
    <xf numFmtId="0" fontId="12" fillId="2" borderId="58" xfId="0" applyFont="1" applyFill="1" applyBorder="1">
      <alignment vertical="center"/>
    </xf>
    <xf numFmtId="0" fontId="12" fillId="2" borderId="16" xfId="0" applyFont="1" applyFill="1" applyBorder="1">
      <alignment vertical="center"/>
    </xf>
    <xf numFmtId="9" fontId="6" fillId="4" borderId="36" xfId="72" applyNumberFormat="1" applyFont="1" applyFill="1" applyBorder="1" applyAlignment="1">
      <alignment horizontal="center" vertical="center"/>
    </xf>
    <xf numFmtId="0" fontId="12" fillId="2" borderId="64" xfId="0" applyFont="1" applyFill="1" applyBorder="1">
      <alignment vertical="center"/>
    </xf>
    <xf numFmtId="0" fontId="12" fillId="2" borderId="0" xfId="0" applyFont="1" applyFill="1" applyBorder="1">
      <alignment vertical="center"/>
    </xf>
    <xf numFmtId="43" fontId="12" fillId="2" borderId="65" xfId="9" applyFont="1" applyFill="1" applyBorder="1">
      <alignment vertical="center"/>
    </xf>
    <xf numFmtId="0" fontId="6" fillId="3" borderId="12" xfId="72" applyNumberFormat="1" applyFont="1" applyFill="1" applyBorder="1" applyAlignment="1">
      <alignment horizontal="center" vertical="center"/>
    </xf>
    <xf numFmtId="0" fontId="12" fillId="2" borderId="19" xfId="0" applyFont="1" applyFill="1" applyBorder="1" applyAlignment="1">
      <alignment vertical="center"/>
    </xf>
    <xf numFmtId="0" fontId="12" fillId="2" borderId="33" xfId="0" applyFont="1" applyFill="1" applyBorder="1" applyAlignment="1">
      <alignment horizontal="center" vertical="center"/>
    </xf>
    <xf numFmtId="0" fontId="12" fillId="2" borderId="34" xfId="0" applyFont="1" applyFill="1" applyBorder="1" applyAlignment="1">
      <alignment horizontal="center" vertical="center"/>
    </xf>
    <xf numFmtId="0" fontId="12" fillId="2" borderId="45" xfId="0" applyFont="1" applyFill="1" applyBorder="1">
      <alignment vertical="center"/>
    </xf>
    <xf numFmtId="0" fontId="3" fillId="2" borderId="41" xfId="0" applyFont="1" applyFill="1" applyBorder="1" applyAlignment="1">
      <alignment horizontal="center" vertical="center"/>
    </xf>
    <xf numFmtId="0" fontId="3" fillId="2" borderId="43" xfId="0" applyFont="1" applyFill="1" applyBorder="1" applyAlignment="1">
      <alignment horizontal="center" vertical="center"/>
    </xf>
    <xf numFmtId="0" fontId="6" fillId="0" borderId="43" xfId="72" applyFont="1" applyBorder="1" applyAlignment="1">
      <alignment horizontal="center" vertical="center"/>
    </xf>
    <xf numFmtId="0" fontId="3" fillId="2" borderId="13" xfId="0" applyFont="1" applyFill="1" applyBorder="1" applyAlignment="1">
      <alignment horizontal="center" vertical="center"/>
    </xf>
    <xf numFmtId="0" fontId="3" fillId="3" borderId="1" xfId="72" applyFont="1" applyFill="1" applyBorder="1" applyAlignment="1">
      <alignment horizontal="right" vertical="center"/>
    </xf>
    <xf numFmtId="0" fontId="3" fillId="3" borderId="1" xfId="0" applyNumberFormat="1" applyFont="1" applyFill="1" applyBorder="1" applyAlignment="1">
      <alignment horizontal="right" vertical="center"/>
    </xf>
    <xf numFmtId="0" fontId="3" fillId="2" borderId="13" xfId="0" applyFont="1" applyFill="1" applyBorder="1" applyAlignment="1">
      <alignment horizontal="left" vertical="center" indent="1"/>
    </xf>
    <xf numFmtId="43" fontId="3" fillId="3" borderId="1" xfId="9" applyFont="1" applyFill="1" applyBorder="1">
      <alignment vertical="center"/>
    </xf>
    <xf numFmtId="0" fontId="3" fillId="2" borderId="13" xfId="0" applyFont="1" applyFill="1" applyBorder="1" applyAlignment="1">
      <alignment horizontal="left" vertical="center" wrapText="1" indent="1"/>
    </xf>
    <xf numFmtId="43" fontId="3" fillId="0" borderId="1" xfId="9" applyFont="1" applyFill="1" applyBorder="1">
      <alignment vertical="center"/>
    </xf>
    <xf numFmtId="43" fontId="3" fillId="4" borderId="1" xfId="9" applyFont="1" applyFill="1" applyBorder="1">
      <alignment vertical="center"/>
    </xf>
    <xf numFmtId="0" fontId="3" fillId="3" borderId="1" xfId="0" applyFont="1" applyFill="1" applyBorder="1" applyAlignment="1">
      <alignment horizontal="right" vertical="center"/>
    </xf>
    <xf numFmtId="0" fontId="3" fillId="2" borderId="13" xfId="0" applyFont="1" applyFill="1" applyBorder="1" applyAlignment="1">
      <alignment horizontal="left" vertical="center" indent="2"/>
    </xf>
    <xf numFmtId="0" fontId="3" fillId="2" borderId="13" xfId="0" applyFont="1" applyFill="1" applyBorder="1">
      <alignment vertical="center"/>
    </xf>
    <xf numFmtId="0" fontId="3" fillId="2" borderId="13" xfId="0" applyFont="1" applyFill="1" applyBorder="1" applyAlignment="1">
      <alignment vertical="center" wrapText="1"/>
    </xf>
    <xf numFmtId="0" fontId="3" fillId="2" borderId="1" xfId="0" applyFont="1" applyFill="1" applyBorder="1" applyAlignment="1">
      <alignment vertical="center" wrapText="1"/>
    </xf>
    <xf numFmtId="0" fontId="3" fillId="2" borderId="15" xfId="0" applyFont="1" applyFill="1" applyBorder="1">
      <alignment vertical="center"/>
    </xf>
    <xf numFmtId="0" fontId="3" fillId="2" borderId="0" xfId="0" applyFont="1" applyFill="1" applyBorder="1" applyAlignment="1">
      <alignment horizontal="left" vertical="center"/>
    </xf>
    <xf numFmtId="0" fontId="6" fillId="2" borderId="0" xfId="0" applyFont="1" applyFill="1" applyAlignment="1">
      <alignment horizontal="right" vertical="center"/>
    </xf>
    <xf numFmtId="0" fontId="6" fillId="0" borderId="44" xfId="72" applyFont="1" applyBorder="1" applyAlignment="1">
      <alignment horizontal="center" vertical="center"/>
    </xf>
    <xf numFmtId="0" fontId="3" fillId="0" borderId="12" xfId="72" applyFont="1" applyFill="1" applyBorder="1" applyAlignment="1">
      <alignment horizontal="center" vertical="center"/>
    </xf>
    <xf numFmtId="0" fontId="3" fillId="3" borderId="12" xfId="72" applyFont="1" applyFill="1" applyBorder="1" applyAlignment="1">
      <alignment horizontal="right" vertical="center"/>
    </xf>
    <xf numFmtId="0" fontId="3" fillId="3" borderId="12" xfId="0" applyNumberFormat="1" applyFont="1" applyFill="1" applyBorder="1" applyAlignment="1">
      <alignment horizontal="right" vertical="center"/>
    </xf>
    <xf numFmtId="43" fontId="3" fillId="3" borderId="12" xfId="9" applyFont="1" applyFill="1" applyBorder="1">
      <alignment vertical="center"/>
    </xf>
    <xf numFmtId="43" fontId="3" fillId="0" borderId="12" xfId="9" applyFont="1" applyFill="1" applyBorder="1">
      <alignment vertical="center"/>
    </xf>
    <xf numFmtId="0" fontId="3" fillId="3" borderId="12" xfId="0" applyFont="1" applyFill="1" applyBorder="1" applyAlignment="1">
      <alignment horizontal="right" vertical="center"/>
    </xf>
    <xf numFmtId="0" fontId="3" fillId="4" borderId="1" xfId="0" applyFont="1" applyFill="1" applyBorder="1">
      <alignment vertical="center"/>
    </xf>
    <xf numFmtId="0" fontId="3" fillId="4" borderId="12" xfId="0" applyFont="1" applyFill="1" applyBorder="1">
      <alignment vertical="center"/>
    </xf>
    <xf numFmtId="0" fontId="3" fillId="4" borderId="17" xfId="0" applyFont="1" applyFill="1" applyBorder="1">
      <alignment vertical="center"/>
    </xf>
    <xf numFmtId="0" fontId="3" fillId="4" borderId="34" xfId="0" applyFont="1" applyFill="1" applyBorder="1">
      <alignment vertical="center"/>
    </xf>
    <xf numFmtId="0" fontId="1" fillId="0" borderId="0" xfId="0" applyFont="1">
      <alignment vertical="center"/>
    </xf>
    <xf numFmtId="0" fontId="5" fillId="0" borderId="41" xfId="105" applyFont="1" applyFill="1" applyBorder="1" applyAlignment="1">
      <alignment horizontal="center" vertical="center"/>
    </xf>
    <xf numFmtId="0" fontId="5" fillId="0" borderId="6" xfId="105" applyFont="1" applyFill="1" applyBorder="1" applyAlignment="1">
      <alignment horizontal="center" vertical="center" wrapText="1"/>
    </xf>
    <xf numFmtId="0" fontId="5" fillId="0" borderId="43" xfId="105" applyFont="1" applyFill="1" applyBorder="1" applyAlignment="1">
      <alignment horizontal="center" vertical="center" wrapText="1"/>
    </xf>
    <xf numFmtId="0" fontId="5" fillId="0" borderId="44" xfId="105" applyFont="1" applyFill="1" applyBorder="1" applyAlignment="1">
      <alignment horizontal="center" vertical="center" wrapText="1"/>
    </xf>
    <xf numFmtId="0" fontId="5" fillId="0" borderId="13" xfId="105" applyFont="1" applyFill="1" applyBorder="1" applyAlignment="1">
      <alignment horizontal="center" vertical="center"/>
    </xf>
    <xf numFmtId="0" fontId="5" fillId="0" borderId="11" xfId="105" applyFont="1" applyFill="1" applyBorder="1" applyAlignment="1">
      <alignment horizontal="center" vertical="center" wrapText="1"/>
    </xf>
    <xf numFmtId="0" fontId="5" fillId="0" borderId="1" xfId="105" applyFont="1" applyFill="1" applyBorder="1" applyAlignment="1">
      <alignment horizontal="center" vertical="center" wrapText="1"/>
    </xf>
    <xf numFmtId="0" fontId="5" fillId="0" borderId="12" xfId="105" applyFont="1" applyFill="1" applyBorder="1" applyAlignment="1">
      <alignment horizontal="center" vertical="center" wrapText="1"/>
    </xf>
    <xf numFmtId="0" fontId="9" fillId="0" borderId="13" xfId="105" applyFont="1" applyFill="1" applyBorder="1" applyAlignment="1">
      <alignment horizontal="center"/>
    </xf>
    <xf numFmtId="0" fontId="9" fillId="0" borderId="4" xfId="105" applyFont="1" applyFill="1" applyBorder="1" applyAlignment="1">
      <alignment horizontal="center"/>
    </xf>
    <xf numFmtId="10" fontId="9" fillId="0" borderId="1" xfId="99" applyNumberFormat="1" applyFont="1" applyFill="1" applyBorder="1" applyAlignment="1">
      <alignment horizontal="center" vertical="center"/>
    </xf>
    <xf numFmtId="10" fontId="9" fillId="3" borderId="1" xfId="95" applyNumberFormat="1" applyFont="1" applyFill="1" applyBorder="1" applyAlignment="1">
      <alignment horizontal="center" vertical="center"/>
    </xf>
    <xf numFmtId="10" fontId="9" fillId="3" borderId="12" xfId="99" applyNumberFormat="1" applyFont="1" applyFill="1" applyBorder="1" applyAlignment="1">
      <alignment horizontal="center" vertical="center"/>
    </xf>
    <xf numFmtId="0" fontId="9" fillId="0" borderId="4" xfId="105" applyFont="1" applyFill="1" applyBorder="1" applyAlignment="1">
      <alignment horizontal="center" vertical="center"/>
    </xf>
    <xf numFmtId="0" fontId="9" fillId="0" borderId="27" xfId="105" applyFont="1" applyFill="1" applyBorder="1" applyAlignment="1">
      <alignment horizontal="center" vertical="center"/>
    </xf>
    <xf numFmtId="10" fontId="9" fillId="0" borderId="22" xfId="99" applyNumberFormat="1" applyFont="1" applyFill="1" applyBorder="1" applyAlignment="1">
      <alignment horizontal="center" vertical="center"/>
    </xf>
    <xf numFmtId="0" fontId="9" fillId="0" borderId="15" xfId="105" applyFont="1" applyFill="1" applyBorder="1" applyAlignment="1">
      <alignment horizontal="center" vertical="center"/>
    </xf>
    <xf numFmtId="0" fontId="9" fillId="0" borderId="16" xfId="105" applyFont="1" applyFill="1" applyBorder="1" applyAlignment="1">
      <alignment horizontal="center" vertical="center"/>
    </xf>
    <xf numFmtId="10" fontId="9" fillId="0" borderId="17" xfId="99" applyNumberFormat="1" applyFont="1" applyFill="1" applyBorder="1" applyAlignment="1">
      <alignment horizontal="center" vertical="center"/>
    </xf>
    <xf numFmtId="10" fontId="9" fillId="3" borderId="17" xfId="99" applyNumberFormat="1" applyFont="1" applyFill="1" applyBorder="1" applyAlignment="1">
      <alignment horizontal="center" vertical="center"/>
    </xf>
    <xf numFmtId="10" fontId="9" fillId="3" borderId="34" xfId="99" applyNumberFormat="1" applyFont="1" applyFill="1" applyBorder="1" applyAlignment="1">
      <alignment horizontal="center" vertical="center"/>
    </xf>
    <xf numFmtId="0" fontId="5" fillId="2" borderId="0" xfId="105" applyFont="1" applyFill="1" applyBorder="1" applyAlignment="1">
      <alignment horizontal="center" vertical="center" wrapText="1"/>
    </xf>
    <xf numFmtId="10" fontId="9" fillId="2" borderId="0" xfId="99" applyNumberFormat="1" applyFont="1" applyFill="1" applyBorder="1" applyAlignment="1">
      <alignment horizontal="center" vertical="center"/>
    </xf>
    <xf numFmtId="0" fontId="4" fillId="2" borderId="0" xfId="72" applyFont="1" applyFill="1" applyAlignment="1">
      <alignment horizontal="center" vertical="center"/>
    </xf>
    <xf numFmtId="0" fontId="5" fillId="2" borderId="66" xfId="72" applyFont="1" applyFill="1" applyBorder="1" applyAlignment="1">
      <alignment horizontal="center" vertical="center"/>
    </xf>
    <xf numFmtId="0" fontId="5" fillId="0" borderId="35" xfId="72" applyFont="1" applyBorder="1" applyAlignment="1">
      <alignment horizontal="center" vertical="center"/>
    </xf>
    <xf numFmtId="0" fontId="6" fillId="0" borderId="41" xfId="72" applyFont="1" applyBorder="1" applyAlignment="1">
      <alignment horizontal="center" vertical="center"/>
    </xf>
    <xf numFmtId="0" fontId="6" fillId="0" borderId="42" xfId="72" applyFont="1" applyBorder="1" applyAlignment="1">
      <alignment horizontal="center" vertical="center"/>
    </xf>
    <xf numFmtId="0" fontId="5" fillId="0" borderId="64" xfId="72" applyFont="1" applyBorder="1" applyAlignment="1">
      <alignment horizontal="center" vertical="center"/>
    </xf>
    <xf numFmtId="0" fontId="6" fillId="0" borderId="15" xfId="72" applyFont="1" applyBorder="1" applyAlignment="1">
      <alignment horizontal="center" vertical="center"/>
    </xf>
    <xf numFmtId="0" fontId="6" fillId="0" borderId="17" xfId="72" applyFont="1" applyBorder="1" applyAlignment="1">
      <alignment horizontal="center" vertical="center"/>
    </xf>
    <xf numFmtId="0" fontId="6" fillId="0" borderId="34" xfId="72" applyFont="1" applyBorder="1" applyAlignment="1">
      <alignment horizontal="center" vertical="center"/>
    </xf>
    <xf numFmtId="0" fontId="6" fillId="0" borderId="16" xfId="72" applyFont="1" applyBorder="1" applyAlignment="1">
      <alignment horizontal="center" vertical="center"/>
    </xf>
    <xf numFmtId="0" fontId="5" fillId="0" borderId="67" xfId="72" applyFont="1" applyBorder="1" applyAlignment="1">
      <alignment horizontal="left" vertical="center"/>
    </xf>
    <xf numFmtId="0" fontId="3" fillId="0" borderId="40" xfId="72" applyFont="1" applyBorder="1" applyAlignment="1">
      <alignment horizontal="center" vertical="center"/>
    </xf>
    <xf numFmtId="0" fontId="3" fillId="0" borderId="30" xfId="72" applyFont="1" applyBorder="1" applyAlignment="1">
      <alignment horizontal="center" vertical="center"/>
    </xf>
    <xf numFmtId="176" fontId="3" fillId="3" borderId="68" xfId="114" applyNumberFormat="1" applyFont="1" applyFill="1" applyBorder="1" applyAlignment="1">
      <alignment horizontal="center" vertical="center"/>
    </xf>
    <xf numFmtId="0" fontId="3" fillId="0" borderId="38" xfId="72" applyFont="1" applyBorder="1" applyAlignment="1">
      <alignment horizontal="center" vertical="center"/>
    </xf>
    <xf numFmtId="0" fontId="5" fillId="0" borderId="35" xfId="106" applyFont="1" applyFill="1" applyBorder="1" applyAlignment="1">
      <alignment horizontal="left" vertical="center"/>
    </xf>
    <xf numFmtId="0" fontId="3" fillId="0" borderId="41" xfId="72" applyFont="1" applyBorder="1">
      <alignment vertical="center"/>
    </xf>
    <xf numFmtId="176" fontId="3" fillId="3" borderId="43" xfId="114" applyNumberFormat="1" applyFont="1" applyFill="1" applyBorder="1" applyAlignment="1">
      <alignment horizontal="center" vertical="center"/>
    </xf>
    <xf numFmtId="176" fontId="3" fillId="3" borderId="44" xfId="114" applyNumberFormat="1" applyFont="1" applyFill="1" applyBorder="1" applyAlignment="1">
      <alignment horizontal="center" vertical="center"/>
    </xf>
    <xf numFmtId="0" fontId="3" fillId="0" borderId="42" xfId="72" applyFont="1" applyBorder="1">
      <alignment vertical="center"/>
    </xf>
    <xf numFmtId="0" fontId="5" fillId="0" borderId="62" xfId="106" applyFont="1" applyFill="1" applyBorder="1" applyAlignment="1">
      <alignment horizontal="left" vertical="center"/>
    </xf>
    <xf numFmtId="0" fontId="3" fillId="0" borderId="13" xfId="72" applyFont="1" applyBorder="1">
      <alignment vertical="center"/>
    </xf>
    <xf numFmtId="176" fontId="3" fillId="3" borderId="1" xfId="114" applyNumberFormat="1" applyFont="1" applyFill="1" applyBorder="1" applyAlignment="1">
      <alignment horizontal="center" vertical="center"/>
    </xf>
    <xf numFmtId="176" fontId="3" fillId="3" borderId="12" xfId="114" applyNumberFormat="1" applyFont="1" applyFill="1" applyBorder="1" applyAlignment="1">
      <alignment horizontal="center" vertical="center"/>
    </xf>
    <xf numFmtId="0" fontId="3" fillId="0" borderId="4" xfId="72" applyFont="1" applyBorder="1">
      <alignment vertical="center"/>
    </xf>
    <xf numFmtId="0" fontId="9" fillId="0" borderId="13" xfId="72" applyFont="1" applyBorder="1">
      <alignment vertical="center"/>
    </xf>
    <xf numFmtId="0" fontId="9" fillId="0" borderId="4" xfId="72" applyFont="1" applyBorder="1">
      <alignment vertical="center"/>
    </xf>
    <xf numFmtId="0" fontId="1" fillId="0" borderId="13" xfId="72" applyFont="1" applyBorder="1">
      <alignment vertical="center"/>
    </xf>
    <xf numFmtId="0" fontId="1" fillId="0" borderId="4" xfId="72" applyFont="1" applyBorder="1">
      <alignment vertical="center"/>
    </xf>
    <xf numFmtId="0" fontId="5" fillId="0" borderId="64" xfId="106" applyFont="1" applyFill="1" applyBorder="1" applyAlignment="1">
      <alignment horizontal="left" vertical="center"/>
    </xf>
    <xf numFmtId="0" fontId="1" fillId="0" borderId="15" xfId="72" applyFont="1" applyBorder="1">
      <alignment vertical="center"/>
    </xf>
    <xf numFmtId="176" fontId="3" fillId="3" borderId="17" xfId="114" applyNumberFormat="1" applyFont="1" applyFill="1" applyBorder="1" applyAlignment="1">
      <alignment horizontal="center" vertical="center"/>
    </xf>
    <xf numFmtId="176" fontId="3" fillId="3" borderId="34" xfId="114" applyNumberFormat="1" applyFont="1" applyFill="1" applyBorder="1" applyAlignment="1">
      <alignment horizontal="center" vertical="center"/>
    </xf>
    <xf numFmtId="0" fontId="1" fillId="0" borderId="16" xfId="72" applyFont="1" applyBorder="1">
      <alignment vertical="center"/>
    </xf>
    <xf numFmtId="0" fontId="6" fillId="0" borderId="60" xfId="72" applyFont="1" applyBorder="1">
      <alignment vertical="center"/>
    </xf>
    <xf numFmtId="9" fontId="6" fillId="4" borderId="10" xfId="72" applyNumberFormat="1" applyFont="1" applyFill="1" applyBorder="1" applyAlignment="1">
      <alignment horizontal="center" vertical="center"/>
    </xf>
    <xf numFmtId="9" fontId="6" fillId="4" borderId="11" xfId="72" applyNumberFormat="1" applyFont="1" applyFill="1" applyBorder="1" applyAlignment="1">
      <alignment horizontal="center" vertical="center"/>
    </xf>
    <xf numFmtId="9" fontId="6" fillId="4" borderId="45" xfId="72" applyNumberFormat="1" applyFont="1" applyFill="1" applyBorder="1" applyAlignment="1">
      <alignment horizontal="center" vertical="center"/>
    </xf>
    <xf numFmtId="9" fontId="6" fillId="4" borderId="28" xfId="72" applyNumberFormat="1" applyFont="1" applyFill="1" applyBorder="1" applyAlignment="1">
      <alignment horizontal="center" vertical="center"/>
    </xf>
    <xf numFmtId="0" fontId="6" fillId="0" borderId="64" xfId="72" applyFont="1" applyBorder="1">
      <alignment vertical="center"/>
    </xf>
    <xf numFmtId="9" fontId="6" fillId="4" borderId="15" xfId="72" applyNumberFormat="1" applyFont="1" applyFill="1" applyBorder="1" applyAlignment="1">
      <alignment horizontal="center" vertical="center"/>
    </xf>
    <xf numFmtId="9" fontId="6" fillId="4" borderId="16" xfId="72" applyNumberFormat="1" applyFont="1" applyFill="1" applyBorder="1" applyAlignment="1">
      <alignment horizontal="center" vertical="center"/>
    </xf>
    <xf numFmtId="0" fontId="9" fillId="2" borderId="0" xfId="72" applyFont="1" applyFill="1" applyAlignment="1">
      <alignment horizontal="left" vertical="center"/>
    </xf>
    <xf numFmtId="0" fontId="5" fillId="0" borderId="0" xfId="72" applyFont="1">
      <alignment vertical="center"/>
    </xf>
    <xf numFmtId="178" fontId="3" fillId="0" borderId="0" xfId="72" applyNumberFormat="1" applyFont="1">
      <alignment vertical="center"/>
    </xf>
    <xf numFmtId="0" fontId="6" fillId="0" borderId="69" xfId="72" applyFont="1" applyBorder="1" applyAlignment="1">
      <alignment horizontal="center" vertical="center"/>
    </xf>
    <xf numFmtId="0" fontId="6" fillId="0" borderId="70" xfId="72" applyFont="1" applyBorder="1" applyAlignment="1">
      <alignment horizontal="center" vertical="center"/>
    </xf>
    <xf numFmtId="176" fontId="3" fillId="3" borderId="22" xfId="114" applyNumberFormat="1" applyFont="1" applyFill="1" applyBorder="1" applyAlignment="1">
      <alignment horizontal="center" vertical="center"/>
    </xf>
    <xf numFmtId="176" fontId="3" fillId="3" borderId="11" xfId="114" applyNumberFormat="1" applyFont="1" applyFill="1" applyBorder="1" applyAlignment="1">
      <alignment horizontal="center" vertical="center"/>
    </xf>
    <xf numFmtId="176" fontId="3" fillId="3" borderId="47" xfId="114" applyNumberFormat="1" applyFont="1" applyFill="1" applyBorder="1" applyAlignment="1">
      <alignment horizontal="center" vertical="center"/>
    </xf>
    <xf numFmtId="176" fontId="3" fillId="3" borderId="45" xfId="114" applyNumberFormat="1" applyFont="1" applyFill="1" applyBorder="1" applyAlignment="1">
      <alignment horizontal="center" vertical="center"/>
    </xf>
    <xf numFmtId="0" fontId="3" fillId="3" borderId="34" xfId="12" applyNumberFormat="1" applyFont="1" applyFill="1" applyBorder="1" applyAlignment="1">
      <alignment horizontal="center" vertical="center"/>
    </xf>
    <xf numFmtId="0" fontId="1" fillId="2" borderId="0" xfId="72" applyFont="1" applyFill="1" applyBorder="1">
      <alignment vertical="center"/>
    </xf>
    <xf numFmtId="178" fontId="2" fillId="0" borderId="0" xfId="72" applyNumberFormat="1" applyFont="1" applyAlignment="1">
      <alignment horizontal="center" vertical="center"/>
    </xf>
    <xf numFmtId="0" fontId="3" fillId="2" borderId="0" xfId="72" applyNumberFormat="1" applyFont="1" applyFill="1">
      <alignment vertical="center"/>
    </xf>
    <xf numFmtId="0" fontId="6" fillId="2" borderId="55" xfId="52" applyFont="1" applyFill="1" applyBorder="1" applyAlignment="1">
      <alignment horizontal="center" vertical="center"/>
    </xf>
    <xf numFmtId="0" fontId="5" fillId="2" borderId="43" xfId="106" applyFont="1" applyFill="1" applyBorder="1" applyAlignment="1">
      <alignment horizontal="center" vertical="center"/>
    </xf>
    <xf numFmtId="0" fontId="5" fillId="0" borderId="43" xfId="106" applyFont="1" applyFill="1" applyBorder="1" applyAlignment="1">
      <alignment horizontal="center" vertical="center"/>
    </xf>
    <xf numFmtId="0" fontId="6" fillId="2" borderId="56" xfId="52" applyFont="1" applyFill="1" applyBorder="1" applyAlignment="1">
      <alignment horizontal="center" vertical="center"/>
    </xf>
    <xf numFmtId="0" fontId="5" fillId="2" borderId="17" xfId="106" applyFont="1" applyFill="1" applyBorder="1" applyAlignment="1">
      <alignment horizontal="center" vertical="center"/>
    </xf>
    <xf numFmtId="0" fontId="5" fillId="2" borderId="17" xfId="106" applyFont="1" applyFill="1" applyBorder="1" applyAlignment="1">
      <alignment horizontal="center" vertical="center" wrapText="1"/>
    </xf>
    <xf numFmtId="0" fontId="6" fillId="2" borderId="10" xfId="52" applyFont="1" applyFill="1" applyBorder="1" applyAlignment="1">
      <alignment horizontal="center" vertical="center"/>
    </xf>
    <xf numFmtId="0" fontId="5" fillId="0" borderId="11" xfId="106" applyFont="1" applyFill="1" applyBorder="1" applyAlignment="1">
      <alignment vertical="center"/>
    </xf>
    <xf numFmtId="181" fontId="9" fillId="0" borderId="11" xfId="106" applyNumberFormat="1" applyFont="1" applyFill="1" applyBorder="1" applyAlignment="1">
      <alignment horizontal="center" vertical="center"/>
    </xf>
    <xf numFmtId="0" fontId="6" fillId="2" borderId="13" xfId="52" applyFont="1" applyFill="1" applyBorder="1" applyAlignment="1">
      <alignment horizontal="center" vertical="center"/>
    </xf>
    <xf numFmtId="0" fontId="5" fillId="0" borderId="1" xfId="106" applyFont="1" applyFill="1" applyBorder="1" applyAlignment="1">
      <alignment horizontal="left" vertical="center" indent="1"/>
    </xf>
    <xf numFmtId="0" fontId="5" fillId="0" borderId="1" xfId="106" applyFont="1" applyFill="1" applyBorder="1" applyAlignment="1">
      <alignment vertical="center"/>
    </xf>
    <xf numFmtId="181" fontId="9" fillId="0" borderId="1" xfId="106" applyNumberFormat="1" applyFont="1" applyFill="1" applyBorder="1" applyAlignment="1">
      <alignment horizontal="center" vertical="center"/>
    </xf>
    <xf numFmtId="14" fontId="5" fillId="0" borderId="1" xfId="106" applyNumberFormat="1" applyFont="1" applyFill="1" applyBorder="1" applyAlignment="1">
      <alignment vertical="center"/>
    </xf>
    <xf numFmtId="0" fontId="6" fillId="2" borderId="41" xfId="52" applyFont="1" applyFill="1" applyBorder="1" applyAlignment="1">
      <alignment horizontal="center" vertical="center"/>
    </xf>
    <xf numFmtId="0" fontId="5" fillId="0" borderId="43" xfId="106" applyFont="1" applyFill="1" applyBorder="1" applyAlignment="1">
      <alignment vertical="center"/>
    </xf>
    <xf numFmtId="181" fontId="9" fillId="0" borderId="43" xfId="106" applyNumberFormat="1" applyFont="1" applyFill="1" applyBorder="1" applyAlignment="1">
      <alignment horizontal="center" vertical="center"/>
    </xf>
    <xf numFmtId="0" fontId="6" fillId="2" borderId="15" xfId="52" applyFont="1" applyFill="1" applyBorder="1" applyAlignment="1">
      <alignment horizontal="center" vertical="center"/>
    </xf>
    <xf numFmtId="14" fontId="5" fillId="0" borderId="17" xfId="106" applyNumberFormat="1" applyFont="1" applyFill="1" applyBorder="1" applyAlignment="1">
      <alignment vertical="center"/>
    </xf>
    <xf numFmtId="181" fontId="9" fillId="0" borderId="17" xfId="106" applyNumberFormat="1" applyFont="1" applyFill="1" applyBorder="1" applyAlignment="1">
      <alignment horizontal="center" vertical="center"/>
    </xf>
    <xf numFmtId="43" fontId="3" fillId="3" borderId="43" xfId="9" applyFont="1" applyFill="1" applyBorder="1" applyAlignment="1">
      <alignment vertical="center"/>
    </xf>
    <xf numFmtId="43" fontId="3" fillId="3" borderId="11" xfId="9" applyFont="1" applyFill="1" applyBorder="1" applyAlignment="1">
      <alignment vertical="center"/>
    </xf>
    <xf numFmtId="43" fontId="3" fillId="3" borderId="17" xfId="9" applyFont="1" applyFill="1" applyBorder="1" applyAlignment="1">
      <alignment vertical="center"/>
    </xf>
    <xf numFmtId="0" fontId="9" fillId="2" borderId="0" xfId="72" applyFont="1" applyFill="1" applyAlignment="1">
      <alignment horizontal="left" vertical="center" indent="1"/>
    </xf>
    <xf numFmtId="0" fontId="9" fillId="2" borderId="0" xfId="52" applyFont="1" applyFill="1" applyAlignment="1">
      <alignment vertical="center"/>
    </xf>
    <xf numFmtId="14" fontId="5" fillId="2" borderId="20" xfId="72" applyNumberFormat="1" applyFont="1" applyFill="1" applyBorder="1" applyAlignment="1">
      <alignment horizontal="center" vertical="center"/>
    </xf>
    <xf numFmtId="14" fontId="5" fillId="2" borderId="0" xfId="72" applyNumberFormat="1" applyFont="1" applyFill="1" applyBorder="1" applyAlignment="1">
      <alignment horizontal="center" vertical="center"/>
    </xf>
    <xf numFmtId="0" fontId="5" fillId="0" borderId="44" xfId="106" applyFont="1" applyFill="1" applyBorder="1" applyAlignment="1">
      <alignment horizontal="center" vertical="center"/>
    </xf>
    <xf numFmtId="0" fontId="6" fillId="2" borderId="71" xfId="52" applyFont="1" applyFill="1" applyBorder="1" applyAlignment="1">
      <alignment horizontal="center" vertical="center"/>
    </xf>
    <xf numFmtId="0" fontId="5" fillId="2" borderId="34" xfId="106" applyFont="1" applyFill="1" applyBorder="1" applyAlignment="1">
      <alignment horizontal="center" vertical="center"/>
    </xf>
    <xf numFmtId="0" fontId="6" fillId="2" borderId="72" xfId="52" applyFont="1" applyFill="1" applyBorder="1" applyAlignment="1">
      <alignment horizontal="center" vertical="center"/>
    </xf>
    <xf numFmtId="181" fontId="9" fillId="0" borderId="29" xfId="106" applyNumberFormat="1" applyFont="1" applyFill="1" applyBorder="1" applyAlignment="1">
      <alignment horizontal="center" vertical="center"/>
    </xf>
    <xf numFmtId="181" fontId="9" fillId="0" borderId="2" xfId="106" applyNumberFormat="1" applyFont="1" applyFill="1" applyBorder="1" applyAlignment="1">
      <alignment horizontal="center" vertical="center"/>
    </xf>
    <xf numFmtId="43" fontId="3" fillId="3" borderId="1" xfId="9" applyFont="1" applyFill="1" applyBorder="1" applyAlignment="1">
      <alignment vertical="center"/>
    </xf>
    <xf numFmtId="43" fontId="3" fillId="3" borderId="22" xfId="9" applyFont="1" applyFill="1" applyBorder="1" applyAlignment="1">
      <alignment vertical="center"/>
    </xf>
    <xf numFmtId="181" fontId="9" fillId="0" borderId="31" xfId="106" applyNumberFormat="1" applyFont="1" applyFill="1" applyBorder="1" applyAlignment="1">
      <alignment horizontal="center" vertical="center"/>
    </xf>
    <xf numFmtId="181" fontId="9" fillId="0" borderId="36" xfId="106" applyNumberFormat="1" applyFont="1" applyFill="1" applyBorder="1" applyAlignment="1">
      <alignment horizontal="center" vertical="center"/>
    </xf>
    <xf numFmtId="43" fontId="3" fillId="3" borderId="44" xfId="9" applyFont="1" applyFill="1" applyBorder="1" applyAlignment="1">
      <alignment vertical="center"/>
    </xf>
    <xf numFmtId="43" fontId="3" fillId="4" borderId="41" xfId="9" applyFont="1" applyFill="1" applyBorder="1" applyAlignment="1">
      <alignment vertical="center"/>
    </xf>
    <xf numFmtId="43" fontId="3" fillId="3" borderId="45" xfId="9" applyFont="1" applyFill="1" applyBorder="1" applyAlignment="1">
      <alignment vertical="center"/>
    </xf>
    <xf numFmtId="43" fontId="3" fillId="4" borderId="10" xfId="9" applyFont="1" applyFill="1" applyBorder="1" applyAlignment="1">
      <alignment vertical="center"/>
    </xf>
    <xf numFmtId="43" fontId="3" fillId="3" borderId="34" xfId="9" applyFont="1" applyFill="1" applyBorder="1" applyAlignment="1">
      <alignment vertical="center"/>
    </xf>
    <xf numFmtId="43" fontId="3" fillId="4" borderId="15" xfId="9" applyFont="1" applyFill="1" applyBorder="1" applyAlignment="1">
      <alignment vertical="center"/>
    </xf>
    <xf numFmtId="178" fontId="2" fillId="2" borderId="0" xfId="72" applyNumberFormat="1" applyFont="1" applyFill="1" applyBorder="1" applyAlignment="1">
      <alignment horizontal="center" vertical="center"/>
    </xf>
    <xf numFmtId="0" fontId="5" fillId="2" borderId="0" xfId="72" applyFont="1" applyFill="1" applyAlignment="1">
      <alignment horizontal="right" vertical="center"/>
    </xf>
    <xf numFmtId="0" fontId="5" fillId="0" borderId="42" xfId="106" applyFont="1" applyFill="1" applyBorder="1" applyAlignment="1">
      <alignment horizontal="center" vertical="center"/>
    </xf>
    <xf numFmtId="0" fontId="5" fillId="0" borderId="16" xfId="106" applyFont="1" applyFill="1" applyBorder="1" applyAlignment="1">
      <alignment horizontal="center" vertical="center"/>
    </xf>
    <xf numFmtId="0" fontId="5" fillId="0" borderId="34" xfId="106" applyFont="1" applyFill="1" applyBorder="1" applyAlignment="1">
      <alignment horizontal="center" vertical="center"/>
    </xf>
    <xf numFmtId="0" fontId="3" fillId="2" borderId="28" xfId="52" applyFont="1" applyFill="1" applyBorder="1" applyAlignment="1">
      <alignment vertical="center"/>
    </xf>
    <xf numFmtId="0" fontId="3" fillId="2" borderId="45" xfId="52" applyFont="1" applyFill="1" applyBorder="1" applyAlignment="1">
      <alignment vertical="center"/>
    </xf>
    <xf numFmtId="0" fontId="3" fillId="2" borderId="4" xfId="52" applyFont="1" applyFill="1" applyBorder="1" applyAlignment="1">
      <alignment vertical="center"/>
    </xf>
    <xf numFmtId="0" fontId="3" fillId="2" borderId="12" xfId="52" applyFont="1" applyFill="1" applyBorder="1" applyAlignment="1">
      <alignment vertical="center"/>
    </xf>
    <xf numFmtId="0" fontId="3" fillId="2" borderId="42" xfId="52" applyFont="1" applyFill="1" applyBorder="1" applyAlignment="1">
      <alignment vertical="center"/>
    </xf>
    <xf numFmtId="0" fontId="3" fillId="2" borderId="44" xfId="52" applyFont="1" applyFill="1" applyBorder="1" applyAlignment="1">
      <alignment vertical="center"/>
    </xf>
    <xf numFmtId="0" fontId="3" fillId="2" borderId="27" xfId="52" applyFont="1" applyFill="1" applyBorder="1" applyAlignment="1">
      <alignment vertical="center"/>
    </xf>
    <xf numFmtId="0" fontId="3" fillId="2" borderId="68" xfId="52" applyFont="1" applyFill="1" applyBorder="1" applyAlignment="1">
      <alignment vertical="center"/>
    </xf>
    <xf numFmtId="43" fontId="6" fillId="4" borderId="43" xfId="9" applyFont="1" applyFill="1" applyBorder="1" applyAlignment="1">
      <alignment horizontal="center" vertical="center"/>
    </xf>
    <xf numFmtId="43" fontId="3" fillId="4" borderId="44" xfId="9" applyFont="1" applyFill="1" applyBorder="1" applyAlignment="1">
      <alignment vertical="center"/>
    </xf>
    <xf numFmtId="43" fontId="6" fillId="4" borderId="11" xfId="9" applyFont="1" applyFill="1" applyBorder="1" applyAlignment="1">
      <alignment horizontal="center" vertical="center"/>
    </xf>
    <xf numFmtId="43" fontId="3" fillId="4" borderId="73" xfId="9" applyFont="1" applyFill="1" applyBorder="1" applyAlignment="1">
      <alignment vertical="center"/>
    </xf>
    <xf numFmtId="43" fontId="3" fillId="4" borderId="45" xfId="9" applyFont="1" applyFill="1" applyBorder="1" applyAlignment="1">
      <alignment vertical="center"/>
    </xf>
    <xf numFmtId="43" fontId="6" fillId="4" borderId="47" xfId="9" applyFont="1" applyFill="1" applyBorder="1" applyAlignment="1">
      <alignment horizontal="center" vertical="center"/>
    </xf>
    <xf numFmtId="43" fontId="3" fillId="4" borderId="34" xfId="9" applyFont="1" applyFill="1" applyBorder="1" applyAlignment="1">
      <alignment vertical="center"/>
    </xf>
    <xf numFmtId="0" fontId="1" fillId="0" borderId="0" xfId="72" applyFont="1" applyFill="1" applyBorder="1">
      <alignment vertical="center"/>
    </xf>
    <xf numFmtId="0" fontId="9" fillId="0" borderId="55" xfId="72" applyFont="1" applyFill="1" applyBorder="1" applyAlignment="1">
      <alignment horizontal="center" vertical="center"/>
    </xf>
    <xf numFmtId="14" fontId="5" fillId="0" borderId="43" xfId="106" applyNumberFormat="1" applyFont="1" applyFill="1" applyBorder="1" applyAlignment="1">
      <alignment horizontal="center" vertical="center"/>
    </xf>
    <xf numFmtId="0" fontId="9" fillId="0" borderId="56" xfId="72" applyFont="1" applyFill="1" applyBorder="1" applyAlignment="1">
      <alignment horizontal="center" vertical="center"/>
    </xf>
    <xf numFmtId="14" fontId="5" fillId="0" borderId="17" xfId="106" applyNumberFormat="1" applyFont="1" applyFill="1" applyBorder="1" applyAlignment="1">
      <alignment horizontal="center" vertical="center"/>
    </xf>
    <xf numFmtId="14" fontId="5" fillId="0" borderId="17" xfId="106" applyNumberFormat="1" applyFont="1" applyFill="1" applyBorder="1" applyAlignment="1">
      <alignment horizontal="center" vertical="center" wrapText="1"/>
    </xf>
    <xf numFmtId="14" fontId="5" fillId="0" borderId="60" xfId="106" applyNumberFormat="1" applyFont="1" applyFill="1" applyBorder="1" applyAlignment="1">
      <alignment vertical="center"/>
    </xf>
    <xf numFmtId="0" fontId="5" fillId="0" borderId="11" xfId="106" applyNumberFormat="1" applyFont="1" applyFill="1" applyBorder="1" applyAlignment="1">
      <alignment vertical="center"/>
    </xf>
    <xf numFmtId="14" fontId="5" fillId="0" borderId="62" xfId="106" applyNumberFormat="1" applyFont="1" applyFill="1" applyBorder="1" applyAlignment="1">
      <alignment horizontal="left" vertical="center" indent="1"/>
    </xf>
    <xf numFmtId="0" fontId="5" fillId="0" borderId="1" xfId="106" applyNumberFormat="1" applyFont="1" applyFill="1" applyBorder="1" applyAlignment="1">
      <alignment vertical="center"/>
    </xf>
    <xf numFmtId="0" fontId="6" fillId="4" borderId="1" xfId="72" applyNumberFormat="1" applyFont="1" applyFill="1" applyBorder="1" applyAlignment="1">
      <alignment horizontal="center" vertical="center"/>
    </xf>
    <xf numFmtId="0" fontId="6" fillId="2" borderId="1" xfId="72" applyNumberFormat="1" applyFont="1" applyFill="1" applyBorder="1" applyAlignment="1">
      <alignment horizontal="center" vertical="center"/>
    </xf>
    <xf numFmtId="14" fontId="5" fillId="0" borderId="62" xfId="106" applyNumberFormat="1" applyFont="1" applyFill="1" applyBorder="1" applyAlignment="1">
      <alignment vertical="center"/>
    </xf>
    <xf numFmtId="14" fontId="5" fillId="0" borderId="74" xfId="106" applyNumberFormat="1" applyFont="1" applyFill="1" applyBorder="1" applyAlignment="1">
      <alignment vertical="center"/>
    </xf>
    <xf numFmtId="0" fontId="5" fillId="0" borderId="23" xfId="106" applyNumberFormat="1" applyFont="1" applyFill="1" applyBorder="1" applyAlignment="1">
      <alignment vertical="center"/>
    </xf>
    <xf numFmtId="43" fontId="3" fillId="3" borderId="23" xfId="9" applyFont="1" applyFill="1" applyBorder="1" applyAlignment="1">
      <alignment vertical="center"/>
    </xf>
    <xf numFmtId="14" fontId="5" fillId="0" borderId="56" xfId="106" applyNumberFormat="1" applyFont="1" applyFill="1" applyBorder="1" applyAlignment="1">
      <alignment vertical="center"/>
    </xf>
    <xf numFmtId="0" fontId="5" fillId="0" borderId="1" xfId="106" applyNumberFormat="1" applyFont="1" applyFill="1" applyBorder="1" applyAlignment="1" applyProtection="1">
      <alignment vertical="center"/>
    </xf>
    <xf numFmtId="0" fontId="3" fillId="3" borderId="47" xfId="9" applyNumberFormat="1" applyFont="1" applyFill="1" applyBorder="1" applyAlignment="1">
      <alignment vertical="center"/>
    </xf>
    <xf numFmtId="43" fontId="3" fillId="3" borderId="47" xfId="9" applyFont="1" applyFill="1" applyBorder="1" applyAlignment="1">
      <alignment vertical="center"/>
    </xf>
    <xf numFmtId="14" fontId="5" fillId="0" borderId="75" xfId="106" applyNumberFormat="1" applyFont="1" applyFill="1" applyBorder="1" applyAlignment="1">
      <alignment vertical="center"/>
    </xf>
    <xf numFmtId="0" fontId="5" fillId="4" borderId="76" xfId="106" applyNumberFormat="1" applyFont="1" applyFill="1" applyBorder="1" applyAlignment="1">
      <alignment vertical="center"/>
    </xf>
    <xf numFmtId="0" fontId="3" fillId="3" borderId="76" xfId="9" applyNumberFormat="1" applyFont="1" applyFill="1" applyBorder="1" applyAlignment="1">
      <alignment vertical="center"/>
    </xf>
    <xf numFmtId="43" fontId="3" fillId="4" borderId="76" xfId="9" applyFont="1" applyFill="1" applyBorder="1" applyAlignment="1">
      <alignment vertical="center"/>
    </xf>
    <xf numFmtId="0" fontId="15" fillId="2" borderId="0" xfId="52" applyFont="1" applyFill="1"/>
    <xf numFmtId="14" fontId="5" fillId="0" borderId="32" xfId="106" applyNumberFormat="1" applyFont="1" applyFill="1" applyBorder="1" applyAlignment="1">
      <alignment horizontal="center" vertical="center"/>
    </xf>
    <xf numFmtId="14" fontId="5" fillId="0" borderId="33" xfId="106" applyNumberFormat="1" applyFont="1" applyFill="1" applyBorder="1" applyAlignment="1">
      <alignment horizontal="center" vertical="center"/>
    </xf>
    <xf numFmtId="14" fontId="5" fillId="0" borderId="46" xfId="106" applyNumberFormat="1" applyFont="1" applyFill="1" applyBorder="1" applyAlignment="1">
      <alignment horizontal="center" vertical="center"/>
    </xf>
    <xf numFmtId="14" fontId="5" fillId="0" borderId="47" xfId="106" applyNumberFormat="1" applyFont="1" applyFill="1" applyBorder="1" applyAlignment="1">
      <alignment horizontal="center" vertical="center" wrapText="1"/>
    </xf>
    <xf numFmtId="14" fontId="5" fillId="0" borderId="70" xfId="106" applyNumberFormat="1" applyFont="1" applyFill="1" applyBorder="1" applyAlignment="1">
      <alignment horizontal="center" vertical="center"/>
    </xf>
    <xf numFmtId="0" fontId="5" fillId="0" borderId="28" xfId="106" applyNumberFormat="1" applyFont="1" applyFill="1" applyBorder="1" applyAlignment="1">
      <alignment vertical="center"/>
    </xf>
    <xf numFmtId="0" fontId="5" fillId="0" borderId="45" xfId="106" applyNumberFormat="1" applyFont="1" applyFill="1" applyBorder="1" applyAlignment="1">
      <alignment vertical="center"/>
    </xf>
    <xf numFmtId="0" fontId="5" fillId="0" borderId="4" xfId="106" applyNumberFormat="1" applyFont="1" applyFill="1" applyBorder="1" applyAlignment="1">
      <alignment vertical="center"/>
    </xf>
    <xf numFmtId="0" fontId="6" fillId="4" borderId="11" xfId="72" applyNumberFormat="1" applyFont="1" applyFill="1" applyBorder="1" applyAlignment="1">
      <alignment horizontal="center" vertical="center"/>
    </xf>
    <xf numFmtId="0" fontId="6" fillId="4" borderId="45" xfId="72" applyNumberFormat="1" applyFont="1" applyFill="1" applyBorder="1" applyAlignment="1">
      <alignment horizontal="center" vertical="center"/>
    </xf>
    <xf numFmtId="0" fontId="6" fillId="2" borderId="45" xfId="72" applyNumberFormat="1" applyFont="1" applyFill="1" applyBorder="1" applyAlignment="1">
      <alignment horizontal="center" vertical="center"/>
    </xf>
    <xf numFmtId="0" fontId="5" fillId="0" borderId="12" xfId="106" applyNumberFormat="1" applyFont="1" applyFill="1" applyBorder="1" applyAlignment="1">
      <alignment vertical="center"/>
    </xf>
    <xf numFmtId="0" fontId="5" fillId="0" borderId="77" xfId="106" applyNumberFormat="1" applyFont="1" applyFill="1" applyBorder="1" applyAlignment="1">
      <alignment vertical="center"/>
    </xf>
    <xf numFmtId="0" fontId="5" fillId="0" borderId="65" xfId="106" applyNumberFormat="1" applyFont="1" applyFill="1" applyBorder="1" applyAlignment="1">
      <alignment vertical="center"/>
    </xf>
    <xf numFmtId="0" fontId="5" fillId="0" borderId="46" xfId="106" applyNumberFormat="1" applyFont="1" applyFill="1" applyBorder="1" applyAlignment="1">
      <alignment vertical="center"/>
    </xf>
    <xf numFmtId="0" fontId="5" fillId="0" borderId="47" xfId="106" applyNumberFormat="1" applyFont="1" applyFill="1" applyBorder="1" applyAlignment="1">
      <alignment vertical="center"/>
    </xf>
    <xf numFmtId="0" fontId="5" fillId="0" borderId="70" xfId="106" applyNumberFormat="1" applyFont="1" applyFill="1" applyBorder="1" applyAlignment="1">
      <alignment vertical="center"/>
    </xf>
    <xf numFmtId="0" fontId="5" fillId="4" borderId="78" xfId="106" applyNumberFormat="1" applyFont="1" applyFill="1" applyBorder="1" applyAlignment="1">
      <alignment vertical="center"/>
    </xf>
    <xf numFmtId="178" fontId="2" fillId="0" borderId="0" xfId="72" applyNumberFormat="1" applyFont="1" applyAlignment="1">
      <alignment vertical="center"/>
    </xf>
    <xf numFmtId="178" fontId="2" fillId="0" borderId="0" xfId="72" applyNumberFormat="1" applyFont="1" applyFill="1" applyBorder="1" applyAlignment="1">
      <alignment horizontal="center" vertical="center"/>
    </xf>
    <xf numFmtId="0" fontId="3" fillId="0" borderId="0" xfId="72" applyFont="1" applyFill="1" applyBorder="1">
      <alignment vertical="center"/>
    </xf>
    <xf numFmtId="0" fontId="16" fillId="0" borderId="0" xfId="72" applyFont="1" applyFill="1" applyBorder="1">
      <alignment vertical="center"/>
    </xf>
    <xf numFmtId="0" fontId="3" fillId="2" borderId="0" xfId="0" applyFont="1" applyFill="1" applyAlignment="1">
      <alignment horizontal="center" vertical="center"/>
    </xf>
    <xf numFmtId="0" fontId="6" fillId="0" borderId="0" xfId="0" applyFont="1">
      <alignment vertical="center"/>
    </xf>
    <xf numFmtId="0" fontId="5" fillId="2" borderId="5" xfId="116" applyFont="1" applyFill="1" applyBorder="1" applyAlignment="1">
      <alignment horizontal="center" vertical="center"/>
    </xf>
    <xf numFmtId="0" fontId="6" fillId="2" borderId="42" xfId="0" applyFont="1" applyFill="1" applyBorder="1" applyAlignment="1">
      <alignment horizontal="center" vertical="center"/>
    </xf>
    <xf numFmtId="0" fontId="5" fillId="2" borderId="10" xfId="116" applyFont="1" applyFill="1" applyBorder="1" applyAlignment="1">
      <alignment horizontal="center" vertical="center"/>
    </xf>
    <xf numFmtId="0" fontId="5" fillId="2" borderId="28" xfId="116" applyFont="1" applyFill="1" applyBorder="1" applyAlignment="1">
      <alignment horizontal="center"/>
    </xf>
    <xf numFmtId="0" fontId="6" fillId="2" borderId="12" xfId="0" applyFont="1" applyFill="1" applyBorder="1" applyAlignment="1">
      <alignment vertical="center"/>
    </xf>
    <xf numFmtId="0" fontId="5" fillId="2" borderId="10" xfId="116" applyFont="1" applyFill="1" applyBorder="1" applyAlignment="1">
      <alignment horizontal="left"/>
    </xf>
    <xf numFmtId="0" fontId="5" fillId="2" borderId="28" xfId="116" applyFont="1" applyFill="1" applyBorder="1" applyAlignment="1">
      <alignment horizontal="left"/>
    </xf>
    <xf numFmtId="43" fontId="3" fillId="3" borderId="1" xfId="9" applyFont="1" applyFill="1" applyBorder="1" applyAlignment="1">
      <alignment horizontal="right" vertical="center"/>
    </xf>
    <xf numFmtId="0" fontId="5" fillId="2" borderId="10" xfId="116" applyFont="1" applyFill="1" applyBorder="1" applyAlignment="1">
      <alignment horizontal="right"/>
    </xf>
    <xf numFmtId="0" fontId="5" fillId="2" borderId="13" xfId="0" applyFont="1" applyFill="1" applyBorder="1" applyAlignment="1">
      <alignment horizontal="left" wrapText="1"/>
    </xf>
    <xf numFmtId="0" fontId="5" fillId="2" borderId="4" xfId="0" applyFont="1" applyFill="1" applyBorder="1" applyAlignment="1">
      <alignment horizontal="left" wrapText="1"/>
    </xf>
    <xf numFmtId="0" fontId="5" fillId="2" borderId="49" xfId="0" applyFont="1" applyFill="1" applyBorder="1" applyAlignment="1">
      <alignment horizontal="left" wrapText="1"/>
    </xf>
    <xf numFmtId="43" fontId="9" fillId="3" borderId="77" xfId="9" applyFont="1" applyFill="1" applyBorder="1" applyAlignment="1">
      <alignment horizontal="right" wrapText="1"/>
    </xf>
    <xf numFmtId="0" fontId="3" fillId="2" borderId="65" xfId="0" applyFont="1" applyFill="1" applyBorder="1">
      <alignment vertical="center"/>
    </xf>
    <xf numFmtId="0" fontId="5" fillId="2" borderId="37" xfId="0" applyFont="1" applyFill="1" applyBorder="1" applyAlignment="1">
      <alignment horizontal="left" vertical="center" wrapText="1"/>
    </xf>
    <xf numFmtId="0" fontId="5" fillId="2" borderId="46" xfId="0" applyFont="1" applyFill="1" applyBorder="1" applyAlignment="1">
      <alignment horizontal="left" vertical="center" wrapText="1"/>
    </xf>
    <xf numFmtId="0" fontId="3" fillId="2" borderId="47" xfId="0" applyFont="1" applyFill="1" applyBorder="1" applyAlignment="1">
      <alignment horizontal="center" vertical="center"/>
    </xf>
    <xf numFmtId="0" fontId="3" fillId="4" borderId="47" xfId="0" applyFont="1" applyFill="1" applyBorder="1">
      <alignment vertical="center"/>
    </xf>
    <xf numFmtId="0" fontId="3" fillId="2" borderId="70" xfId="0" applyFont="1" applyFill="1" applyBorder="1">
      <alignment vertical="center"/>
    </xf>
    <xf numFmtId="0" fontId="6" fillId="0" borderId="41" xfId="0" applyFont="1" applyBorder="1">
      <alignment vertical="center"/>
    </xf>
    <xf numFmtId="0" fontId="6" fillId="0" borderId="44" xfId="0" applyFont="1" applyBorder="1" applyAlignment="1">
      <alignment horizontal="center" vertical="center"/>
    </xf>
    <xf numFmtId="0" fontId="6" fillId="0" borderId="35" xfId="0" applyFont="1" applyBorder="1">
      <alignment vertical="center"/>
    </xf>
    <xf numFmtId="0" fontId="6" fillId="0" borderId="71" xfId="0" applyFont="1" applyBorder="1" applyAlignment="1">
      <alignment horizontal="center" vertical="center"/>
    </xf>
    <xf numFmtId="0" fontId="6" fillId="0" borderId="13" xfId="0" applyFont="1" applyBorder="1">
      <alignment vertical="center"/>
    </xf>
    <xf numFmtId="0" fontId="6" fillId="0" borderId="12" xfId="0" applyFont="1" applyBorder="1" applyAlignment="1">
      <alignment horizontal="center" vertical="center"/>
    </xf>
    <xf numFmtId="0" fontId="6" fillId="0" borderId="62" xfId="0" applyFont="1" applyBorder="1">
      <alignment vertical="center"/>
    </xf>
    <xf numFmtId="0" fontId="6" fillId="0" borderId="79" xfId="0" applyFont="1" applyBorder="1">
      <alignment vertical="center"/>
    </xf>
    <xf numFmtId="0" fontId="6" fillId="0" borderId="68" xfId="0" applyFont="1" applyBorder="1" applyAlignment="1">
      <alignment horizontal="center" vertical="center"/>
    </xf>
    <xf numFmtId="0" fontId="6" fillId="0" borderId="74" xfId="0" applyFont="1" applyBorder="1">
      <alignment vertical="center"/>
    </xf>
    <xf numFmtId="0" fontId="6" fillId="0" borderId="65" xfId="0" applyFont="1" applyBorder="1" applyAlignment="1">
      <alignment horizontal="center" vertical="center"/>
    </xf>
    <xf numFmtId="0" fontId="6" fillId="0" borderId="15" xfId="0" applyFont="1" applyBorder="1">
      <alignment vertical="center"/>
    </xf>
    <xf numFmtId="0" fontId="6" fillId="0" borderId="34" xfId="0" applyFont="1" applyBorder="1" applyAlignment="1">
      <alignment horizontal="center" vertical="center"/>
    </xf>
    <xf numFmtId="0" fontId="6" fillId="0" borderId="56" xfId="0" applyFont="1" applyBorder="1">
      <alignment vertical="center"/>
    </xf>
    <xf numFmtId="0" fontId="6" fillId="0" borderId="70" xfId="0" applyFont="1" applyBorder="1" applyAlignment="1">
      <alignment horizontal="center" vertical="center"/>
    </xf>
    <xf numFmtId="0" fontId="6" fillId="0" borderId="0" xfId="0" applyFont="1" applyBorder="1" applyAlignment="1">
      <alignment horizontal="center" vertical="center"/>
    </xf>
    <xf numFmtId="0" fontId="6" fillId="0" borderId="80" xfId="0" applyFont="1" applyBorder="1" applyAlignment="1">
      <alignment horizontal="center" vertical="center"/>
    </xf>
    <xf numFmtId="0" fontId="6" fillId="0" borderId="81" xfId="0" applyFont="1" applyBorder="1" applyAlignment="1">
      <alignment horizontal="center" vertical="center"/>
    </xf>
    <xf numFmtId="0" fontId="6" fillId="0" borderId="60" xfId="0" applyFont="1" applyBorder="1" applyAlignment="1">
      <alignment horizontal="center" vertical="center"/>
    </xf>
    <xf numFmtId="0" fontId="6" fillId="0" borderId="82" xfId="0" applyFont="1" applyBorder="1">
      <alignment vertical="center"/>
    </xf>
    <xf numFmtId="0" fontId="6" fillId="0" borderId="83" xfId="0" applyFont="1" applyBorder="1">
      <alignment vertical="center"/>
    </xf>
    <xf numFmtId="0" fontId="6" fillId="0" borderId="84" xfId="0" applyFont="1" applyBorder="1">
      <alignment vertical="center"/>
    </xf>
    <xf numFmtId="0" fontId="9" fillId="2" borderId="0" xfId="0" applyFont="1" applyFill="1" applyBorder="1" applyAlignment="1">
      <alignment vertical="top"/>
    </xf>
    <xf numFmtId="0" fontId="3" fillId="2" borderId="0" xfId="0" applyFont="1" applyFill="1" applyAlignment="1">
      <alignment vertical="top"/>
    </xf>
    <xf numFmtId="0" fontId="5" fillId="2" borderId="41" xfId="116" applyFont="1" applyFill="1" applyBorder="1" applyAlignment="1">
      <alignment horizontal="center"/>
    </xf>
    <xf numFmtId="0" fontId="6" fillId="2" borderId="7" xfId="0" applyFont="1" applyFill="1" applyBorder="1" applyAlignment="1">
      <alignment horizontal="center" vertical="center"/>
    </xf>
    <xf numFmtId="0" fontId="6" fillId="2" borderId="8" xfId="0" applyFont="1" applyFill="1" applyBorder="1" applyAlignment="1">
      <alignment horizontal="center" vertical="center"/>
    </xf>
    <xf numFmtId="0" fontId="5" fillId="2" borderId="15" xfId="116" applyFont="1" applyFill="1" applyBorder="1" applyAlignment="1">
      <alignment horizontal="center"/>
    </xf>
    <xf numFmtId="0" fontId="3" fillId="2" borderId="17" xfId="0" applyFont="1" applyFill="1" applyBorder="1" applyAlignment="1">
      <alignment horizontal="center" vertical="center"/>
    </xf>
    <xf numFmtId="0" fontId="6" fillId="2" borderId="17" xfId="0" applyFont="1" applyFill="1" applyBorder="1" applyAlignment="1">
      <alignment horizontal="center" vertical="center"/>
    </xf>
    <xf numFmtId="0" fontId="6" fillId="2" borderId="43" xfId="0" applyFont="1" applyFill="1" applyBorder="1" applyAlignment="1">
      <alignment horizontal="right" vertical="center"/>
    </xf>
    <xf numFmtId="0" fontId="6" fillId="2" borderId="43" xfId="0" applyFont="1" applyFill="1" applyBorder="1" applyAlignment="1">
      <alignment horizontal="center" vertical="center"/>
    </xf>
    <xf numFmtId="0" fontId="6" fillId="2" borderId="40" xfId="0" applyFont="1" applyFill="1" applyBorder="1" applyAlignment="1">
      <alignment horizontal="center" vertical="center"/>
    </xf>
    <xf numFmtId="0" fontId="5" fillId="2" borderId="11" xfId="0" applyFont="1" applyFill="1" applyBorder="1" applyAlignment="1">
      <alignment horizontal="right" wrapText="1"/>
    </xf>
    <xf numFmtId="0" fontId="3" fillId="2" borderId="11" xfId="0" applyFont="1" applyFill="1" applyBorder="1">
      <alignment vertical="center"/>
    </xf>
    <xf numFmtId="0" fontId="5" fillId="2" borderId="1" xfId="0" applyFont="1" applyFill="1" applyBorder="1" applyAlignment="1">
      <alignment horizontal="right" wrapText="1"/>
    </xf>
    <xf numFmtId="0" fontId="5" fillId="2" borderId="1" xfId="0" applyFont="1" applyFill="1" applyBorder="1" applyAlignment="1">
      <alignment horizontal="right" vertical="center" wrapText="1"/>
    </xf>
    <xf numFmtId="0" fontId="5" fillId="2" borderId="22" xfId="0" applyFont="1" applyFill="1" applyBorder="1" applyAlignment="1">
      <alignment horizontal="right" vertical="center" wrapText="1"/>
    </xf>
    <xf numFmtId="0" fontId="3" fillId="2" borderId="22" xfId="0" applyFont="1" applyFill="1" applyBorder="1">
      <alignment vertical="center"/>
    </xf>
    <xf numFmtId="0" fontId="6" fillId="2" borderId="37" xfId="0" applyFont="1" applyFill="1" applyBorder="1" applyAlignment="1">
      <alignment horizontal="center" vertical="center"/>
    </xf>
    <xf numFmtId="0" fontId="5" fillId="2" borderId="17" xfId="0" applyFont="1" applyFill="1" applyBorder="1" applyAlignment="1">
      <alignment horizontal="right" vertical="center" wrapText="1"/>
    </xf>
    <xf numFmtId="43" fontId="3" fillId="3" borderId="17" xfId="9" applyFont="1" applyFill="1" applyBorder="1">
      <alignment vertical="center"/>
    </xf>
    <xf numFmtId="0" fontId="5" fillId="2" borderId="43" xfId="0" applyFont="1" applyFill="1" applyBorder="1" applyAlignment="1">
      <alignment horizontal="right" vertical="center" wrapText="1"/>
    </xf>
    <xf numFmtId="0" fontId="3" fillId="3" borderId="43" xfId="0" applyNumberFormat="1" applyFont="1" applyFill="1" applyBorder="1">
      <alignment vertical="center"/>
    </xf>
    <xf numFmtId="0" fontId="3" fillId="3" borderId="1" xfId="0" applyNumberFormat="1" applyFont="1" applyFill="1" applyBorder="1">
      <alignment vertical="center"/>
    </xf>
    <xf numFmtId="180" fontId="3" fillId="3" borderId="1" xfId="0" applyNumberFormat="1" applyFont="1" applyFill="1" applyBorder="1">
      <alignment vertical="center"/>
    </xf>
    <xf numFmtId="0" fontId="3" fillId="3" borderId="17" xfId="0" applyNumberFormat="1" applyFont="1" applyFill="1" applyBorder="1">
      <alignment vertical="center"/>
    </xf>
    <xf numFmtId="0" fontId="9" fillId="2" borderId="0" xfId="0" applyFont="1" applyFill="1" applyBorder="1" applyAlignment="1">
      <alignment vertical="top" wrapText="1"/>
    </xf>
    <xf numFmtId="0" fontId="9" fillId="2" borderId="0" xfId="0" applyFont="1" applyFill="1" applyBorder="1" applyAlignment="1">
      <alignment horizontal="left" vertical="center" wrapText="1"/>
    </xf>
    <xf numFmtId="0" fontId="9" fillId="2" borderId="0" xfId="0" applyFont="1" applyFill="1" applyBorder="1" applyAlignment="1">
      <alignment horizontal="left" vertical="center"/>
    </xf>
    <xf numFmtId="0" fontId="3" fillId="2" borderId="85" xfId="0" applyFont="1" applyFill="1" applyBorder="1">
      <alignment vertical="center"/>
    </xf>
    <xf numFmtId="0" fontId="5" fillId="2" borderId="86" xfId="0" applyFont="1" applyFill="1" applyBorder="1" applyAlignment="1">
      <alignment horizontal="center" vertical="center" wrapText="1"/>
    </xf>
    <xf numFmtId="0" fontId="5" fillId="2" borderId="87" xfId="0" applyFont="1" applyFill="1" applyBorder="1" applyAlignment="1">
      <alignment horizontal="center" vertical="center" wrapText="1"/>
    </xf>
    <xf numFmtId="0" fontId="5" fillId="0" borderId="87" xfId="0" applyFont="1" applyFill="1" applyBorder="1" applyAlignment="1">
      <alignment horizontal="center" vertical="center" wrapText="1"/>
    </xf>
    <xf numFmtId="0" fontId="5" fillId="0" borderId="88" xfId="0" applyFont="1" applyFill="1" applyBorder="1" applyAlignment="1">
      <alignment horizontal="center" vertical="center" wrapText="1"/>
    </xf>
    <xf numFmtId="0" fontId="5" fillId="2" borderId="89" xfId="0" applyFont="1" applyFill="1" applyBorder="1" applyAlignment="1">
      <alignment horizontal="center" vertical="center" wrapText="1"/>
    </xf>
    <xf numFmtId="0" fontId="6" fillId="2" borderId="81" xfId="0" applyFont="1" applyFill="1" applyBorder="1" applyAlignment="1">
      <alignment vertical="center"/>
    </xf>
    <xf numFmtId="0" fontId="6" fillId="2" borderId="20" xfId="0" applyFont="1" applyFill="1" applyBorder="1" applyAlignment="1">
      <alignment horizontal="center" vertical="center"/>
    </xf>
    <xf numFmtId="0" fontId="6" fillId="2" borderId="28" xfId="0" applyFont="1" applyFill="1" applyBorder="1" applyAlignment="1">
      <alignment horizontal="center" vertical="center"/>
    </xf>
    <xf numFmtId="0" fontId="6" fillId="2" borderId="11" xfId="0" applyFont="1" applyFill="1" applyBorder="1" applyAlignment="1">
      <alignment vertical="center"/>
    </xf>
    <xf numFmtId="43" fontId="6" fillId="3" borderId="29" xfId="9" applyFont="1" applyFill="1" applyBorder="1" applyAlignment="1">
      <alignment vertical="center"/>
    </xf>
    <xf numFmtId="0" fontId="3" fillId="3" borderId="45" xfId="0" applyFont="1" applyFill="1" applyBorder="1">
      <alignment vertical="center"/>
    </xf>
    <xf numFmtId="0" fontId="6" fillId="2" borderId="82" xfId="0" applyFont="1" applyFill="1" applyBorder="1" applyAlignment="1">
      <alignment vertical="center" wrapText="1"/>
    </xf>
    <xf numFmtId="0" fontId="6" fillId="0" borderId="4" xfId="0" applyFont="1" applyFill="1" applyBorder="1" applyAlignment="1">
      <alignment horizontal="center" vertical="center"/>
    </xf>
    <xf numFmtId="0" fontId="6" fillId="0" borderId="1" xfId="0" applyFont="1" applyFill="1" applyBorder="1" applyAlignment="1">
      <alignment horizontal="center" vertical="center"/>
    </xf>
    <xf numFmtId="0" fontId="6" fillId="0" borderId="1" xfId="0" applyFont="1" applyFill="1" applyBorder="1" applyAlignment="1">
      <alignment vertical="center"/>
    </xf>
    <xf numFmtId="43" fontId="6" fillId="3" borderId="2" xfId="9" applyFont="1" applyFill="1" applyBorder="1" applyAlignment="1">
      <alignment vertical="center"/>
    </xf>
    <xf numFmtId="0" fontId="3" fillId="3" borderId="12" xfId="0" applyFont="1" applyFill="1" applyBorder="1">
      <alignment vertical="center"/>
    </xf>
    <xf numFmtId="0" fontId="3" fillId="2" borderId="4" xfId="0" applyFont="1" applyFill="1" applyBorder="1" applyAlignment="1">
      <alignment horizontal="center" vertical="center"/>
    </xf>
    <xf numFmtId="0" fontId="6" fillId="2" borderId="82" xfId="0" applyFont="1" applyFill="1" applyBorder="1" applyAlignment="1">
      <alignment vertical="center"/>
    </xf>
    <xf numFmtId="0" fontId="6" fillId="2" borderId="72" xfId="0" applyFont="1" applyFill="1" applyBorder="1" applyAlignment="1">
      <alignment vertical="center"/>
    </xf>
    <xf numFmtId="43" fontId="3" fillId="3" borderId="16" xfId="9" applyFont="1" applyFill="1" applyBorder="1" applyAlignment="1">
      <alignment horizontal="center" vertical="center"/>
    </xf>
    <xf numFmtId="43" fontId="3" fillId="3" borderId="17" xfId="9" applyFont="1" applyFill="1" applyBorder="1" applyAlignment="1">
      <alignment horizontal="center" vertical="center"/>
    </xf>
    <xf numFmtId="0" fontId="3" fillId="3" borderId="34" xfId="0" applyFont="1" applyFill="1" applyBorder="1">
      <alignment vertical="center"/>
    </xf>
    <xf numFmtId="0" fontId="9" fillId="2" borderId="0" xfId="0" applyFont="1" applyFill="1" applyBorder="1" applyAlignment="1">
      <alignment vertical="center" wrapText="1"/>
    </xf>
    <xf numFmtId="0" fontId="5" fillId="2" borderId="0" xfId="0" applyFont="1" applyFill="1" applyBorder="1" applyAlignment="1">
      <alignment horizontal="left" wrapText="1"/>
    </xf>
    <xf numFmtId="0" fontId="6" fillId="2" borderId="0" xfId="0" applyFont="1" applyFill="1" applyBorder="1" applyAlignment="1">
      <alignment vertical="center"/>
    </xf>
    <xf numFmtId="0" fontId="6" fillId="2" borderId="55" xfId="0" applyFont="1" applyFill="1" applyBorder="1" applyAlignment="1">
      <alignment horizontal="center" vertical="center"/>
    </xf>
    <xf numFmtId="0" fontId="6" fillId="2" borderId="90" xfId="0" applyFont="1" applyFill="1" applyBorder="1" applyAlignment="1">
      <alignment horizontal="center" vertical="center"/>
    </xf>
    <xf numFmtId="0" fontId="6" fillId="2" borderId="60" xfId="0" applyFont="1" applyFill="1" applyBorder="1" applyAlignment="1">
      <alignment horizontal="center" vertical="center"/>
    </xf>
    <xf numFmtId="0" fontId="6" fillId="2" borderId="5" xfId="0" applyFont="1" applyFill="1" applyBorder="1" applyAlignment="1">
      <alignment horizontal="center" vertical="center" wrapText="1"/>
    </xf>
    <xf numFmtId="0" fontId="6" fillId="2" borderId="22" xfId="0" applyFont="1" applyFill="1" applyBorder="1" applyAlignment="1">
      <alignment horizontal="center" vertical="center"/>
    </xf>
    <xf numFmtId="0" fontId="6" fillId="2" borderId="40" xfId="0" applyFont="1" applyFill="1" applyBorder="1" applyAlignment="1">
      <alignment horizontal="center" vertical="center" wrapText="1"/>
    </xf>
    <xf numFmtId="0" fontId="6" fillId="2" borderId="30" xfId="0" applyFont="1" applyFill="1" applyBorder="1" applyAlignment="1">
      <alignment horizontal="center" vertical="center"/>
    </xf>
    <xf numFmtId="0" fontId="3" fillId="2" borderId="22" xfId="0" applyFont="1" applyFill="1" applyBorder="1" applyAlignment="1">
      <alignment horizontal="center" vertical="center"/>
    </xf>
    <xf numFmtId="0" fontId="6" fillId="2" borderId="37" xfId="0" applyFont="1" applyFill="1" applyBorder="1" applyAlignment="1">
      <alignment horizontal="center" vertical="center" wrapText="1"/>
    </xf>
    <xf numFmtId="0" fontId="6" fillId="2" borderId="47" xfId="0" applyFont="1" applyFill="1" applyBorder="1" applyAlignment="1">
      <alignment horizontal="center" vertical="center"/>
    </xf>
    <xf numFmtId="0" fontId="3" fillId="2" borderId="0" xfId="0" applyFont="1" applyFill="1" applyBorder="1" applyAlignment="1">
      <alignment horizontal="center" vertical="center"/>
    </xf>
    <xf numFmtId="0" fontId="17" fillId="2" borderId="5" xfId="0" applyFont="1" applyFill="1" applyBorder="1" applyAlignment="1">
      <alignment horizontal="center" vertical="center"/>
    </xf>
    <xf numFmtId="3" fontId="17" fillId="2" borderId="31" xfId="0" applyNumberFormat="1" applyFont="1" applyFill="1" applyBorder="1" applyAlignment="1">
      <alignment horizontal="center" vertical="center"/>
    </xf>
    <xf numFmtId="3" fontId="17" fillId="2" borderId="32" xfId="0" applyNumberFormat="1" applyFont="1" applyFill="1" applyBorder="1" applyAlignment="1">
      <alignment horizontal="center" vertical="center"/>
    </xf>
    <xf numFmtId="3" fontId="17" fillId="2" borderId="42" xfId="0" applyNumberFormat="1" applyFont="1" applyFill="1" applyBorder="1" applyAlignment="1">
      <alignment horizontal="center" vertical="center"/>
    </xf>
    <xf numFmtId="0" fontId="17" fillId="2" borderId="10" xfId="0" applyFont="1" applyFill="1" applyBorder="1" applyAlignment="1">
      <alignment horizontal="center" vertical="center"/>
    </xf>
    <xf numFmtId="0" fontId="17" fillId="2" borderId="1" xfId="0" applyFont="1" applyFill="1" applyBorder="1" applyAlignment="1">
      <alignment horizontal="center" vertical="center"/>
    </xf>
    <xf numFmtId="182" fontId="5" fillId="2" borderId="13" xfId="0" applyNumberFormat="1" applyFont="1" applyFill="1" applyBorder="1" applyAlignment="1">
      <alignment vertical="center" wrapText="1"/>
    </xf>
    <xf numFmtId="43" fontId="5" fillId="2" borderId="1" xfId="100" applyNumberFormat="1" applyFont="1" applyFill="1" applyBorder="1" applyAlignment="1"/>
    <xf numFmtId="43" fontId="5" fillId="3" borderId="1" xfId="100" applyNumberFormat="1" applyFont="1" applyFill="1" applyBorder="1" applyAlignment="1"/>
    <xf numFmtId="3" fontId="9" fillId="2" borderId="13" xfId="0" applyNumberFormat="1" applyFont="1" applyFill="1" applyBorder="1" applyAlignment="1">
      <alignment horizontal="right" vertical="center" wrapText="1"/>
    </xf>
    <xf numFmtId="0" fontId="9" fillId="2" borderId="13" xfId="0" applyFont="1" applyFill="1" applyBorder="1" applyAlignment="1">
      <alignment horizontal="right" wrapText="1"/>
    </xf>
    <xf numFmtId="0" fontId="9" fillId="2" borderId="79" xfId="0" applyFont="1" applyFill="1" applyBorder="1" applyAlignment="1">
      <alignment horizontal="right" wrapText="1"/>
    </xf>
    <xf numFmtId="0" fontId="5" fillId="2" borderId="15" xfId="0" applyFont="1" applyFill="1" applyBorder="1" applyAlignment="1">
      <alignment horizontal="left" wrapText="1"/>
    </xf>
    <xf numFmtId="43" fontId="5" fillId="3" borderId="17" xfId="100" applyNumberFormat="1" applyFont="1" applyFill="1" applyBorder="1" applyAlignment="1"/>
    <xf numFmtId="0" fontId="6" fillId="2" borderId="44" xfId="0" applyFont="1" applyFill="1" applyBorder="1" applyAlignment="1">
      <alignment horizontal="center" vertical="center"/>
    </xf>
    <xf numFmtId="0" fontId="6" fillId="2" borderId="34" xfId="0" applyFont="1" applyFill="1" applyBorder="1" applyAlignment="1">
      <alignment horizontal="center" vertical="center"/>
    </xf>
    <xf numFmtId="43" fontId="6" fillId="3" borderId="44" xfId="9" applyFont="1" applyFill="1" applyBorder="1" applyAlignment="1">
      <alignment horizontal="right" vertical="center"/>
    </xf>
    <xf numFmtId="43" fontId="3" fillId="3" borderId="45" xfId="9" applyFont="1" applyFill="1" applyBorder="1">
      <alignment vertical="center"/>
    </xf>
    <xf numFmtId="43" fontId="3" fillId="3" borderId="34" xfId="9" applyFont="1" applyFill="1" applyBorder="1">
      <alignment vertical="center"/>
    </xf>
    <xf numFmtId="0" fontId="3" fillId="5" borderId="9" xfId="0" applyFont="1" applyFill="1" applyBorder="1">
      <alignment vertical="center"/>
    </xf>
    <xf numFmtId="0" fontId="3" fillId="5" borderId="48" xfId="0" applyFont="1" applyFill="1" applyBorder="1">
      <alignment vertical="center"/>
    </xf>
    <xf numFmtId="0" fontId="3" fillId="5" borderId="91" xfId="0" applyFont="1" applyFill="1" applyBorder="1">
      <alignment vertical="center"/>
    </xf>
    <xf numFmtId="0" fontId="3" fillId="2" borderId="0" xfId="0" applyFont="1" applyFill="1" applyBorder="1" applyAlignment="1">
      <alignment vertical="top"/>
    </xf>
    <xf numFmtId="43" fontId="3" fillId="3" borderId="12" xfId="9" applyFont="1" applyFill="1" applyBorder="1" applyAlignment="1">
      <alignment horizontal="center" vertical="center"/>
    </xf>
    <xf numFmtId="43" fontId="3" fillId="3" borderId="34" xfId="9" applyFont="1" applyFill="1" applyBorder="1" applyAlignment="1">
      <alignment horizontal="center" vertical="center"/>
    </xf>
    <xf numFmtId="3" fontId="17" fillId="2" borderId="33" xfId="0" applyNumberFormat="1" applyFont="1" applyFill="1" applyBorder="1" applyAlignment="1">
      <alignment horizontal="center" vertical="center"/>
    </xf>
    <xf numFmtId="0" fontId="17" fillId="2" borderId="12" xfId="0" applyFont="1" applyFill="1" applyBorder="1" applyAlignment="1">
      <alignment horizontal="center" vertical="center"/>
    </xf>
    <xf numFmtId="43" fontId="9" fillId="3" borderId="1" xfId="100" applyNumberFormat="1" applyFont="1" applyFill="1" applyBorder="1" applyAlignment="1"/>
    <xf numFmtId="43" fontId="9" fillId="3" borderId="12" xfId="100" applyNumberFormat="1" applyFont="1" applyFill="1" applyBorder="1" applyAlignment="1"/>
    <xf numFmtId="43" fontId="9" fillId="3" borderId="17" xfId="100" applyNumberFormat="1" applyFont="1" applyFill="1" applyBorder="1" applyAlignment="1"/>
    <xf numFmtId="43" fontId="9" fillId="3" borderId="34" xfId="100" applyNumberFormat="1" applyFont="1" applyFill="1" applyBorder="1" applyAlignment="1"/>
    <xf numFmtId="0" fontId="5" fillId="0" borderId="35" xfId="105" applyFont="1" applyFill="1" applyBorder="1" applyAlignment="1">
      <alignment horizontal="center" vertical="center"/>
    </xf>
    <xf numFmtId="0" fontId="5" fillId="0" borderId="43" xfId="105" applyFont="1" applyFill="1" applyBorder="1" applyAlignment="1">
      <alignment horizontal="center" vertical="center"/>
    </xf>
    <xf numFmtId="0" fontId="5" fillId="0" borderId="44" xfId="105" applyFont="1" applyFill="1" applyBorder="1" applyAlignment="1">
      <alignment horizontal="center" vertical="center"/>
    </xf>
    <xf numFmtId="0" fontId="5" fillId="0" borderId="42" xfId="105" applyFont="1" applyFill="1" applyBorder="1" applyAlignment="1">
      <alignment horizontal="center" vertical="center"/>
    </xf>
    <xf numFmtId="0" fontId="5" fillId="0" borderId="62" xfId="105" applyFont="1" applyFill="1" applyBorder="1" applyAlignment="1">
      <alignment horizontal="center" vertical="center"/>
    </xf>
    <xf numFmtId="0" fontId="6" fillId="2" borderId="15" xfId="0" applyFont="1" applyFill="1" applyBorder="1" applyAlignment="1">
      <alignment horizontal="center" vertical="center"/>
    </xf>
    <xf numFmtId="0" fontId="5" fillId="0" borderId="17" xfId="105" applyFont="1" applyFill="1" applyBorder="1" applyAlignment="1">
      <alignment horizontal="center" vertical="center"/>
    </xf>
    <xf numFmtId="0" fontId="6" fillId="2" borderId="16" xfId="0" applyFont="1" applyFill="1" applyBorder="1">
      <alignment vertical="center"/>
    </xf>
    <xf numFmtId="0" fontId="5" fillId="0" borderId="10" xfId="105" applyFont="1" applyFill="1" applyBorder="1" applyAlignment="1">
      <alignment horizontal="center" vertical="center"/>
    </xf>
    <xf numFmtId="0" fontId="5" fillId="0" borderId="11" xfId="105" applyFont="1" applyFill="1" applyBorder="1" applyAlignment="1">
      <alignment horizontal="center" vertical="center"/>
    </xf>
    <xf numFmtId="183" fontId="3" fillId="2" borderId="45" xfId="0" applyNumberFormat="1" applyFont="1" applyFill="1" applyBorder="1">
      <alignment vertical="center"/>
    </xf>
    <xf numFmtId="0" fontId="5" fillId="0" borderId="28" xfId="105" applyFont="1" applyFill="1" applyBorder="1" applyAlignment="1">
      <alignment horizontal="center" vertical="center"/>
    </xf>
    <xf numFmtId="0" fontId="3" fillId="2" borderId="45" xfId="0" applyFont="1" applyFill="1" applyBorder="1">
      <alignment vertical="center"/>
    </xf>
    <xf numFmtId="0" fontId="5" fillId="0" borderId="1" xfId="105" applyFont="1" applyFill="1" applyBorder="1" applyAlignment="1">
      <alignment horizontal="center" vertical="center"/>
    </xf>
    <xf numFmtId="183" fontId="3" fillId="2" borderId="12" xfId="0" applyNumberFormat="1" applyFont="1" applyFill="1" applyBorder="1">
      <alignment vertical="center"/>
    </xf>
    <xf numFmtId="0" fontId="5" fillId="0" borderId="4" xfId="105" applyFont="1" applyFill="1" applyBorder="1" applyAlignment="1">
      <alignment horizontal="center" vertical="center"/>
    </xf>
    <xf numFmtId="0" fontId="5" fillId="0" borderId="64" xfId="105" applyFont="1" applyFill="1" applyBorder="1" applyAlignment="1">
      <alignment horizontal="center" vertical="center"/>
    </xf>
    <xf numFmtId="0" fontId="3" fillId="2" borderId="64" xfId="0" applyFont="1" applyFill="1" applyBorder="1" applyAlignment="1">
      <alignment horizontal="center" vertical="center"/>
    </xf>
    <xf numFmtId="0" fontId="3" fillId="2" borderId="18" xfId="0" applyFont="1" applyFill="1" applyBorder="1" applyAlignment="1">
      <alignment horizontal="center" vertical="center"/>
    </xf>
    <xf numFmtId="0" fontId="3" fillId="2" borderId="19" xfId="0" applyFont="1" applyFill="1" applyBorder="1" applyAlignment="1">
      <alignment horizontal="center" vertical="center"/>
    </xf>
    <xf numFmtId="0" fontId="6" fillId="2" borderId="41" xfId="72" applyFont="1" applyFill="1" applyBorder="1" applyAlignment="1">
      <alignment horizontal="center" vertical="center" wrapText="1"/>
    </xf>
    <xf numFmtId="0" fontId="3" fillId="0" borderId="43" xfId="72" applyFont="1" applyFill="1" applyBorder="1">
      <alignment vertical="center"/>
    </xf>
    <xf numFmtId="0" fontId="6" fillId="2" borderId="43" xfId="72" applyFont="1" applyFill="1" applyBorder="1" applyAlignment="1">
      <alignment horizontal="center" vertical="center" wrapText="1"/>
    </xf>
    <xf numFmtId="0" fontId="6" fillId="0" borderId="43" xfId="72" applyFont="1" applyFill="1" applyBorder="1" applyAlignment="1">
      <alignment horizontal="center" vertical="center" wrapText="1"/>
    </xf>
    <xf numFmtId="0" fontId="6" fillId="0" borderId="33" xfId="72" applyFont="1" applyFill="1" applyBorder="1" applyAlignment="1">
      <alignment horizontal="center" vertical="center" wrapText="1"/>
    </xf>
    <xf numFmtId="0" fontId="3" fillId="0" borderId="62" xfId="72" applyFont="1" applyFill="1" applyBorder="1" applyAlignment="1">
      <alignment horizontal="center" vertical="center"/>
    </xf>
    <xf numFmtId="0" fontId="3" fillId="0" borderId="4" xfId="72" applyFont="1" applyFill="1" applyBorder="1" applyAlignment="1">
      <alignment horizontal="center" vertical="center"/>
    </xf>
    <xf numFmtId="176" fontId="6" fillId="0" borderId="1" xfId="9" applyNumberFormat="1" applyFont="1" applyFill="1" applyBorder="1" applyAlignment="1">
      <alignment horizontal="center" vertical="center" wrapText="1"/>
    </xf>
    <xf numFmtId="0" fontId="3" fillId="0" borderId="92" xfId="72" applyFont="1" applyFill="1" applyBorder="1" applyAlignment="1">
      <alignment horizontal="center" vertical="center"/>
    </xf>
    <xf numFmtId="176" fontId="3" fillId="0" borderId="1" xfId="9" applyNumberFormat="1" applyFont="1" applyFill="1" applyBorder="1" applyAlignment="1">
      <alignment horizontal="center" vertical="center" wrapText="1"/>
    </xf>
    <xf numFmtId="0" fontId="3" fillId="3" borderId="14" xfId="113" applyNumberFormat="1" applyFont="1" applyFill="1" applyBorder="1" applyAlignment="1">
      <alignment horizontal="center" vertical="center"/>
    </xf>
    <xf numFmtId="0" fontId="3" fillId="0" borderId="67" xfId="72" applyFont="1" applyFill="1" applyBorder="1" applyAlignment="1">
      <alignment horizontal="center" vertical="center"/>
    </xf>
    <xf numFmtId="0" fontId="3" fillId="0" borderId="56" xfId="72" applyFont="1" applyFill="1" applyBorder="1" applyAlignment="1">
      <alignment horizontal="center" vertical="center"/>
    </xf>
    <xf numFmtId="0" fontId="3" fillId="0" borderId="17" xfId="72" applyFont="1" applyFill="1" applyBorder="1">
      <alignment vertical="center"/>
    </xf>
    <xf numFmtId="176" fontId="3" fillId="0" borderId="17" xfId="9" applyNumberFormat="1" applyFont="1" applyFill="1" applyBorder="1" applyAlignment="1">
      <alignment horizontal="center" vertical="center" wrapText="1"/>
    </xf>
    <xf numFmtId="0" fontId="3" fillId="3" borderId="19" xfId="113" applyNumberFormat="1" applyFont="1" applyFill="1" applyBorder="1" applyAlignment="1">
      <alignment horizontal="center" vertical="center"/>
    </xf>
    <xf numFmtId="0" fontId="5" fillId="2" borderId="0" xfId="116" applyFont="1" applyFill="1" applyBorder="1" applyAlignment="1">
      <alignment horizontal="right"/>
    </xf>
    <xf numFmtId="0" fontId="17" fillId="2" borderId="35" xfId="0" applyFont="1" applyFill="1" applyBorder="1" applyAlignment="1">
      <alignment horizontal="center" vertical="center"/>
    </xf>
    <xf numFmtId="3" fontId="17" fillId="2" borderId="71" xfId="0" applyNumberFormat="1" applyFont="1" applyFill="1" applyBorder="1" applyAlignment="1">
      <alignment horizontal="center" vertical="center"/>
    </xf>
    <xf numFmtId="0" fontId="17" fillId="2" borderId="62" xfId="0" applyFont="1" applyFill="1" applyBorder="1" applyAlignment="1">
      <alignment horizontal="center" vertical="center"/>
    </xf>
    <xf numFmtId="0" fontId="17" fillId="2" borderId="82" xfId="0" applyFont="1" applyFill="1" applyBorder="1" applyAlignment="1">
      <alignment horizontal="center" vertical="center"/>
    </xf>
    <xf numFmtId="182" fontId="5" fillId="2" borderId="62" xfId="0" applyNumberFormat="1" applyFont="1" applyFill="1" applyBorder="1" applyAlignment="1">
      <alignment vertical="center" wrapText="1"/>
    </xf>
    <xf numFmtId="182" fontId="5" fillId="2" borderId="82" xfId="0" applyNumberFormat="1" applyFont="1" applyFill="1" applyBorder="1" applyAlignment="1">
      <alignment vertical="center" wrapText="1"/>
    </xf>
    <xf numFmtId="43" fontId="5" fillId="2" borderId="82" xfId="100" applyNumberFormat="1" applyFont="1" applyFill="1" applyBorder="1" applyAlignment="1"/>
    <xf numFmtId="43" fontId="9" fillId="2" borderId="82" xfId="100" applyNumberFormat="1" applyFont="1" applyFill="1" applyBorder="1" applyAlignment="1"/>
    <xf numFmtId="182" fontId="5" fillId="2" borderId="64" xfId="0" applyNumberFormat="1" applyFont="1" applyFill="1" applyBorder="1" applyAlignment="1">
      <alignment vertical="center" wrapText="1"/>
    </xf>
    <xf numFmtId="182" fontId="5" fillId="2" borderId="72" xfId="0" applyNumberFormat="1" applyFont="1" applyFill="1" applyBorder="1" applyAlignment="1">
      <alignment vertical="center" wrapText="1"/>
    </xf>
    <xf numFmtId="43" fontId="9" fillId="2" borderId="72" xfId="100" applyNumberFormat="1" applyFont="1" applyFill="1" applyBorder="1" applyAlignment="1"/>
    <xf numFmtId="3" fontId="9" fillId="2" borderId="0" xfId="0" applyNumberFormat="1" applyFont="1" applyFill="1" applyBorder="1" applyAlignment="1">
      <alignment horizontal="left" vertical="center"/>
    </xf>
    <xf numFmtId="43" fontId="9" fillId="2" borderId="0" xfId="100" applyNumberFormat="1" applyFont="1" applyFill="1" applyBorder="1" applyAlignment="1"/>
    <xf numFmtId="3" fontId="9" fillId="2" borderId="0" xfId="0" applyNumberFormat="1" applyFont="1" applyFill="1" applyBorder="1" applyAlignment="1">
      <alignment horizontal="left" vertical="center" wrapText="1"/>
    </xf>
    <xf numFmtId="0" fontId="17" fillId="2" borderId="41" xfId="0" applyFont="1" applyFill="1" applyBorder="1" applyAlignment="1">
      <alignment horizontal="center" vertical="center"/>
    </xf>
    <xf numFmtId="3" fontId="17" fillId="2" borderId="43" xfId="0" applyNumberFormat="1" applyFont="1" applyFill="1" applyBorder="1" applyAlignment="1">
      <alignment horizontal="center" vertical="center"/>
    </xf>
    <xf numFmtId="3" fontId="17" fillId="2" borderId="69" xfId="0" applyNumberFormat="1" applyFont="1" applyFill="1" applyBorder="1" applyAlignment="1">
      <alignment horizontal="center" vertical="center" wrapText="1"/>
    </xf>
    <xf numFmtId="0" fontId="17" fillId="2" borderId="13" xfId="0" applyFont="1" applyFill="1" applyBorder="1" applyAlignment="1">
      <alignment horizontal="center" vertical="center"/>
    </xf>
    <xf numFmtId="0" fontId="17" fillId="2" borderId="45" xfId="0" applyFont="1" applyFill="1" applyBorder="1" applyAlignment="1">
      <alignment horizontal="center" vertical="center" wrapText="1"/>
    </xf>
    <xf numFmtId="10" fontId="5" fillId="2" borderId="1" xfId="12" applyNumberFormat="1" applyFont="1" applyFill="1" applyBorder="1" applyAlignment="1"/>
    <xf numFmtId="0" fontId="5" fillId="3" borderId="1" xfId="12" applyNumberFormat="1" applyFont="1" applyFill="1" applyBorder="1" applyAlignment="1"/>
    <xf numFmtId="43" fontId="5" fillId="2" borderId="12" xfId="100" applyNumberFormat="1" applyFont="1" applyFill="1" applyBorder="1" applyAlignment="1"/>
    <xf numFmtId="0" fontId="9" fillId="2" borderId="13" xfId="0" applyFont="1" applyFill="1" applyBorder="1" applyAlignment="1">
      <alignment horizontal="left" wrapText="1"/>
    </xf>
    <xf numFmtId="0" fontId="9" fillId="2" borderId="13" xfId="0" applyFont="1" applyFill="1" applyBorder="1" applyAlignment="1">
      <alignment horizontal="left" wrapText="1" indent="1"/>
    </xf>
    <xf numFmtId="10" fontId="9" fillId="2" borderId="1" xfId="12" applyNumberFormat="1" applyFont="1" applyFill="1" applyBorder="1" applyAlignment="1"/>
    <xf numFmtId="43" fontId="9" fillId="2" borderId="12" xfId="100" applyNumberFormat="1" applyFont="1" applyFill="1" applyBorder="1" applyAlignment="1"/>
    <xf numFmtId="0" fontId="9" fillId="2" borderId="13" xfId="0" applyFont="1" applyFill="1" applyBorder="1" applyAlignment="1">
      <alignment horizontal="left" vertical="center" wrapText="1"/>
    </xf>
    <xf numFmtId="10" fontId="9" fillId="2" borderId="1" xfId="12" applyNumberFormat="1" applyFont="1" applyFill="1" applyBorder="1" applyAlignment="1">
      <alignment vertical="center"/>
    </xf>
    <xf numFmtId="43" fontId="9" fillId="2" borderId="12" xfId="100" applyNumberFormat="1" applyFont="1" applyFill="1" applyBorder="1" applyAlignment="1">
      <alignment vertical="center"/>
    </xf>
    <xf numFmtId="3" fontId="9" fillId="2" borderId="13" xfId="0" applyNumberFormat="1" applyFont="1" applyFill="1" applyBorder="1" applyAlignment="1">
      <alignment horizontal="left" vertical="center" wrapText="1"/>
    </xf>
    <xf numFmtId="3" fontId="9" fillId="2" borderId="13" xfId="0" applyNumberFormat="1" applyFont="1" applyFill="1" applyBorder="1" applyAlignment="1">
      <alignment horizontal="left" vertical="center" wrapText="1" indent="1"/>
    </xf>
    <xf numFmtId="43" fontId="5" fillId="0" borderId="22" xfId="100" applyNumberFormat="1" applyFont="1" applyFill="1" applyBorder="1" applyAlignment="1"/>
    <xf numFmtId="0" fontId="5" fillId="0" borderId="22" xfId="12" applyNumberFormat="1" applyFont="1" applyFill="1" applyBorder="1" applyAlignment="1"/>
    <xf numFmtId="43" fontId="5" fillId="0" borderId="68" xfId="100" applyNumberFormat="1" applyFont="1" applyFill="1" applyBorder="1" applyAlignment="1"/>
    <xf numFmtId="10" fontId="5" fillId="2" borderId="17" xfId="12" applyNumberFormat="1" applyFont="1" applyFill="1" applyBorder="1" applyAlignment="1"/>
    <xf numFmtId="43" fontId="5" fillId="2" borderId="34" xfId="100" applyNumberFormat="1" applyFont="1" applyFill="1" applyBorder="1" applyAlignment="1"/>
    <xf numFmtId="0" fontId="9" fillId="2" borderId="0" xfId="0" applyFont="1" applyFill="1" applyBorder="1" applyAlignment="1">
      <alignment horizontal="left" vertical="top"/>
    </xf>
    <xf numFmtId="43" fontId="5" fillId="2" borderId="0" xfId="100" applyNumberFormat="1" applyFont="1" applyFill="1" applyBorder="1" applyAlignment="1">
      <alignment vertical="top"/>
    </xf>
    <xf numFmtId="10" fontId="5" fillId="2" borderId="0" xfId="12" applyNumberFormat="1" applyFont="1" applyFill="1" applyBorder="1" applyAlignment="1">
      <alignment vertical="top"/>
    </xf>
    <xf numFmtId="0" fontId="6" fillId="2" borderId="0" xfId="0" applyFont="1" applyFill="1" applyAlignment="1">
      <alignment vertical="center"/>
    </xf>
    <xf numFmtId="0" fontId="3" fillId="2" borderId="41" xfId="0" applyFont="1" applyFill="1" applyBorder="1">
      <alignment vertical="center"/>
    </xf>
    <xf numFmtId="0" fontId="6" fillId="2" borderId="43" xfId="0" applyFont="1" applyFill="1" applyBorder="1" applyAlignment="1">
      <alignment horizontal="center" vertical="center" wrapText="1"/>
    </xf>
    <xf numFmtId="0" fontId="6" fillId="0" borderId="43" xfId="0" applyFont="1" applyFill="1" applyBorder="1" applyAlignment="1">
      <alignment horizontal="center" vertical="center" wrapText="1"/>
    </xf>
    <xf numFmtId="0" fontId="6" fillId="0" borderId="44" xfId="0" applyFont="1" applyFill="1" applyBorder="1" applyAlignment="1">
      <alignment horizontal="center" vertical="center" wrapText="1"/>
    </xf>
    <xf numFmtId="0" fontId="3" fillId="3" borderId="12" xfId="0" applyNumberFormat="1" applyFont="1" applyFill="1" applyBorder="1">
      <alignment vertical="center"/>
    </xf>
    <xf numFmtId="0" fontId="3" fillId="3" borderId="17" xfId="0" applyFont="1" applyFill="1" applyBorder="1">
      <alignment vertical="center"/>
    </xf>
    <xf numFmtId="0" fontId="3" fillId="2" borderId="0" xfId="0" applyFont="1" applyFill="1" applyAlignment="1">
      <alignment horizontal="left" vertical="center" indent="2"/>
    </xf>
    <xf numFmtId="0" fontId="3" fillId="2" borderId="0" xfId="0" applyFont="1" applyFill="1" applyAlignment="1">
      <alignment horizontal="left" vertical="center" indent="1"/>
    </xf>
    <xf numFmtId="0" fontId="3" fillId="3" borderId="17" xfId="0" applyFont="1" applyFill="1" applyBorder="1" applyAlignment="1">
      <alignment horizontal="center" vertical="center"/>
    </xf>
    <xf numFmtId="0" fontId="3" fillId="3" borderId="34" xfId="0" applyFont="1" applyFill="1" applyBorder="1" applyAlignment="1">
      <alignment horizontal="center" vertical="center"/>
    </xf>
    <xf numFmtId="0" fontId="3" fillId="2" borderId="0" xfId="0" applyFont="1" applyFill="1" applyAlignment="1">
      <alignment vertical="center"/>
    </xf>
    <xf numFmtId="0" fontId="2" fillId="2" borderId="20" xfId="72" applyFont="1" applyFill="1" applyBorder="1" applyAlignment="1">
      <alignment horizontal="centerContinuous" vertical="center"/>
    </xf>
    <xf numFmtId="0" fontId="2" fillId="2" borderId="0" xfId="72" applyFont="1" applyFill="1" applyBorder="1" applyAlignment="1">
      <alignment horizontal="centerContinuous" vertical="center"/>
    </xf>
    <xf numFmtId="0" fontId="18" fillId="2" borderId="0" xfId="72" applyFont="1" applyFill="1" applyBorder="1" applyAlignment="1">
      <alignment horizontal="centerContinuous" vertical="center"/>
    </xf>
    <xf numFmtId="0" fontId="19" fillId="6" borderId="2" xfId="72" applyFont="1" applyFill="1" applyBorder="1" applyAlignment="1">
      <alignment horizontal="center" vertical="center" wrapText="1"/>
    </xf>
    <xf numFmtId="0" fontId="19" fillId="6" borderId="4" xfId="72" applyFont="1" applyFill="1" applyBorder="1" applyAlignment="1">
      <alignment horizontal="center" vertical="center" wrapText="1"/>
    </xf>
    <xf numFmtId="0" fontId="19" fillId="6" borderId="1" xfId="72" applyFont="1" applyFill="1" applyBorder="1" applyAlignment="1">
      <alignment horizontal="left" vertical="center" wrapText="1"/>
    </xf>
    <xf numFmtId="0" fontId="19" fillId="6" borderId="1" xfId="72" applyFont="1" applyFill="1" applyBorder="1" applyAlignment="1">
      <alignment horizontal="center" vertical="center" wrapText="1"/>
    </xf>
    <xf numFmtId="0" fontId="20" fillId="2" borderId="1" xfId="72" applyFont="1" applyFill="1" applyBorder="1" applyAlignment="1">
      <alignment horizontal="center" vertical="center" wrapText="1"/>
    </xf>
    <xf numFmtId="0" fontId="20" fillId="0" borderId="1" xfId="72" applyFont="1" applyFill="1" applyBorder="1" applyAlignment="1">
      <alignment horizontal="left" vertical="center" wrapText="1"/>
    </xf>
    <xf numFmtId="0" fontId="21" fillId="4" borderId="1" xfId="72" applyFont="1" applyFill="1" applyBorder="1" applyAlignment="1">
      <alignment horizontal="center" vertical="center" wrapText="1"/>
    </xf>
    <xf numFmtId="0" fontId="21" fillId="0" borderId="1" xfId="72" applyFont="1" applyFill="1" applyBorder="1" applyAlignment="1">
      <alignment horizontal="left" vertical="center" wrapText="1"/>
    </xf>
    <xf numFmtId="0" fontId="21" fillId="4" borderId="1" xfId="72" applyFont="1" applyFill="1" applyBorder="1" applyAlignment="1">
      <alignment horizontal="left" vertical="center" wrapText="1"/>
    </xf>
    <xf numFmtId="0" fontId="20" fillId="2" borderId="23" xfId="72" applyFont="1" applyFill="1" applyBorder="1" applyAlignment="1">
      <alignment horizontal="center" vertical="center" wrapText="1"/>
    </xf>
    <xf numFmtId="0" fontId="20" fillId="0" borderId="23" xfId="72" applyFont="1" applyFill="1" applyBorder="1" applyAlignment="1">
      <alignment horizontal="left" vertical="center" wrapText="1"/>
    </xf>
    <xf numFmtId="0" fontId="21" fillId="4" borderId="23" xfId="72" applyFont="1" applyFill="1" applyBorder="1" applyAlignment="1">
      <alignment horizontal="center" vertical="center" wrapText="1"/>
    </xf>
    <xf numFmtId="0" fontId="21" fillId="0" borderId="23" xfId="72" applyFont="1" applyFill="1" applyBorder="1" applyAlignment="1">
      <alignment horizontal="left" vertical="center" wrapText="1"/>
    </xf>
    <xf numFmtId="0" fontId="21" fillId="4" borderId="23" xfId="72" applyFont="1" applyFill="1" applyBorder="1" applyAlignment="1">
      <alignment horizontal="left" vertical="center" wrapText="1"/>
    </xf>
    <xf numFmtId="0" fontId="20" fillId="2" borderId="11" xfId="72" applyFont="1" applyFill="1" applyBorder="1" applyAlignment="1">
      <alignment horizontal="center" vertical="center" wrapText="1"/>
    </xf>
    <xf numFmtId="0" fontId="20" fillId="0" borderId="11" xfId="72" applyFont="1" applyFill="1" applyBorder="1" applyAlignment="1">
      <alignment horizontal="center" vertical="center" wrapText="1"/>
    </xf>
    <xf numFmtId="0" fontId="20" fillId="0" borderId="11" xfId="72" applyFont="1" applyFill="1" applyBorder="1" applyAlignment="1">
      <alignment horizontal="left" vertical="center" wrapText="1"/>
    </xf>
    <xf numFmtId="0" fontId="21" fillId="0" borderId="11" xfId="72" applyFont="1" applyFill="1" applyBorder="1" applyAlignment="1">
      <alignment horizontal="center" vertical="center" wrapText="1"/>
    </xf>
    <xf numFmtId="0" fontId="21" fillId="0" borderId="11" xfId="72" applyFont="1" applyFill="1" applyBorder="1" applyAlignment="1">
      <alignment horizontal="left" vertical="center" wrapText="1"/>
    </xf>
    <xf numFmtId="0" fontId="20" fillId="2" borderId="1" xfId="72" applyFont="1" applyFill="1" applyBorder="1" applyAlignment="1">
      <alignment horizontal="left" vertical="center" wrapText="1"/>
    </xf>
    <xf numFmtId="0" fontId="21" fillId="0" borderId="1" xfId="72" applyFont="1" applyFill="1" applyBorder="1" applyAlignment="1">
      <alignment horizontal="center" vertical="center" wrapText="1"/>
    </xf>
    <xf numFmtId="0" fontId="21" fillId="2" borderId="1" xfId="72" applyFont="1" applyFill="1" applyBorder="1" applyAlignment="1">
      <alignment horizontal="center" vertical="center" wrapText="1"/>
    </xf>
    <xf numFmtId="0" fontId="21" fillId="2" borderId="22" xfId="72" applyFont="1" applyFill="1" applyBorder="1" applyAlignment="1">
      <alignment horizontal="left" vertical="center" wrapText="1"/>
    </xf>
    <xf numFmtId="0" fontId="21" fillId="2" borderId="30" xfId="72" applyFont="1" applyFill="1" applyBorder="1" applyAlignment="1">
      <alignment horizontal="left" vertical="center" wrapText="1"/>
    </xf>
    <xf numFmtId="0" fontId="21" fillId="2" borderId="11" xfId="72" applyFont="1" applyFill="1" applyBorder="1" applyAlignment="1">
      <alignment horizontal="left" vertical="center" wrapText="1"/>
    </xf>
    <xf numFmtId="0" fontId="21" fillId="2" borderId="1" xfId="72" applyFont="1" applyFill="1" applyBorder="1" applyAlignment="1">
      <alignment horizontal="lef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left" vertical="center"/>
    </xf>
    <xf numFmtId="0" fontId="22" fillId="2" borderId="1" xfId="0" applyFont="1" applyFill="1" applyBorder="1" applyAlignment="1">
      <alignment horizontal="center" vertical="center"/>
    </xf>
    <xf numFmtId="0" fontId="22" fillId="2" borderId="1" xfId="0" applyFont="1" applyFill="1" applyBorder="1">
      <alignment vertical="center"/>
    </xf>
    <xf numFmtId="0" fontId="22" fillId="2" borderId="1" xfId="0" applyFont="1" applyFill="1" applyBorder="1" applyAlignment="1">
      <alignment vertical="center" wrapText="1"/>
    </xf>
    <xf numFmtId="0" fontId="23" fillId="2" borderId="20" xfId="0" applyFont="1" applyFill="1" applyBorder="1" applyAlignment="1">
      <alignment horizontal="centerContinuous" vertical="center"/>
    </xf>
    <xf numFmtId="0" fontId="24" fillId="6" borderId="1" xfId="0" applyFont="1" applyFill="1" applyBorder="1" applyAlignment="1">
      <alignment horizontal="center" vertical="center"/>
    </xf>
    <xf numFmtId="9" fontId="3" fillId="2" borderId="1" xfId="12" applyFont="1" applyFill="1" applyBorder="1" applyAlignment="1">
      <alignment horizontal="center" vertical="center"/>
    </xf>
    <xf numFmtId="43" fontId="6" fillId="7" borderId="1" xfId="9" applyFont="1" applyFill="1" applyBorder="1" applyAlignment="1">
      <alignment horizontal="center" vertical="center"/>
    </xf>
    <xf numFmtId="0" fontId="6" fillId="0" borderId="22" xfId="0" applyFont="1" applyFill="1" applyBorder="1" applyAlignment="1">
      <alignment horizontal="center" vertical="center"/>
    </xf>
    <xf numFmtId="43" fontId="3" fillId="7" borderId="1" xfId="9" applyFont="1" applyFill="1" applyBorder="1" applyAlignment="1">
      <alignment horizontal="center" vertical="center"/>
    </xf>
    <xf numFmtId="0" fontId="6" fillId="0" borderId="11" xfId="0" applyFont="1" applyFill="1" applyBorder="1" applyAlignment="1">
      <alignment horizontal="center" vertical="center"/>
    </xf>
    <xf numFmtId="0" fontId="5" fillId="2" borderId="22" xfId="0" applyFont="1" applyFill="1" applyBorder="1" applyAlignment="1">
      <alignment horizontal="center" vertical="center"/>
    </xf>
    <xf numFmtId="0" fontId="5" fillId="2" borderId="30" xfId="0" applyFont="1" applyFill="1" applyBorder="1" applyAlignment="1">
      <alignment horizontal="center" vertical="center"/>
    </xf>
    <xf numFmtId="0" fontId="5" fillId="2" borderId="11" xfId="0" applyFont="1" applyFill="1" applyBorder="1" applyAlignment="1">
      <alignment horizontal="center" vertical="center"/>
    </xf>
    <xf numFmtId="0" fontId="5" fillId="2" borderId="2" xfId="0" applyFont="1" applyFill="1" applyBorder="1" applyAlignment="1">
      <alignment horizontal="center" vertical="center"/>
    </xf>
    <xf numFmtId="0" fontId="5" fillId="2" borderId="4" xfId="0" applyFont="1" applyFill="1" applyBorder="1" applyAlignment="1">
      <alignment horizontal="center" vertical="center"/>
    </xf>
    <xf numFmtId="9" fontId="6" fillId="2" borderId="1" xfId="0" applyNumberFormat="1" applyFont="1" applyFill="1" applyBorder="1" applyAlignment="1">
      <alignment horizontal="center" vertical="center"/>
    </xf>
    <xf numFmtId="0" fontId="5" fillId="5" borderId="1" xfId="0" applyFont="1" applyFill="1" applyBorder="1" applyAlignment="1">
      <alignment horizontal="center" vertical="center"/>
    </xf>
    <xf numFmtId="0" fontId="9" fillId="2" borderId="1" xfId="0" applyFont="1" applyFill="1" applyBorder="1" applyAlignment="1">
      <alignment horizontal="center"/>
    </xf>
    <xf numFmtId="0" fontId="9" fillId="2" borderId="22" xfId="0" applyFont="1" applyFill="1" applyBorder="1" applyAlignment="1">
      <alignment horizontal="center" vertical="center" wrapText="1"/>
    </xf>
    <xf numFmtId="0" fontId="9" fillId="2" borderId="1" xfId="11" applyFont="1" applyFill="1" applyBorder="1" applyAlignment="1" applyProtection="1"/>
    <xf numFmtId="0" fontId="9" fillId="2" borderId="30" xfId="0" applyFont="1" applyFill="1" applyBorder="1" applyAlignment="1">
      <alignment horizontal="center" vertical="center" wrapText="1"/>
    </xf>
    <xf numFmtId="0" fontId="9" fillId="2" borderId="11" xfId="0" applyFont="1" applyFill="1" applyBorder="1" applyAlignment="1">
      <alignment horizontal="center" vertical="center" wrapText="1"/>
    </xf>
    <xf numFmtId="184" fontId="6" fillId="0" borderId="0" xfId="0" applyNumberFormat="1" applyFont="1">
      <alignment vertical="center"/>
    </xf>
    <xf numFmtId="184" fontId="3" fillId="3" borderId="1" xfId="0" applyNumberFormat="1" applyFont="1" applyFill="1" applyBorder="1">
      <alignment vertical="center"/>
    </xf>
    <xf numFmtId="0" fontId="25" fillId="2" borderId="0" xfId="91" applyFont="1" applyFill="1" applyAlignment="1">
      <alignment vertical="center"/>
    </xf>
    <xf numFmtId="0" fontId="26" fillId="2" borderId="0" xfId="91" applyFont="1" applyFill="1" applyAlignment="1"/>
    <xf numFmtId="0" fontId="27" fillId="2" borderId="0" xfId="91" applyFont="1" applyFill="1" applyAlignment="1">
      <alignment vertical="top"/>
    </xf>
    <xf numFmtId="0" fontId="28" fillId="2" borderId="0" xfId="91" applyFont="1" applyFill="1" applyAlignment="1">
      <alignment horizontal="center" vertical="center"/>
    </xf>
    <xf numFmtId="0" fontId="29" fillId="2" borderId="0" xfId="91" applyFont="1" applyFill="1" applyAlignment="1">
      <alignment vertical="center"/>
    </xf>
    <xf numFmtId="0" fontId="30" fillId="2" borderId="0" xfId="91" applyFont="1" applyFill="1" applyAlignment="1">
      <alignment horizontal="center" vertical="center"/>
    </xf>
    <xf numFmtId="0" fontId="31" fillId="2" borderId="0" xfId="91" applyFont="1" applyFill="1" applyBorder="1" applyAlignment="1">
      <alignment horizontal="left" vertical="center" indent="2"/>
    </xf>
  </cellXfs>
  <cellStyles count="117">
    <cellStyle name="常规" xfId="0" builtinId="0"/>
    <cellStyle name="货币[0]" xfId="1" builtinId="7"/>
    <cellStyle name="20% - 强调文字颜色 3" xfId="2" builtinId="38"/>
    <cellStyle name="输入" xfId="3" builtinId="20"/>
    <cellStyle name="货币" xfId="4" builtinId="4"/>
    <cellStyle name="千位分隔[0]" xfId="5" builtinId="6"/>
    <cellStyle name="20% - Accent4" xfId="6"/>
    <cellStyle name="40% - 强调文字颜色 3" xfId="7" builtinId="39"/>
    <cellStyle name="差" xfId="8" builtinId="27"/>
    <cellStyle name="千位分隔" xfId="9" builtinId="3"/>
    <cellStyle name="60% - 强调文字颜色 3" xfId="10" builtinId="40"/>
    <cellStyle name="超链接" xfId="11" builtinId="8"/>
    <cellStyle name="百分比" xfId="12" builtinId="5"/>
    <cellStyle name="已访问的超链接" xfId="13" builtinId="9"/>
    <cellStyle name="40% - Accent6" xfId="14"/>
    <cellStyle name="注释" xfId="15" builtinId="10"/>
    <cellStyle name="60% - 强调文字颜色 2" xfId="16" builtinId="36"/>
    <cellStyle name="标题 4" xfId="17" builtinId="19"/>
    <cellStyle name="警告文本" xfId="18" builtinId="11"/>
    <cellStyle name="标题" xfId="19" builtinId="15"/>
    <cellStyle name="解释性文本" xfId="20" builtinId="53"/>
    <cellStyle name="标题 1" xfId="21" builtinId="16"/>
    <cellStyle name="标题 2" xfId="22" builtinId="17"/>
    <cellStyle name="60% - 强调文字颜色 1" xfId="23" builtinId="32"/>
    <cellStyle name="标题 3" xfId="24" builtinId="18"/>
    <cellStyle name="60% - 强调文字颜色 4" xfId="25" builtinId="44"/>
    <cellStyle name="输出" xfId="26" builtinId="21"/>
    <cellStyle name="Input" xfId="27"/>
    <cellStyle name="计算" xfId="28" builtinId="22"/>
    <cellStyle name="检查单元格" xfId="29" builtinId="23"/>
    <cellStyle name="20% - 强调文字颜色 6" xfId="30" builtinId="50"/>
    <cellStyle name="强调文字颜色 2" xfId="31" builtinId="33"/>
    <cellStyle name="链接单元格" xfId="32" builtinId="24"/>
    <cellStyle name="汇总" xfId="33" builtinId="25"/>
    <cellStyle name="好" xfId="34" builtinId="26"/>
    <cellStyle name="Heading 3" xfId="35"/>
    <cellStyle name="适中" xfId="36" builtinId="28"/>
    <cellStyle name="20% - 强调文字颜色 5" xfId="37" builtinId="46"/>
    <cellStyle name="强调文字颜色 1" xfId="38" builtinId="29"/>
    <cellStyle name="20% - 强调文字颜色 1" xfId="39" builtinId="30"/>
    <cellStyle name="20% - Accent2" xfId="40"/>
    <cellStyle name="40% - 强调文字颜色 1" xfId="41" builtinId="31"/>
    <cellStyle name="20% - 强调文字颜色 2" xfId="42" builtinId="34"/>
    <cellStyle name="20% - Accent3" xfId="43"/>
    <cellStyle name="40% - 强调文字颜色 2" xfId="44" builtinId="35"/>
    <cellStyle name="强调文字颜色 3" xfId="45" builtinId="37"/>
    <cellStyle name="强调文字颜色 4" xfId="46" builtinId="41"/>
    <cellStyle name="20% - 强调文字颜色 4" xfId="47" builtinId="42"/>
    <cellStyle name="60% - Accent1" xfId="48"/>
    <cellStyle name="20% - Accent5" xfId="49"/>
    <cellStyle name="40% - 强调文字颜色 4" xfId="50" builtinId="43"/>
    <cellStyle name="强调文字颜色 5" xfId="51" builtinId="45"/>
    <cellStyle name="常规 2 2" xfId="52"/>
    <cellStyle name="60% - Accent2" xfId="53"/>
    <cellStyle name="20% - Accent6" xfId="54"/>
    <cellStyle name="40% - 强调文字颜色 5" xfId="55" builtinId="47"/>
    <cellStyle name="60% - 强调文字颜色 5" xfId="56" builtinId="48"/>
    <cellStyle name="强调文字颜色 6" xfId="57" builtinId="49"/>
    <cellStyle name="常规 2 3" xfId="58"/>
    <cellStyle name="60% - Accent3" xfId="59"/>
    <cellStyle name="40% - 强调文字颜色 6" xfId="60" builtinId="51"/>
    <cellStyle name="60% - 强调文字颜色 6" xfId="61" builtinId="52"/>
    <cellStyle name="Accent3" xfId="62"/>
    <cellStyle name="?鹎%U龡&amp;H?_x0008_e_x0005_9_x0006__x0007__x0001__x0001_ 2" xfId="63"/>
    <cellStyle name="20% - Accent1" xfId="64"/>
    <cellStyle name="40% - Accent1" xfId="65"/>
    <cellStyle name="40% - Accent2" xfId="66"/>
    <cellStyle name="40% - Accent3" xfId="67"/>
    <cellStyle name="40% - Accent4" xfId="68"/>
    <cellStyle name="40% - Accent5" xfId="69"/>
    <cellStyle name="常规 2 4" xfId="70"/>
    <cellStyle name="60% - Accent4" xfId="71"/>
    <cellStyle name="常规 2 5" xfId="72"/>
    <cellStyle name="60% - Accent5" xfId="73"/>
    <cellStyle name="60% - Accent6" xfId="74"/>
    <cellStyle name="Accent1" xfId="75"/>
    <cellStyle name="Accent2" xfId="76"/>
    <cellStyle name="Accent4" xfId="77"/>
    <cellStyle name="Accent5" xfId="78"/>
    <cellStyle name="Accent6" xfId="79"/>
    <cellStyle name="常规 2 3 2" xfId="80"/>
    <cellStyle name="Bad" xfId="81"/>
    <cellStyle name="Calculation" xfId="82"/>
    <cellStyle name="Check Cell" xfId="83"/>
    <cellStyle name="Explanatory Text" xfId="84"/>
    <cellStyle name="Good" xfId="85"/>
    <cellStyle name="Heading 1" xfId="86"/>
    <cellStyle name="Heading 2" xfId="87"/>
    <cellStyle name="Heading 4" xfId="88"/>
    <cellStyle name="Linked Cell" xfId="89"/>
    <cellStyle name="Neutral" xfId="90"/>
    <cellStyle name="Normal 2" xfId="91"/>
    <cellStyle name="Normal 3" xfId="92"/>
    <cellStyle name="Note" xfId="93"/>
    <cellStyle name="Output" xfId="94"/>
    <cellStyle name="常规 2" xfId="95"/>
    <cellStyle name="Title" xfId="96"/>
    <cellStyle name="Total" xfId="97"/>
    <cellStyle name="Warning Text" xfId="98"/>
    <cellStyle name="百分比 2" xfId="99"/>
    <cellStyle name="百分比 2 2" xfId="100"/>
    <cellStyle name="百分比 2 3" xfId="101"/>
    <cellStyle name="百分比 3" xfId="102"/>
    <cellStyle name="标题 1 2" xfId="103"/>
    <cellStyle name="标题 2 2" xfId="104"/>
    <cellStyle name="常规 22" xfId="105"/>
    <cellStyle name="常规 22 2" xfId="106"/>
    <cellStyle name="常规 3" xfId="107"/>
    <cellStyle name="常规 4" xfId="108"/>
    <cellStyle name="常规 5" xfId="109"/>
    <cellStyle name="超链接 2" xfId="110"/>
    <cellStyle name="超链接 3" xfId="111"/>
    <cellStyle name="千位分隔 11 3" xfId="112"/>
    <cellStyle name="千位分隔 2" xfId="113"/>
    <cellStyle name="千位分隔 2 2" xfId="114"/>
    <cellStyle name="输入 2" xfId="115"/>
    <cellStyle name="一般_投資活動月報_201006" xfId="116"/>
  </cellStyles>
  <tableStyles count="0" defaultTableStyle="TableStyleMedium9" defaultPivotStyle="PivotStyleLight16"/>
  <colors>
    <mruColors>
      <color rgb="00DCE6F1"/>
      <color rgb="00648EC4"/>
      <color rgb="00E3F7C9"/>
      <color rgb="007CB25D"/>
      <color rgb="00E1E1FF"/>
      <color rgb="00E3CFF1"/>
      <color rgb="003548C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5" Type="http://schemas.openxmlformats.org/officeDocument/2006/relationships/sharedStrings" Target="sharedStrings.xml"/><Relationship Id="rId34" Type="http://schemas.openxmlformats.org/officeDocument/2006/relationships/styles" Target="styles.xml"/><Relationship Id="rId33" Type="http://schemas.openxmlformats.org/officeDocument/2006/relationships/theme" Target="theme/theme1.xml"/><Relationship Id="rId32" Type="http://schemas.openxmlformats.org/officeDocument/2006/relationships/externalLink" Target="externalLinks/externalLink10.xml"/><Relationship Id="rId31" Type="http://schemas.openxmlformats.org/officeDocument/2006/relationships/externalLink" Target="externalLinks/externalLink9.xml"/><Relationship Id="rId30" Type="http://schemas.openxmlformats.org/officeDocument/2006/relationships/externalLink" Target="externalLinks/externalLink8.xml"/><Relationship Id="rId3" Type="http://schemas.openxmlformats.org/officeDocument/2006/relationships/worksheet" Target="worksheets/sheet3.xml"/><Relationship Id="rId29" Type="http://schemas.openxmlformats.org/officeDocument/2006/relationships/externalLink" Target="externalLinks/externalLink7.xml"/><Relationship Id="rId28" Type="http://schemas.openxmlformats.org/officeDocument/2006/relationships/externalLink" Target="externalLinks/externalLink6.xml"/><Relationship Id="rId27" Type="http://schemas.openxmlformats.org/officeDocument/2006/relationships/externalLink" Target="externalLinks/externalLink5.xml"/><Relationship Id="rId26" Type="http://schemas.openxmlformats.org/officeDocument/2006/relationships/externalLink" Target="externalLinks/externalLink4.xml"/><Relationship Id="rId25" Type="http://schemas.openxmlformats.org/officeDocument/2006/relationships/externalLink" Target="externalLinks/externalLink3.xml"/><Relationship Id="rId24" Type="http://schemas.openxmlformats.org/officeDocument/2006/relationships/externalLink" Target="externalLinks/externalLink2.xml"/><Relationship Id="rId23" Type="http://schemas.openxmlformats.org/officeDocument/2006/relationships/externalLink" Target="externalLinks/externalLink1.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0.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1.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4.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5.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6.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7.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8.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19.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2.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20.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3.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4.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5.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6.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hyperlink" Target="#&#30446;&#24405;!Print_Area"/><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hyperlink" Target="#&#30446;&#24405;!Print_Area"/></Relationships>
</file>

<file path=xl/drawings/_rels/drawing8.xml.rels><?xml version="1.0" encoding="UTF-8" standalone="yes"?>
<Relationships xmlns="http://schemas.openxmlformats.org/package/2006/relationships"><Relationship Id="rId1" Type="http://schemas.openxmlformats.org/officeDocument/2006/relationships/hyperlink" Target="#&#30446;&#24405;!Print_Area"/></Relationships>
</file>

<file path=xl/drawings/_rels/drawing9.xml.rels><?xml version="1.0" encoding="UTF-8" standalone="yes"?>
<Relationships xmlns="http://schemas.openxmlformats.org/package/2006/relationships"><Relationship Id="rId3" Type="http://schemas.openxmlformats.org/officeDocument/2006/relationships/hyperlink" Target="#&#30446;&#24405;!Print_Area"/><Relationship Id="rId2" Type="http://schemas.openxmlformats.org/officeDocument/2006/relationships/image" Target="../media/image6.png"/><Relationship Id="rId1" Type="http://schemas.openxmlformats.org/officeDocument/2006/relationships/image" Target="../media/image5.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0</xdr:col>
      <xdr:colOff>19051</xdr:colOff>
      <xdr:row>0</xdr:row>
      <xdr:rowOff>28575</xdr:rowOff>
    </xdr:from>
    <xdr:to>
      <xdr:col>0</xdr:col>
      <xdr:colOff>619125</xdr:colOff>
      <xdr:row>1</xdr:row>
      <xdr:rowOff>0</xdr:rowOff>
    </xdr:to>
    <xdr:sp>
      <xdr:nvSpPr>
        <xdr:cNvPr id="2" name="矩形 1">
          <a:hlinkClick xmlns:r="http://schemas.openxmlformats.org/officeDocument/2006/relationships" r:id="rId1"/>
        </xdr:cNvPr>
        <xdr:cNvSpPr/>
      </xdr:nvSpPr>
      <xdr:spPr>
        <a:xfrm>
          <a:off x="19050" y="28575"/>
          <a:ext cx="600075" cy="2381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10.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600074</xdr:colOff>
      <xdr:row>0</xdr:row>
      <xdr:rowOff>276225</xdr:rowOff>
    </xdr:to>
    <xdr:sp>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11.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600074</xdr:colOff>
      <xdr:row>0</xdr:row>
      <xdr:rowOff>276225</xdr:rowOff>
    </xdr:to>
    <xdr:sp>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12.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600074</xdr:colOff>
      <xdr:row>0</xdr:row>
      <xdr:rowOff>276225</xdr:rowOff>
    </xdr:to>
    <xdr:sp>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13.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600074</xdr:colOff>
      <xdr:row>0</xdr:row>
      <xdr:rowOff>276225</xdr:rowOff>
    </xdr:to>
    <xdr:sp>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1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600074</xdr:colOff>
      <xdr:row>0</xdr:row>
      <xdr:rowOff>276225</xdr:rowOff>
    </xdr:to>
    <xdr:sp>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1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600074</xdr:colOff>
      <xdr:row>0</xdr:row>
      <xdr:rowOff>276225</xdr:rowOff>
    </xdr:to>
    <xdr:sp>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16.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600074</xdr:colOff>
      <xdr:row>0</xdr:row>
      <xdr:rowOff>276225</xdr:rowOff>
    </xdr:to>
    <xdr:sp>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17.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xdr:col>
      <xdr:colOff>190499</xdr:colOff>
      <xdr:row>0</xdr:row>
      <xdr:rowOff>276225</xdr:rowOff>
    </xdr:to>
    <xdr:sp>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18.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10583</xdr:rowOff>
    </xdr:from>
    <xdr:to>
      <xdr:col>0</xdr:col>
      <xdr:colOff>600074</xdr:colOff>
      <xdr:row>0</xdr:row>
      <xdr:rowOff>286808</xdr:rowOff>
    </xdr:to>
    <xdr:sp>
      <xdr:nvSpPr>
        <xdr:cNvPr id="2" name="矩形 1">
          <a:hlinkClick xmlns:r="http://schemas.openxmlformats.org/officeDocument/2006/relationships" r:id="rId1"/>
        </xdr:cNvPr>
        <xdr:cNvSpPr/>
      </xdr:nvSpPr>
      <xdr:spPr>
        <a:xfrm>
          <a:off x="0" y="1016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19.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1</xdr:col>
      <xdr:colOff>101145</xdr:colOff>
      <xdr:row>0</xdr:row>
      <xdr:rowOff>276225</xdr:rowOff>
    </xdr:to>
    <xdr:sp>
      <xdr:nvSpPr>
        <xdr:cNvPr id="2" name="矩形 1">
          <a:hlinkClick xmlns:r="http://schemas.openxmlformats.org/officeDocument/2006/relationships" r:id="rId1"/>
        </xdr:cNvPr>
        <xdr:cNvSpPr/>
      </xdr:nvSpPr>
      <xdr:spPr>
        <a:xfrm>
          <a:off x="0" y="0"/>
          <a:ext cx="5867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0</xdr:col>
      <xdr:colOff>17009</xdr:colOff>
      <xdr:row>0</xdr:row>
      <xdr:rowOff>28915</xdr:rowOff>
    </xdr:from>
    <xdr:to>
      <xdr:col>0</xdr:col>
      <xdr:colOff>617083</xdr:colOff>
      <xdr:row>0</xdr:row>
      <xdr:rowOff>301739</xdr:rowOff>
    </xdr:to>
    <xdr:sp>
      <xdr:nvSpPr>
        <xdr:cNvPr id="2" name="矩形 1">
          <a:hlinkClick xmlns:r="http://schemas.openxmlformats.org/officeDocument/2006/relationships" r:id="rId1"/>
        </xdr:cNvPr>
        <xdr:cNvSpPr/>
      </xdr:nvSpPr>
      <xdr:spPr>
        <a:xfrm>
          <a:off x="16510" y="28575"/>
          <a:ext cx="600075" cy="273050"/>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20.xml><?xml version="1.0" encoding="utf-8"?>
<xdr:wsDr xmlns:xdr="http://schemas.openxmlformats.org/drawingml/2006/spreadsheetDrawing" xmlns:r="http://schemas.openxmlformats.org/officeDocument/2006/relationships" xmlns:a="http://schemas.openxmlformats.org/drawingml/2006/main">
  <xdr:twoCellAnchor>
    <xdr:from>
      <xdr:col>0</xdr:col>
      <xdr:colOff>48432</xdr:colOff>
      <xdr:row>0</xdr:row>
      <xdr:rowOff>32288</xdr:rowOff>
    </xdr:from>
    <xdr:to>
      <xdr:col>0</xdr:col>
      <xdr:colOff>637166</xdr:colOff>
      <xdr:row>1</xdr:row>
      <xdr:rowOff>139000</xdr:rowOff>
    </xdr:to>
    <xdr:sp>
      <xdr:nvSpPr>
        <xdr:cNvPr id="2" name="矩形 1">
          <a:hlinkClick xmlns:r="http://schemas.openxmlformats.org/officeDocument/2006/relationships" r:id="rId1"/>
        </xdr:cNvPr>
        <xdr:cNvSpPr/>
      </xdr:nvSpPr>
      <xdr:spPr>
        <a:xfrm>
          <a:off x="48260" y="31750"/>
          <a:ext cx="588645" cy="278130"/>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3.xml><?xml version="1.0" encoding="utf-8"?>
<xdr:wsDr xmlns:xdr="http://schemas.openxmlformats.org/drawingml/2006/spreadsheetDrawing" xmlns:r="http://schemas.openxmlformats.org/officeDocument/2006/relationships" xmlns:a="http://schemas.openxmlformats.org/drawingml/2006/main">
  <xdr:twoCellAnchor>
    <xdr:from>
      <xdr:col>0</xdr:col>
      <xdr:colOff>35719</xdr:colOff>
      <xdr:row>0</xdr:row>
      <xdr:rowOff>35719</xdr:rowOff>
    </xdr:from>
    <xdr:to>
      <xdr:col>0</xdr:col>
      <xdr:colOff>635793</xdr:colOff>
      <xdr:row>1</xdr:row>
      <xdr:rowOff>2381</xdr:rowOff>
    </xdr:to>
    <xdr:sp>
      <xdr:nvSpPr>
        <xdr:cNvPr id="2" name="矩形 1">
          <a:hlinkClick xmlns:r="http://schemas.openxmlformats.org/officeDocument/2006/relationships" r:id="rId1"/>
        </xdr:cNvPr>
        <xdr:cNvSpPr/>
      </xdr:nvSpPr>
      <xdr:spPr>
        <a:xfrm>
          <a:off x="35560" y="35560"/>
          <a:ext cx="600075" cy="280670"/>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4.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600074</xdr:colOff>
      <xdr:row>0</xdr:row>
      <xdr:rowOff>276225</xdr:rowOff>
    </xdr:to>
    <xdr:sp>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5.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600074</xdr:colOff>
      <xdr:row>0</xdr:row>
      <xdr:rowOff>276225</xdr:rowOff>
    </xdr:to>
    <xdr:sp>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6.xml><?xml version="1.0" encoding="utf-8"?>
<xdr:wsDr xmlns:xdr="http://schemas.openxmlformats.org/drawingml/2006/spreadsheetDrawing" xmlns:r="http://schemas.openxmlformats.org/officeDocument/2006/relationships" xmlns:a="http://schemas.openxmlformats.org/drawingml/2006/main">
  <xdr:twoCellAnchor editAs="oneCell">
    <xdr:from>
      <xdr:col>1</xdr:col>
      <xdr:colOff>745330</xdr:colOff>
      <xdr:row>33</xdr:row>
      <xdr:rowOff>11314</xdr:rowOff>
    </xdr:from>
    <xdr:to>
      <xdr:col>5</xdr:col>
      <xdr:colOff>242888</xdr:colOff>
      <xdr:row>36</xdr:row>
      <xdr:rowOff>130966</xdr:rowOff>
    </xdr:to>
    <xdr:pic>
      <xdr:nvPicPr>
        <xdr:cNvPr id="2049" name="Picture 1"/>
        <xdr:cNvPicPr>
          <a:picLocks noChangeAspect="1" noChangeArrowheads="1"/>
        </xdr:cNvPicPr>
      </xdr:nvPicPr>
      <xdr:blipFill>
        <a:blip r:embed="rId1" cstate="print"/>
        <a:srcRect/>
        <a:stretch>
          <a:fillRect/>
        </a:stretch>
      </xdr:blipFill>
      <xdr:spPr>
        <a:xfrm>
          <a:off x="1554480" y="7297420"/>
          <a:ext cx="4126865" cy="748665"/>
        </a:xfrm>
        <a:prstGeom prst="rect">
          <a:avLst/>
        </a:prstGeom>
        <a:noFill/>
      </xdr:spPr>
    </xdr:pic>
    <xdr:clientData/>
  </xdr:twoCellAnchor>
  <xdr:twoCellAnchor>
    <xdr:from>
      <xdr:col>0</xdr:col>
      <xdr:colOff>0</xdr:colOff>
      <xdr:row>0</xdr:row>
      <xdr:rowOff>0</xdr:rowOff>
    </xdr:from>
    <xdr:to>
      <xdr:col>0</xdr:col>
      <xdr:colOff>600074</xdr:colOff>
      <xdr:row>0</xdr:row>
      <xdr:rowOff>276225</xdr:rowOff>
    </xdr:to>
    <xdr:sp>
      <xdr:nvSpPr>
        <xdr:cNvPr id="4" name="矩形 3">
          <a:hlinkClick xmlns:r="http://schemas.openxmlformats.org/officeDocument/2006/relationships" r:id="rId2"/>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twoCellAnchor>
    <xdr:from>
      <xdr:col>5</xdr:col>
      <xdr:colOff>333375</xdr:colOff>
      <xdr:row>29</xdr:row>
      <xdr:rowOff>87601</xdr:rowOff>
    </xdr:from>
    <xdr:to>
      <xdr:col>8</xdr:col>
      <xdr:colOff>9525</xdr:colOff>
      <xdr:row>31</xdr:row>
      <xdr:rowOff>177189</xdr:rowOff>
    </xdr:to>
    <xdr:pic>
      <xdr:nvPicPr>
        <xdr:cNvPr id="1027" name="Picture 3"/>
        <xdr:cNvPicPr>
          <a:picLocks noChangeAspect="1" noChangeArrowheads="1"/>
        </xdr:cNvPicPr>
      </xdr:nvPicPr>
      <xdr:blipFill>
        <a:blip r:embed="rId3" cstate="print">
          <a:clrChange>
            <a:clrFrom>
              <a:srgbClr val="FFFFFF"/>
            </a:clrFrom>
            <a:clrTo>
              <a:srgbClr val="FFFFFF">
                <a:alpha val="0"/>
              </a:srgbClr>
            </a:clrTo>
          </a:clrChange>
        </a:blip>
        <a:srcRect/>
        <a:stretch>
          <a:fillRect/>
        </a:stretch>
      </xdr:blipFill>
      <xdr:spPr>
        <a:xfrm>
          <a:off x="5772150" y="6535420"/>
          <a:ext cx="2447925" cy="509270"/>
        </a:xfrm>
        <a:prstGeom prst="rect">
          <a:avLst/>
        </a:prstGeom>
        <a:noFill/>
      </xdr:spPr>
    </xdr:pic>
    <xdr:clientData/>
  </xdr:twoCellAnchor>
</xdr:wsDr>
</file>

<file path=xl/drawings/drawing7.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600074</xdr:colOff>
      <xdr:row>0</xdr:row>
      <xdr:rowOff>276225</xdr:rowOff>
    </xdr:to>
    <xdr:sp>
      <xdr:nvSpPr>
        <xdr:cNvPr id="4" name="矩形 3">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twoCellAnchor>
    <xdr:from>
      <xdr:col>9</xdr:col>
      <xdr:colOff>897996</xdr:colOff>
      <xdr:row>36</xdr:row>
      <xdr:rowOff>141553</xdr:rowOff>
    </xdr:from>
    <xdr:to>
      <xdr:col>11</xdr:col>
      <xdr:colOff>372798</xdr:colOff>
      <xdr:row>38</xdr:row>
      <xdr:rowOff>122504</xdr:rowOff>
    </xdr:to>
    <xdr:pic>
      <xdr:nvPicPr>
        <xdr:cNvPr id="1025" name="Picture 1"/>
        <xdr:cNvPicPr>
          <a:picLocks noChangeAspect="1" noChangeArrowheads="1"/>
        </xdr:cNvPicPr>
      </xdr:nvPicPr>
      <xdr:blipFill>
        <a:blip r:embed="rId2" cstate="print">
          <a:clrChange>
            <a:clrFrom>
              <a:srgbClr val="FFFFFF"/>
            </a:clrFrom>
            <a:clrTo>
              <a:srgbClr val="FFFFFF">
                <a:alpha val="0"/>
              </a:srgbClr>
            </a:clrTo>
          </a:clrChange>
        </a:blip>
        <a:srcRect/>
        <a:stretch>
          <a:fillRect/>
        </a:stretch>
      </xdr:blipFill>
      <xdr:spPr>
        <a:xfrm>
          <a:off x="9975215" y="7846695"/>
          <a:ext cx="1494155" cy="400050"/>
        </a:xfrm>
        <a:prstGeom prst="rect">
          <a:avLst/>
        </a:prstGeom>
        <a:noFill/>
      </xdr:spPr>
    </xdr:pic>
    <xdr:clientData/>
  </xdr:twoCellAnchor>
  <xdr:twoCellAnchor>
    <xdr:from>
      <xdr:col>2</xdr:col>
      <xdr:colOff>1468173</xdr:colOff>
      <xdr:row>37</xdr:row>
      <xdr:rowOff>94191</xdr:rowOff>
    </xdr:from>
    <xdr:to>
      <xdr:col>4</xdr:col>
      <xdr:colOff>529960</xdr:colOff>
      <xdr:row>39</xdr:row>
      <xdr:rowOff>122766</xdr:rowOff>
    </xdr:to>
    <xdr:pic>
      <xdr:nvPicPr>
        <xdr:cNvPr id="1026" name="Picture 2"/>
        <xdr:cNvPicPr>
          <a:picLocks noChangeAspect="1" noChangeArrowheads="1"/>
        </xdr:cNvPicPr>
      </xdr:nvPicPr>
      <xdr:blipFill>
        <a:blip r:embed="rId3" cstate="print">
          <a:clrChange>
            <a:clrFrom>
              <a:srgbClr val="FFFFFF"/>
            </a:clrFrom>
            <a:clrTo>
              <a:srgbClr val="FFFFFF">
                <a:alpha val="0"/>
              </a:srgbClr>
            </a:clrTo>
          </a:clrChange>
        </a:blip>
        <a:srcRect/>
        <a:stretch>
          <a:fillRect/>
        </a:stretch>
      </xdr:blipFill>
      <xdr:spPr>
        <a:xfrm>
          <a:off x="3173095" y="8009255"/>
          <a:ext cx="1728470" cy="447675"/>
        </a:xfrm>
        <a:prstGeom prst="rect">
          <a:avLst/>
        </a:prstGeom>
        <a:noFill/>
      </xdr:spPr>
    </xdr:pic>
    <xdr:clientData/>
  </xdr:twoCellAnchor>
</xdr:wsDr>
</file>

<file path=xl/drawings/drawing8.xml><?xml version="1.0" encoding="utf-8"?>
<xdr:wsDr xmlns:xdr="http://schemas.openxmlformats.org/drawingml/2006/spreadsheetDrawing" xmlns:r="http://schemas.openxmlformats.org/officeDocument/2006/relationships" xmlns:a="http://schemas.openxmlformats.org/drawingml/2006/main">
  <xdr:twoCellAnchor>
    <xdr:from>
      <xdr:col>0</xdr:col>
      <xdr:colOff>0</xdr:colOff>
      <xdr:row>0</xdr:row>
      <xdr:rowOff>0</xdr:rowOff>
    </xdr:from>
    <xdr:to>
      <xdr:col>0</xdr:col>
      <xdr:colOff>600074</xdr:colOff>
      <xdr:row>0</xdr:row>
      <xdr:rowOff>276225</xdr:rowOff>
    </xdr:to>
    <xdr:sp>
      <xdr:nvSpPr>
        <xdr:cNvPr id="2" name="矩形 1">
          <a:hlinkClick xmlns:r="http://schemas.openxmlformats.org/officeDocument/2006/relationships" r:id="rId1"/>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drawings/drawing9.xml><?xml version="1.0" encoding="utf-8"?>
<xdr:wsDr xmlns:xdr="http://schemas.openxmlformats.org/drawingml/2006/spreadsheetDrawing" xmlns:r="http://schemas.openxmlformats.org/officeDocument/2006/relationships" xmlns:a="http://schemas.openxmlformats.org/drawingml/2006/main">
  <xdr:twoCellAnchor>
    <xdr:from>
      <xdr:col>2</xdr:col>
      <xdr:colOff>273831</xdr:colOff>
      <xdr:row>52</xdr:row>
      <xdr:rowOff>11905</xdr:rowOff>
    </xdr:from>
    <xdr:to>
      <xdr:col>5</xdr:col>
      <xdr:colOff>345272</xdr:colOff>
      <xdr:row>54</xdr:row>
      <xdr:rowOff>71436</xdr:rowOff>
    </xdr:to>
    <xdr:pic>
      <xdr:nvPicPr>
        <xdr:cNvPr id="1025" name="Picture 1"/>
        <xdr:cNvPicPr>
          <a:picLocks noChangeAspect="1" noChangeArrowheads="1"/>
        </xdr:cNvPicPr>
      </xdr:nvPicPr>
      <xdr:blipFill>
        <a:blip r:embed="rId1" cstate="print">
          <a:clrChange>
            <a:clrFrom>
              <a:srgbClr val="FFFFFF"/>
            </a:clrFrom>
            <a:clrTo>
              <a:srgbClr val="FFFFFF">
                <a:alpha val="0"/>
              </a:srgbClr>
            </a:clrTo>
          </a:clrChange>
        </a:blip>
        <a:srcRect/>
        <a:stretch>
          <a:fillRect/>
        </a:stretch>
      </xdr:blipFill>
      <xdr:spPr>
        <a:xfrm>
          <a:off x="5941060" y="11317605"/>
          <a:ext cx="3252470" cy="554990"/>
        </a:xfrm>
        <a:prstGeom prst="rect">
          <a:avLst/>
        </a:prstGeom>
        <a:noFill/>
      </xdr:spPr>
    </xdr:pic>
    <xdr:clientData/>
  </xdr:twoCellAnchor>
  <xdr:twoCellAnchor>
    <xdr:from>
      <xdr:col>0</xdr:col>
      <xdr:colOff>526254</xdr:colOff>
      <xdr:row>52</xdr:row>
      <xdr:rowOff>11906</xdr:rowOff>
    </xdr:from>
    <xdr:to>
      <xdr:col>0</xdr:col>
      <xdr:colOff>3083717</xdr:colOff>
      <xdr:row>54</xdr:row>
      <xdr:rowOff>56457</xdr:rowOff>
    </xdr:to>
    <xdr:pic>
      <xdr:nvPicPr>
        <xdr:cNvPr id="1026" name="Picture 2"/>
        <xdr:cNvPicPr>
          <a:picLocks noChangeAspect="1" noChangeArrowheads="1"/>
        </xdr:cNvPicPr>
      </xdr:nvPicPr>
      <xdr:blipFill>
        <a:blip r:embed="rId2" cstate="print">
          <a:clrChange>
            <a:clrFrom>
              <a:srgbClr val="FFFFFF"/>
            </a:clrFrom>
            <a:clrTo>
              <a:srgbClr val="FFFFFF">
                <a:alpha val="0"/>
              </a:srgbClr>
            </a:clrTo>
          </a:clrChange>
        </a:blip>
        <a:srcRect/>
        <a:stretch>
          <a:fillRect/>
        </a:stretch>
      </xdr:blipFill>
      <xdr:spPr>
        <a:xfrm>
          <a:off x="525780" y="11317605"/>
          <a:ext cx="2557780" cy="539750"/>
        </a:xfrm>
        <a:prstGeom prst="rect">
          <a:avLst/>
        </a:prstGeom>
        <a:noFill/>
      </xdr:spPr>
    </xdr:pic>
    <xdr:clientData/>
  </xdr:twoCellAnchor>
  <xdr:twoCellAnchor>
    <xdr:from>
      <xdr:col>0</xdr:col>
      <xdr:colOff>0</xdr:colOff>
      <xdr:row>0</xdr:row>
      <xdr:rowOff>0</xdr:rowOff>
    </xdr:from>
    <xdr:to>
      <xdr:col>0</xdr:col>
      <xdr:colOff>600074</xdr:colOff>
      <xdr:row>0</xdr:row>
      <xdr:rowOff>276225</xdr:rowOff>
    </xdr:to>
    <xdr:sp>
      <xdr:nvSpPr>
        <xdr:cNvPr id="4" name="矩形 3">
          <a:hlinkClick xmlns:r="http://schemas.openxmlformats.org/officeDocument/2006/relationships" r:id="rId3"/>
        </xdr:cNvPr>
        <xdr:cNvSpPr/>
      </xdr:nvSpPr>
      <xdr:spPr>
        <a:xfrm>
          <a:off x="0" y="0"/>
          <a:ext cx="599440" cy="276225"/>
        </a:xfrm>
        <a:prstGeom prst="rect">
          <a:avLst/>
        </a:prstGeom>
      </xdr:spPr>
      <xdr:style>
        <a:lnRef idx="0">
          <a:schemeClr val="accent2"/>
        </a:lnRef>
        <a:fillRef idx="3">
          <a:schemeClr val="accent2"/>
        </a:fillRef>
        <a:effectRef idx="3">
          <a:schemeClr val="accent2"/>
        </a:effectRef>
        <a:fontRef idx="minor">
          <a:schemeClr val="lt1"/>
        </a:fontRef>
      </xdr:style>
      <xdr:txBody>
        <a:bodyPr rtlCol="0" anchor="ctr"/>
        <a:lstStyle/>
        <a:p>
          <a:pPr algn="ctr"/>
          <a:r>
            <a:rPr lang="zh-CN" altLang="en-US" sz="1100" b="1">
              <a:latin typeface="+mn-ea"/>
              <a:ea typeface="+mn-ea"/>
            </a:rPr>
            <a:t>目录</a:t>
          </a:r>
          <a:endParaRPr lang="zh-CN" altLang="en-US" sz="1100" b="1">
            <a:latin typeface="+mn-ea"/>
            <a:ea typeface="+mn-ea"/>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Ray\ray_old\PROPHET\material\Unit%20Linked%20SP%20(with%20Sterling%20Res)%20110%25account%20value\123.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hasee\Desktop\&#26032;&#24314;&#25991;&#20214;&#22841;%20(2)\&#25903;&#31080;&#31649;&#29702;\&#25903;&#31080;&#31649;&#29702;.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hasee\Desktop\&#26032;&#24314;&#25991;&#20214;&#22841;%20(2)\&#32463;&#20856;excel&#34920;&#26684;\BusinessPlanner_Demo.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Cora%20Y%20Shen\Desktop\&#20108;&#25903;&#26609;\&#20803;&#32032;&#28165;&#21333;\IRR&#20803;&#32032;&#28165;&#21333;-0615.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39033;&#30446;&#39044;&#31639;&#27169;&#26495;&#34920;1"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hasee\Desktop\&#26032;&#24314;&#25991;&#20214;&#22841;%20(2)\&#25903;&#31080;&#31649;&#29702;\&#25903;&#31080;&#25171;&#21360;&#27169;&#29256;.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Chaowu\Desktop\&#39033;&#30446;&#32452;&#20869;&#35780;&#20272;\&#38468;&#20214;1.2%20&#20445;&#38505;&#20844;&#21496;&#26399;&#38480;&#21305;&#37197;&#27169;&#26495;.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Cora%20Y%20Shen\Desktop\YUE-IRR&#20803;&#32032;&#28165;&#21333;-0627.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alm\3_Liquidity_Risk\&#27969;&#21160;&#24615;&#38480;&#39069;\2016&#27969;&#21160;&#24615;&#38480;&#39069;&#21046;&#23450;\&#38750;&#27969;&#21160;&#24615;&#38480;&#39069;&#27979;&#31639;\&#38750;&#27969;&#21160;&#24615;&#38480;&#39069;&#27979;&#31639;_&#20010;&#32418;.xlsm"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39033;&#30446;&#32452;&#20869;&#35780;&#20272;\ALM&#25910;&#30410;&#29575;&#26354;&#32447;&#29983;&#25104;&#22120;.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ntrol"/>
      <sheetName val="Inputs"/>
      <sheetName val="Multipliers"/>
      <sheetName val="Sterling reserve"/>
      <sheetName val="Cashflow"/>
      <sheetName val="Annual_Cashflow"/>
      <sheetName val="Reserve"/>
      <sheetName val="CSV"/>
      <sheetName val="SA_MULT"/>
      <sheetName val="DB_MULT"/>
      <sheetName val="ROP_MULT"/>
      <sheetName val="ALLOC_MULT"/>
      <sheetName val="CASH_END_MULT"/>
      <sheetName val="OTHER_BEN"/>
      <sheetName val="CSV_FAC"/>
      <sheetName val="ANN_MULT"/>
      <sheetName val="Expenses"/>
      <sheetName val="Basic Comm"/>
      <sheetName val="Override Comm"/>
      <sheetName val="Mortality_Assump"/>
      <sheetName val="Mort_Improve"/>
      <sheetName val="Lapse"/>
      <sheetName val="Lapse_Rate"/>
      <sheetName val="RES_SURR_BASIS"/>
      <sheetName val="Mortality"/>
      <sheetName val="Global"/>
      <sheetName val="Results"/>
      <sheetName val="Model_pt"/>
    </sheetNames>
    <sheetDataSet>
      <sheetData sheetId="0" refreshError="1"/>
      <sheetData sheetId="1"/>
      <sheetData sheetId="2"/>
      <sheetData sheetId="3" refreshError="1"/>
      <sheetData sheetId="4" refreshError="1"/>
      <sheetData sheetId="5" refreshError="1"/>
      <sheetData sheetId="6"/>
      <sheetData sheetId="7"/>
      <sheetData sheetId="8"/>
      <sheetData sheetId="9" refreshError="1"/>
      <sheetData sheetId="10" refreshError="1"/>
      <sheetData sheetId="11" refreshError="1"/>
      <sheetData sheetId="12" refreshError="1"/>
      <sheetData sheetId="13"/>
      <sheetData sheetId="14" refreshError="1"/>
      <sheetData sheetId="15" refreshError="1"/>
      <sheetData sheetId="16"/>
      <sheetData sheetId="17"/>
      <sheetData sheetId="18"/>
      <sheetData sheetId="19"/>
      <sheetData sheetId="20"/>
      <sheetData sheetId="21"/>
      <sheetData sheetId="22"/>
      <sheetData sheetId="23"/>
      <sheetData sheetId="24"/>
      <sheetData sheetId="25" refreshError="1"/>
      <sheetData sheetId="26"/>
      <sheetData sheetId="27"/>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主界面"/>
      <sheetName val="支票领购与使用输入"/>
      <sheetName val="部门明细查询"/>
      <sheetName val="汇总表"/>
      <sheetName val="按日期查询"/>
      <sheetName val="支票打印"/>
      <sheetName val="字段"/>
    </sheetNames>
    <sheetDataSet>
      <sheetData sheetId="0" refreshError="1"/>
      <sheetData sheetId="1"/>
      <sheetData sheetId="2" refreshError="1"/>
      <sheetData sheetId="3" refreshError="1"/>
      <sheetData sheetId="4" refreshError="1"/>
      <sheetData sheetId="5" refreshError="1"/>
      <sheetData sheetId="6"/>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RANGES"/>
      <sheetName val="Home"/>
      <sheetName val="Dashboard data"/>
      <sheetName val="Dashboard"/>
      <sheetName val="P&amp;L (CY Plan)"/>
      <sheetName val="P&amp;L (CY Act)"/>
      <sheetName val="P&amp;L (PY Act)"/>
      <sheetName val="P&amp;L (Compare)"/>
      <sheetName val="Balance Sheet"/>
      <sheetName val="Cash Flow"/>
      <sheetName val="Sales Fcst"/>
      <sheetName val="Sales Record"/>
      <sheetName val="Spending Record"/>
      <sheetName val="Invoice"/>
      <sheetName val="Purchase Order "/>
      <sheetName val="Payroll"/>
      <sheetName val="Timesheet"/>
      <sheetName val="Inventory List"/>
      <sheetName val="Expense report"/>
      <sheetName val="Loan Amortization Schedule"/>
      <sheetName val="Contacts"/>
      <sheetName val="x"/>
    </sheetNames>
    <sheetDataSet>
      <sheetData sheetId="0"/>
      <sheetData sheetId="1" refreshError="1"/>
      <sheetData sheetId="2"/>
      <sheetData sheetId="3" refreshError="1"/>
      <sheetData sheetId="4"/>
      <sheetData sheetId="5"/>
      <sheetData sheetId="6"/>
      <sheetData sheetId="7" refreshError="1"/>
      <sheetData sheetId="8" refreshError="1"/>
      <sheetData sheetId="9" refreshError="1"/>
      <sheetData sheetId="10"/>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OR01-产险销售"/>
      <sheetName val="OR02-寿险销售"/>
      <sheetName val="OR03-分支产险销售"/>
      <sheetName val="OR04-分支寿险销售"/>
      <sheetName val="OR05-产险理赔"/>
      <sheetName val="Database-参数列表"/>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ource of Project Cost"/>
      <sheetName val="Expenditures Over Time"/>
      <sheetName val="Cumulative Project Costs"/>
      <sheetName val="Data Worksheet"/>
    </sheetNames>
    <sheetDataSet>
      <sheetData sheetId="0" refreshError="1"/>
      <sheetData sheetId="1"/>
      <sheetData sheetId="2" refreshError="1"/>
      <sheetData sheetId="3" refreshError="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主页"/>
      <sheetName val="支票信息"/>
      <sheetName val="收款人资料"/>
      <sheetName val="支票填写"/>
      <sheetName val="支票"/>
      <sheetName val="银行进账单"/>
    </sheetNames>
    <sheetDataSet>
      <sheetData sheetId="0" refreshError="1"/>
      <sheetData sheetId="1" refreshError="1"/>
      <sheetData sheetId="2" refreshError="1"/>
      <sheetData sheetId="3"/>
      <sheetData sheetId="4" refreshError="1"/>
      <sheetData sheetId="5"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附件1.2 保险公司期限匹配模板"/>
      <sheetName val="表1-2 基本情景期限匹配测试表（人身保险公司）_市值（2）"/>
    </sheetNames>
    <definedNames>
      <definedName name="Number_of_Payments" sheetId="1"/>
      <definedName name="Values_Entered" sheetId="1"/>
    </definedNames>
    <sheetDataSet>
      <sheetData sheetId="0" refreshError="1"/>
      <sheetData sheetId="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封面"/>
      <sheetName val="Database-指标数据类型"/>
      <sheetName val="Database-下拉框"/>
      <sheetName val="Database-分值计算"/>
      <sheetName val="Database-参数列表"/>
      <sheetName val="OR01-产险销售"/>
      <sheetName val="OR02-寿险销售"/>
      <sheetName val="OR03-分支产险销售"/>
      <sheetName val="OR04-分支寿险销售"/>
      <sheetName val="OR05-产险理赔"/>
      <sheetName val="OR06-寿险理赔"/>
      <sheetName val="OR07-分支产险理赔"/>
      <sheetName val="OR08-分支寿险理赔"/>
      <sheetName val="OR09-再保险业务"/>
      <sheetName val="OR10-资金运用业务"/>
      <sheetName val="OR11-公司治理"/>
      <sheetName val="OR12-法人财务"/>
      <sheetName val="OR13-分支财务"/>
      <sheetName val="OR14-产险准备金"/>
      <sheetName val="OR15-寿险准备金"/>
      <sheetName val="OR17-案件管理 "/>
      <sheetName val="OR18-合规风险"/>
      <sheetName val="SR01-战略风险"/>
      <sheetName val="RR01-声誉风险"/>
      <sheetName val="LR01-流动性风险-财产险和再保险"/>
      <sheetName val="LR02-流动性风险-人身险"/>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个红_基本"/>
      <sheetName val="个红_退保2倍"/>
      <sheetName val="综合_个红"/>
      <sheetName val="非流动性"/>
      <sheetName val="graph"/>
    </sheetNames>
    <sheetDataSet>
      <sheetData sheetId="0"/>
      <sheetData sheetId="1"/>
      <sheetData sheetId="2"/>
      <sheetData sheetId="3"/>
      <sheetData sheetId="4"/>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参数假设"/>
      <sheetName val="YC"/>
      <sheetName val="基础情景alm"/>
      <sheetName val="有效久期20170331"/>
      <sheetName val="压力情景20161231"/>
      <sheetName val="压力情景20160930"/>
      <sheetName val="压力情景20170331"/>
      <sheetName val="压力情景负债20170331"/>
    </sheetNames>
    <sheetDataSet>
      <sheetData sheetId="0"/>
      <sheetData sheetId="1"/>
      <sheetData sheetId="2"/>
      <sheetData sheetId="3"/>
      <sheetData sheetId="4"/>
      <sheetData sheetId="5"/>
      <sheetData sheetId="6"/>
      <sheetData sheetId="7"/>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00B0F0"/>
  </sheetPr>
  <dimension ref="A1:D25"/>
  <sheetViews>
    <sheetView view="pageBreakPreview" zoomScale="60" zoomScaleNormal="100" zoomScaleSheetLayoutView="60" workbookViewId="0">
      <selection activeCell="A20" sqref="A20"/>
    </sheetView>
  </sheetViews>
  <sheetFormatPr defaultColWidth="9" defaultRowHeight="12.75" outlineLevelCol="3"/>
  <cols>
    <col min="1" max="1" width="104.25" style="827" customWidth="1"/>
    <col min="2" max="4" width="9.125" style="827" customWidth="1"/>
    <col min="5" max="254" width="9.125" style="827"/>
    <col min="255" max="255" width="94.25" style="827" customWidth="1"/>
    <col min="256" max="256" width="4.25" style="827" customWidth="1"/>
    <col min="257" max="260" width="9" style="827" hidden="1" customWidth="1"/>
    <col min="261" max="510" width="9.125" style="827"/>
    <col min="511" max="511" width="94.25" style="827" customWidth="1"/>
    <col min="512" max="512" width="4.25" style="827" customWidth="1"/>
    <col min="513" max="516" width="9" style="827" hidden="1" customWidth="1"/>
    <col min="517" max="766" width="9.125" style="827"/>
    <col min="767" max="767" width="94.25" style="827" customWidth="1"/>
    <col min="768" max="768" width="4.25" style="827" customWidth="1"/>
    <col min="769" max="772" width="9" style="827" hidden="1" customWidth="1"/>
    <col min="773" max="1022" width="9.125" style="827"/>
    <col min="1023" max="1023" width="94.25" style="827" customWidth="1"/>
    <col min="1024" max="1024" width="4.25" style="827" customWidth="1"/>
    <col min="1025" max="1028" width="9" style="827" hidden="1" customWidth="1"/>
    <col min="1029" max="1278" width="9.125" style="827"/>
    <col min="1279" max="1279" width="94.25" style="827" customWidth="1"/>
    <col min="1280" max="1280" width="4.25" style="827" customWidth="1"/>
    <col min="1281" max="1284" width="9" style="827" hidden="1" customWidth="1"/>
    <col min="1285" max="1534" width="9.125" style="827"/>
    <col min="1535" max="1535" width="94.25" style="827" customWidth="1"/>
    <col min="1536" max="1536" width="4.25" style="827" customWidth="1"/>
    <col min="1537" max="1540" width="9" style="827" hidden="1" customWidth="1"/>
    <col min="1541" max="1790" width="9.125" style="827"/>
    <col min="1791" max="1791" width="94.25" style="827" customWidth="1"/>
    <col min="1792" max="1792" width="4.25" style="827" customWidth="1"/>
    <col min="1793" max="1796" width="9" style="827" hidden="1" customWidth="1"/>
    <col min="1797" max="2046" width="9.125" style="827"/>
    <col min="2047" max="2047" width="94.25" style="827" customWidth="1"/>
    <col min="2048" max="2048" width="4.25" style="827" customWidth="1"/>
    <col min="2049" max="2052" width="9" style="827" hidden="1" customWidth="1"/>
    <col min="2053" max="2302" width="9.125" style="827"/>
    <col min="2303" max="2303" width="94.25" style="827" customWidth="1"/>
    <col min="2304" max="2304" width="4.25" style="827" customWidth="1"/>
    <col min="2305" max="2308" width="9" style="827" hidden="1" customWidth="1"/>
    <col min="2309" max="2558" width="9.125" style="827"/>
    <col min="2559" max="2559" width="94.25" style="827" customWidth="1"/>
    <col min="2560" max="2560" width="4.25" style="827" customWidth="1"/>
    <col min="2561" max="2564" width="9" style="827" hidden="1" customWidth="1"/>
    <col min="2565" max="2814" width="9.125" style="827"/>
    <col min="2815" max="2815" width="94.25" style="827" customWidth="1"/>
    <col min="2816" max="2816" width="4.25" style="827" customWidth="1"/>
    <col min="2817" max="2820" width="9" style="827" hidden="1" customWidth="1"/>
    <col min="2821" max="3070" width="9.125" style="827"/>
    <col min="3071" max="3071" width="94.25" style="827" customWidth="1"/>
    <col min="3072" max="3072" width="4.25" style="827" customWidth="1"/>
    <col min="3073" max="3076" width="9" style="827" hidden="1" customWidth="1"/>
    <col min="3077" max="3326" width="9.125" style="827"/>
    <col min="3327" max="3327" width="94.25" style="827" customWidth="1"/>
    <col min="3328" max="3328" width="4.25" style="827" customWidth="1"/>
    <col min="3329" max="3332" width="9" style="827" hidden="1" customWidth="1"/>
    <col min="3333" max="3582" width="9.125" style="827"/>
    <col min="3583" max="3583" width="94.25" style="827" customWidth="1"/>
    <col min="3584" max="3584" width="4.25" style="827" customWidth="1"/>
    <col min="3585" max="3588" width="9" style="827" hidden="1" customWidth="1"/>
    <col min="3589" max="3838" width="9.125" style="827"/>
    <col min="3839" max="3839" width="94.25" style="827" customWidth="1"/>
    <col min="3840" max="3840" width="4.25" style="827" customWidth="1"/>
    <col min="3841" max="3844" width="9" style="827" hidden="1" customWidth="1"/>
    <col min="3845" max="4094" width="9.125" style="827"/>
    <col min="4095" max="4095" width="94.25" style="827" customWidth="1"/>
    <col min="4096" max="4096" width="4.25" style="827" customWidth="1"/>
    <col min="4097" max="4100" width="9" style="827" hidden="1" customWidth="1"/>
    <col min="4101" max="4350" width="9.125" style="827"/>
    <col min="4351" max="4351" width="94.25" style="827" customWidth="1"/>
    <col min="4352" max="4352" width="4.25" style="827" customWidth="1"/>
    <col min="4353" max="4356" width="9" style="827" hidden="1" customWidth="1"/>
    <col min="4357" max="4606" width="9.125" style="827"/>
    <col min="4607" max="4607" width="94.25" style="827" customWidth="1"/>
    <col min="4608" max="4608" width="4.25" style="827" customWidth="1"/>
    <col min="4609" max="4612" width="9" style="827" hidden="1" customWidth="1"/>
    <col min="4613" max="4862" width="9.125" style="827"/>
    <col min="4863" max="4863" width="94.25" style="827" customWidth="1"/>
    <col min="4864" max="4864" width="4.25" style="827" customWidth="1"/>
    <col min="4865" max="4868" width="9" style="827" hidden="1" customWidth="1"/>
    <col min="4869" max="5118" width="9.125" style="827"/>
    <col min="5119" max="5119" width="94.25" style="827" customWidth="1"/>
    <col min="5120" max="5120" width="4.25" style="827" customWidth="1"/>
    <col min="5121" max="5124" width="9" style="827" hidden="1" customWidth="1"/>
    <col min="5125" max="5374" width="9.125" style="827"/>
    <col min="5375" max="5375" width="94.25" style="827" customWidth="1"/>
    <col min="5376" max="5376" width="4.25" style="827" customWidth="1"/>
    <col min="5377" max="5380" width="9" style="827" hidden="1" customWidth="1"/>
    <col min="5381" max="5630" width="9.125" style="827"/>
    <col min="5631" max="5631" width="94.25" style="827" customWidth="1"/>
    <col min="5632" max="5632" width="4.25" style="827" customWidth="1"/>
    <col min="5633" max="5636" width="9" style="827" hidden="1" customWidth="1"/>
    <col min="5637" max="5886" width="9.125" style="827"/>
    <col min="5887" max="5887" width="94.25" style="827" customWidth="1"/>
    <col min="5888" max="5888" width="4.25" style="827" customWidth="1"/>
    <col min="5889" max="5892" width="9" style="827" hidden="1" customWidth="1"/>
    <col min="5893" max="6142" width="9.125" style="827"/>
    <col min="6143" max="6143" width="94.25" style="827" customWidth="1"/>
    <col min="6144" max="6144" width="4.25" style="827" customWidth="1"/>
    <col min="6145" max="6148" width="9" style="827" hidden="1" customWidth="1"/>
    <col min="6149" max="6398" width="9.125" style="827"/>
    <col min="6399" max="6399" width="94.25" style="827" customWidth="1"/>
    <col min="6400" max="6400" width="4.25" style="827" customWidth="1"/>
    <col min="6401" max="6404" width="9" style="827" hidden="1" customWidth="1"/>
    <col min="6405" max="6654" width="9.125" style="827"/>
    <col min="6655" max="6655" width="94.25" style="827" customWidth="1"/>
    <col min="6656" max="6656" width="4.25" style="827" customWidth="1"/>
    <col min="6657" max="6660" width="9" style="827" hidden="1" customWidth="1"/>
    <col min="6661" max="6910" width="9.125" style="827"/>
    <col min="6911" max="6911" width="94.25" style="827" customWidth="1"/>
    <col min="6912" max="6912" width="4.25" style="827" customWidth="1"/>
    <col min="6913" max="6916" width="9" style="827" hidden="1" customWidth="1"/>
    <col min="6917" max="7166" width="9.125" style="827"/>
    <col min="7167" max="7167" width="94.25" style="827" customWidth="1"/>
    <col min="7168" max="7168" width="4.25" style="827" customWidth="1"/>
    <col min="7169" max="7172" width="9" style="827" hidden="1" customWidth="1"/>
    <col min="7173" max="7422" width="9.125" style="827"/>
    <col min="7423" max="7423" width="94.25" style="827" customWidth="1"/>
    <col min="7424" max="7424" width="4.25" style="827" customWidth="1"/>
    <col min="7425" max="7428" width="9" style="827" hidden="1" customWidth="1"/>
    <col min="7429" max="7678" width="9.125" style="827"/>
    <col min="7679" max="7679" width="94.25" style="827" customWidth="1"/>
    <col min="7680" max="7680" width="4.25" style="827" customWidth="1"/>
    <col min="7681" max="7684" width="9" style="827" hidden="1" customWidth="1"/>
    <col min="7685" max="7934" width="9.125" style="827"/>
    <col min="7935" max="7935" width="94.25" style="827" customWidth="1"/>
    <col min="7936" max="7936" width="4.25" style="827" customWidth="1"/>
    <col min="7937" max="7940" width="9" style="827" hidden="1" customWidth="1"/>
    <col min="7941" max="8190" width="9.125" style="827"/>
    <col min="8191" max="8191" width="94.25" style="827" customWidth="1"/>
    <col min="8192" max="8192" width="4.25" style="827" customWidth="1"/>
    <col min="8193" max="8196" width="9" style="827" hidden="1" customWidth="1"/>
    <col min="8197" max="8446" width="9.125" style="827"/>
    <col min="8447" max="8447" width="94.25" style="827" customWidth="1"/>
    <col min="8448" max="8448" width="4.25" style="827" customWidth="1"/>
    <col min="8449" max="8452" width="9" style="827" hidden="1" customWidth="1"/>
    <col min="8453" max="8702" width="9.125" style="827"/>
    <col min="8703" max="8703" width="94.25" style="827" customWidth="1"/>
    <col min="8704" max="8704" width="4.25" style="827" customWidth="1"/>
    <col min="8705" max="8708" width="9" style="827" hidden="1" customWidth="1"/>
    <col min="8709" max="8958" width="9.125" style="827"/>
    <col min="8959" max="8959" width="94.25" style="827" customWidth="1"/>
    <col min="8960" max="8960" width="4.25" style="827" customWidth="1"/>
    <col min="8961" max="8964" width="9" style="827" hidden="1" customWidth="1"/>
    <col min="8965" max="9214" width="9.125" style="827"/>
    <col min="9215" max="9215" width="94.25" style="827" customWidth="1"/>
    <col min="9216" max="9216" width="4.25" style="827" customWidth="1"/>
    <col min="9217" max="9220" width="9" style="827" hidden="1" customWidth="1"/>
    <col min="9221" max="9470" width="9.125" style="827"/>
    <col min="9471" max="9471" width="94.25" style="827" customWidth="1"/>
    <col min="9472" max="9472" width="4.25" style="827" customWidth="1"/>
    <col min="9473" max="9476" width="9" style="827" hidden="1" customWidth="1"/>
    <col min="9477" max="9726" width="9.125" style="827"/>
    <col min="9727" max="9727" width="94.25" style="827" customWidth="1"/>
    <col min="9728" max="9728" width="4.25" style="827" customWidth="1"/>
    <col min="9729" max="9732" width="9" style="827" hidden="1" customWidth="1"/>
    <col min="9733" max="9982" width="9.125" style="827"/>
    <col min="9983" max="9983" width="94.25" style="827" customWidth="1"/>
    <col min="9984" max="9984" width="4.25" style="827" customWidth="1"/>
    <col min="9985" max="9988" width="9" style="827" hidden="1" customWidth="1"/>
    <col min="9989" max="10238" width="9.125" style="827"/>
    <col min="10239" max="10239" width="94.25" style="827" customWidth="1"/>
    <col min="10240" max="10240" width="4.25" style="827" customWidth="1"/>
    <col min="10241" max="10244" width="9" style="827" hidden="1" customWidth="1"/>
    <col min="10245" max="10494" width="9.125" style="827"/>
    <col min="10495" max="10495" width="94.25" style="827" customWidth="1"/>
    <col min="10496" max="10496" width="4.25" style="827" customWidth="1"/>
    <col min="10497" max="10500" width="9" style="827" hidden="1" customWidth="1"/>
    <col min="10501" max="10750" width="9.125" style="827"/>
    <col min="10751" max="10751" width="94.25" style="827" customWidth="1"/>
    <col min="10752" max="10752" width="4.25" style="827" customWidth="1"/>
    <col min="10753" max="10756" width="9" style="827" hidden="1" customWidth="1"/>
    <col min="10757" max="11006" width="9.125" style="827"/>
    <col min="11007" max="11007" width="94.25" style="827" customWidth="1"/>
    <col min="11008" max="11008" width="4.25" style="827" customWidth="1"/>
    <col min="11009" max="11012" width="9" style="827" hidden="1" customWidth="1"/>
    <col min="11013" max="11262" width="9.125" style="827"/>
    <col min="11263" max="11263" width="94.25" style="827" customWidth="1"/>
    <col min="11264" max="11264" width="4.25" style="827" customWidth="1"/>
    <col min="11265" max="11268" width="9" style="827" hidden="1" customWidth="1"/>
    <col min="11269" max="11518" width="9.125" style="827"/>
    <col min="11519" max="11519" width="94.25" style="827" customWidth="1"/>
    <col min="11520" max="11520" width="4.25" style="827" customWidth="1"/>
    <col min="11521" max="11524" width="9" style="827" hidden="1" customWidth="1"/>
    <col min="11525" max="11774" width="9.125" style="827"/>
    <col min="11775" max="11775" width="94.25" style="827" customWidth="1"/>
    <col min="11776" max="11776" width="4.25" style="827" customWidth="1"/>
    <col min="11777" max="11780" width="9" style="827" hidden="1" customWidth="1"/>
    <col min="11781" max="12030" width="9.125" style="827"/>
    <col min="12031" max="12031" width="94.25" style="827" customWidth="1"/>
    <col min="12032" max="12032" width="4.25" style="827" customWidth="1"/>
    <col min="12033" max="12036" width="9" style="827" hidden="1" customWidth="1"/>
    <col min="12037" max="12286" width="9.125" style="827"/>
    <col min="12287" max="12287" width="94.25" style="827" customWidth="1"/>
    <col min="12288" max="12288" width="4.25" style="827" customWidth="1"/>
    <col min="12289" max="12292" width="9" style="827" hidden="1" customWidth="1"/>
    <col min="12293" max="12542" width="9.125" style="827"/>
    <col min="12543" max="12543" width="94.25" style="827" customWidth="1"/>
    <col min="12544" max="12544" width="4.25" style="827" customWidth="1"/>
    <col min="12545" max="12548" width="9" style="827" hidden="1" customWidth="1"/>
    <col min="12549" max="12798" width="9.125" style="827"/>
    <col min="12799" max="12799" width="94.25" style="827" customWidth="1"/>
    <col min="12800" max="12800" width="4.25" style="827" customWidth="1"/>
    <col min="12801" max="12804" width="9" style="827" hidden="1" customWidth="1"/>
    <col min="12805" max="13054" width="9.125" style="827"/>
    <col min="13055" max="13055" width="94.25" style="827" customWidth="1"/>
    <col min="13056" max="13056" width="4.25" style="827" customWidth="1"/>
    <col min="13057" max="13060" width="9" style="827" hidden="1" customWidth="1"/>
    <col min="13061" max="13310" width="9.125" style="827"/>
    <col min="13311" max="13311" width="94.25" style="827" customWidth="1"/>
    <col min="13312" max="13312" width="4.25" style="827" customWidth="1"/>
    <col min="13313" max="13316" width="9" style="827" hidden="1" customWidth="1"/>
    <col min="13317" max="13566" width="9.125" style="827"/>
    <col min="13567" max="13567" width="94.25" style="827" customWidth="1"/>
    <col min="13568" max="13568" width="4.25" style="827" customWidth="1"/>
    <col min="13569" max="13572" width="9" style="827" hidden="1" customWidth="1"/>
    <col min="13573" max="13822" width="9.125" style="827"/>
    <col min="13823" max="13823" width="94.25" style="827" customWidth="1"/>
    <col min="13824" max="13824" width="4.25" style="827" customWidth="1"/>
    <col min="13825" max="13828" width="9" style="827" hidden="1" customWidth="1"/>
    <col min="13829" max="14078" width="9.125" style="827"/>
    <col min="14079" max="14079" width="94.25" style="827" customWidth="1"/>
    <col min="14080" max="14080" width="4.25" style="827" customWidth="1"/>
    <col min="14081" max="14084" width="9" style="827" hidden="1" customWidth="1"/>
    <col min="14085" max="14334" width="9.125" style="827"/>
    <col min="14335" max="14335" width="94.25" style="827" customWidth="1"/>
    <col min="14336" max="14336" width="4.25" style="827" customWidth="1"/>
    <col min="14337" max="14340" width="9" style="827" hidden="1" customWidth="1"/>
    <col min="14341" max="14590" width="9.125" style="827"/>
    <col min="14591" max="14591" width="94.25" style="827" customWidth="1"/>
    <col min="14592" max="14592" width="4.25" style="827" customWidth="1"/>
    <col min="14593" max="14596" width="9" style="827" hidden="1" customWidth="1"/>
    <col min="14597" max="14846" width="9.125" style="827"/>
    <col min="14847" max="14847" width="94.25" style="827" customWidth="1"/>
    <col min="14848" max="14848" width="4.25" style="827" customWidth="1"/>
    <col min="14849" max="14852" width="9" style="827" hidden="1" customWidth="1"/>
    <col min="14853" max="15102" width="9.125" style="827"/>
    <col min="15103" max="15103" width="94.25" style="827" customWidth="1"/>
    <col min="15104" max="15104" width="4.25" style="827" customWidth="1"/>
    <col min="15105" max="15108" width="9" style="827" hidden="1" customWidth="1"/>
    <col min="15109" max="15358" width="9.125" style="827"/>
    <col min="15359" max="15359" width="94.25" style="827" customWidth="1"/>
    <col min="15360" max="15360" width="4.25" style="827" customWidth="1"/>
    <col min="15361" max="15364" width="9" style="827" hidden="1" customWidth="1"/>
    <col min="15365" max="15614" width="9.125" style="827"/>
    <col min="15615" max="15615" width="94.25" style="827" customWidth="1"/>
    <col min="15616" max="15616" width="4.25" style="827" customWidth="1"/>
    <col min="15617" max="15620" width="9" style="827" hidden="1" customWidth="1"/>
    <col min="15621" max="15870" width="9.125" style="827"/>
    <col min="15871" max="15871" width="94.25" style="827" customWidth="1"/>
    <col min="15872" max="15872" width="4.25" style="827" customWidth="1"/>
    <col min="15873" max="15876" width="9" style="827" hidden="1" customWidth="1"/>
    <col min="15877" max="16126" width="9.125" style="827"/>
    <col min="16127" max="16127" width="94.25" style="827" customWidth="1"/>
    <col min="16128" max="16128" width="4.25" style="827" customWidth="1"/>
    <col min="16129" max="16132" width="9" style="827" hidden="1" customWidth="1"/>
    <col min="16133" max="16384" width="9.125" style="827"/>
  </cols>
  <sheetData>
    <row r="1" ht="58.5" customHeight="1" spans="1:1">
      <c r="A1" s="828" t="s">
        <v>0</v>
      </c>
    </row>
    <row r="2" ht="58.5" customHeight="1"/>
    <row r="3" ht="126.75" customHeight="1"/>
    <row r="4" ht="48" customHeight="1" spans="1:4">
      <c r="A4" s="829" t="s">
        <v>1</v>
      </c>
      <c r="B4" s="830"/>
      <c r="C4" s="830"/>
      <c r="D4" s="830"/>
    </row>
    <row r="5" ht="37.5" customHeight="1" spans="1:4">
      <c r="A5" s="829" t="s">
        <v>2</v>
      </c>
      <c r="B5" s="830"/>
      <c r="C5" s="830"/>
      <c r="D5" s="830"/>
    </row>
    <row r="6" ht="23.1" customHeight="1" spans="1:4">
      <c r="A6" s="831"/>
      <c r="B6" s="830"/>
      <c r="C6" s="830"/>
      <c r="D6" s="830"/>
    </row>
    <row r="7" ht="23.1" customHeight="1" spans="1:4">
      <c r="A7" s="831"/>
      <c r="B7" s="830"/>
      <c r="C7" s="830"/>
      <c r="D7" s="830"/>
    </row>
    <row r="8" ht="23.1" customHeight="1" spans="1:4">
      <c r="A8" s="831"/>
      <c r="B8" s="830"/>
      <c r="C8" s="830"/>
      <c r="D8" s="830"/>
    </row>
    <row r="9" ht="23.1" customHeight="1" spans="1:4">
      <c r="A9" s="831"/>
      <c r="B9" s="830"/>
      <c r="C9" s="830"/>
      <c r="D9" s="830"/>
    </row>
    <row r="10" s="826" customFormat="1" ht="23.1" hidden="1" customHeight="1" spans="1:1">
      <c r="A10" s="831"/>
    </row>
    <row r="11" s="826" customFormat="1" ht="23.1" hidden="1" customHeight="1" spans="1:1">
      <c r="A11" s="831"/>
    </row>
    <row r="12" s="826" customFormat="1" ht="23.1" customHeight="1" spans="1:1">
      <c r="A12" s="831"/>
    </row>
    <row r="13" s="826" customFormat="1" ht="23.1" customHeight="1" spans="1:1">
      <c r="A13" s="831"/>
    </row>
    <row r="14" s="826" customFormat="1" ht="23.1" customHeight="1" spans="1:1">
      <c r="A14" s="831"/>
    </row>
    <row r="15" s="826" customFormat="1" ht="23.1" customHeight="1" spans="1:1">
      <c r="A15" s="831"/>
    </row>
    <row r="16" s="826" customFormat="1" ht="23.1" customHeight="1" spans="1:1">
      <c r="A16" s="831"/>
    </row>
    <row r="17" s="826" customFormat="1" ht="23.1" customHeight="1" spans="1:1">
      <c r="A17" s="831"/>
    </row>
    <row r="18" s="826" customFormat="1" ht="23.1" customHeight="1" spans="1:1">
      <c r="A18" s="831"/>
    </row>
    <row r="19" s="826" customFormat="1" ht="24.95" customHeight="1"/>
    <row r="20" s="826" customFormat="1" ht="30.75" customHeight="1" spans="1:1">
      <c r="A20" s="832" t="s">
        <v>3</v>
      </c>
    </row>
    <row r="21" s="826" customFormat="1" ht="30.75" customHeight="1" spans="1:1">
      <c r="A21" s="832" t="s">
        <v>4</v>
      </c>
    </row>
    <row r="22" s="826" customFormat="1" ht="30.75" customHeight="1" spans="1:1">
      <c r="A22" s="832" t="s">
        <v>5</v>
      </c>
    </row>
    <row r="23" s="826" customFormat="1" ht="30.75" customHeight="1" spans="1:1">
      <c r="A23" s="832" t="s">
        <v>6</v>
      </c>
    </row>
    <row r="24" s="826" customFormat="1" ht="30.75" customHeight="1" spans="1:1">
      <c r="A24" s="832" t="s">
        <v>7</v>
      </c>
    </row>
    <row r="25" s="826" customFormat="1" ht="27.95" customHeight="1"/>
  </sheetData>
  <mergeCells count="1">
    <mergeCell ref="A6:A18"/>
  </mergeCells>
  <pageMargins left="0.699305555555556" right="0.699305555555556" top="0.75" bottom="0.75" header="0.3" footer="0.3"/>
  <pageSetup paperSize="9" scale="86"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X21"/>
  <sheetViews>
    <sheetView view="pageBreakPreview" zoomScale="90" zoomScaleNormal="80" zoomScaleSheetLayoutView="90" workbookViewId="0">
      <selection activeCell="D16" sqref="D16"/>
    </sheetView>
  </sheetViews>
  <sheetFormatPr defaultColWidth="8.75" defaultRowHeight="16.5"/>
  <cols>
    <col min="1" max="1" width="11.375" style="46" customWidth="1"/>
    <col min="2" max="2" width="24.375" style="46" customWidth="1"/>
    <col min="3" max="3" width="16.375" style="46" customWidth="1"/>
    <col min="4" max="4" width="14.125" style="46" customWidth="1"/>
    <col min="5" max="6" width="15.75" style="46" customWidth="1"/>
    <col min="7" max="7" width="24" style="46" customWidth="1"/>
    <col min="8" max="8" width="11.375" style="46" customWidth="1"/>
    <col min="9" max="9" width="17.25" style="46" customWidth="1"/>
    <col min="10" max="10" width="9.625" style="46" customWidth="1"/>
    <col min="11" max="14" width="7.375" style="46" customWidth="1"/>
    <col min="15" max="23" width="7.625" style="46" customWidth="1"/>
    <col min="24" max="16384" width="8.75" style="46"/>
  </cols>
  <sheetData>
    <row r="1" ht="24.75" spans="1:23">
      <c r="A1" s="16" t="s">
        <v>18</v>
      </c>
      <c r="B1" s="16"/>
      <c r="C1" s="16"/>
      <c r="D1" s="16"/>
      <c r="E1" s="16"/>
      <c r="F1" s="16"/>
      <c r="G1" s="16"/>
      <c r="H1" s="16"/>
      <c r="I1" s="16"/>
      <c r="J1" s="378"/>
      <c r="K1" s="16"/>
      <c r="L1" s="16"/>
      <c r="M1" s="16"/>
      <c r="N1" s="16"/>
      <c r="O1" s="16"/>
      <c r="P1" s="16"/>
      <c r="Q1" s="16"/>
      <c r="R1" s="16"/>
      <c r="S1" s="16"/>
      <c r="T1" s="16"/>
      <c r="U1" s="16"/>
      <c r="V1" s="16"/>
      <c r="W1" s="16"/>
    </row>
    <row r="2" ht="17.1" customHeight="1" spans="1:23">
      <c r="A2" s="81" t="s">
        <v>389</v>
      </c>
      <c r="B2" s="378"/>
      <c r="C2" s="378"/>
      <c r="D2" s="378"/>
      <c r="E2" s="378"/>
      <c r="F2" s="378"/>
      <c r="G2" s="378"/>
      <c r="H2" s="378"/>
      <c r="I2" s="378"/>
      <c r="J2" s="378"/>
      <c r="K2" s="16"/>
      <c r="L2" s="16"/>
      <c r="M2" s="16"/>
      <c r="N2" s="16"/>
      <c r="O2" s="16"/>
      <c r="P2" s="16"/>
      <c r="Q2" s="16"/>
      <c r="R2" s="16"/>
      <c r="S2" s="16"/>
      <c r="T2" s="16"/>
      <c r="U2" s="16"/>
      <c r="V2" s="16"/>
      <c r="W2" s="16"/>
    </row>
    <row r="3" s="44" customFormat="1" spans="1:23">
      <c r="A3" s="81" t="s">
        <v>330</v>
      </c>
      <c r="B3" s="100"/>
      <c r="C3" s="100"/>
      <c r="D3" s="50"/>
      <c r="E3" s="99"/>
      <c r="F3" s="99"/>
      <c r="G3" s="99"/>
      <c r="H3" s="144"/>
      <c r="I3" s="100"/>
      <c r="J3" s="100"/>
      <c r="L3" s="421"/>
      <c r="M3" s="421"/>
      <c r="N3" s="422"/>
      <c r="P3" s="80"/>
      <c r="Q3" s="80"/>
      <c r="R3" s="80"/>
      <c r="S3" s="80"/>
      <c r="T3" s="80"/>
      <c r="U3" s="80"/>
      <c r="V3" s="80"/>
      <c r="W3" s="80"/>
    </row>
    <row r="4" s="44" customFormat="1" ht="17.25" spans="1:22">
      <c r="A4" s="99" t="s">
        <v>104</v>
      </c>
      <c r="B4" s="50"/>
      <c r="C4" s="183"/>
      <c r="D4" s="379"/>
      <c r="E4" s="379"/>
      <c r="F4" s="379"/>
      <c r="G4" s="50"/>
      <c r="H4" s="50"/>
      <c r="I4" s="50"/>
      <c r="J4" s="85" t="s">
        <v>107</v>
      </c>
      <c r="K4" s="80"/>
      <c r="L4" s="80"/>
      <c r="P4" s="80"/>
      <c r="U4" s="80"/>
      <c r="V4" s="80"/>
    </row>
    <row r="5" s="44" customFormat="1" spans="1:10">
      <c r="A5" s="100"/>
      <c r="B5" s="380" t="s">
        <v>390</v>
      </c>
      <c r="C5" s="381" t="s">
        <v>334</v>
      </c>
      <c r="D5" s="326"/>
      <c r="E5" s="343"/>
      <c r="F5" s="382" t="s">
        <v>374</v>
      </c>
      <c r="G5" s="326"/>
      <c r="H5" s="326"/>
      <c r="I5" s="326"/>
      <c r="J5" s="423" t="s">
        <v>391</v>
      </c>
    </row>
    <row r="6" s="44" customFormat="1" ht="17.25" spans="1:10">
      <c r="A6" s="100"/>
      <c r="B6" s="383"/>
      <c r="C6" s="384" t="s">
        <v>392</v>
      </c>
      <c r="D6" s="385" t="s">
        <v>393</v>
      </c>
      <c r="E6" s="386" t="s">
        <v>190</v>
      </c>
      <c r="F6" s="387" t="s">
        <v>373</v>
      </c>
      <c r="G6" s="385" t="s">
        <v>394</v>
      </c>
      <c r="H6" s="385" t="s">
        <v>395</v>
      </c>
      <c r="I6" s="385" t="s">
        <v>190</v>
      </c>
      <c r="J6" s="424"/>
    </row>
    <row r="7" s="44" customFormat="1" ht="17.25" spans="1:10">
      <c r="A7" s="100"/>
      <c r="B7" s="388" t="s">
        <v>396</v>
      </c>
      <c r="C7" s="389"/>
      <c r="D7" s="390"/>
      <c r="E7" s="391">
        <f>C7+D7</f>
        <v>0</v>
      </c>
      <c r="F7" s="392"/>
      <c r="G7" s="390"/>
      <c r="H7" s="390"/>
      <c r="I7" s="425">
        <f>F7+H7+G7</f>
        <v>0</v>
      </c>
      <c r="J7" s="391">
        <f>E7-I7</f>
        <v>0</v>
      </c>
    </row>
    <row r="8" s="44" customFormat="1" spans="1:10">
      <c r="A8" s="100"/>
      <c r="B8" s="393" t="s">
        <v>397</v>
      </c>
      <c r="C8" s="394"/>
      <c r="D8" s="395">
        <f>$D$7</f>
        <v>0</v>
      </c>
      <c r="E8" s="396">
        <f>C8+D8</f>
        <v>0</v>
      </c>
      <c r="F8" s="397"/>
      <c r="G8" s="395">
        <f>$G$7</f>
        <v>0</v>
      </c>
      <c r="H8" s="395">
        <f>$H$7</f>
        <v>0</v>
      </c>
      <c r="I8" s="395">
        <f t="shared" ref="I8:I13" si="0">F8+G8+H8</f>
        <v>0</v>
      </c>
      <c r="J8" s="396">
        <f t="shared" ref="J8:J13" si="1">E8-I8</f>
        <v>0</v>
      </c>
    </row>
    <row r="9" s="44" customFormat="1" spans="1:10">
      <c r="A9" s="100"/>
      <c r="B9" s="398" t="s">
        <v>398</v>
      </c>
      <c r="C9" s="399"/>
      <c r="D9" s="400">
        <f t="shared" ref="D9:D13" si="2">$D$7</f>
        <v>0</v>
      </c>
      <c r="E9" s="401">
        <f t="shared" ref="E9:E13" si="3">C9+D9</f>
        <v>0</v>
      </c>
      <c r="F9" s="402"/>
      <c r="G9" s="400">
        <f t="shared" ref="G9:G13" si="4">$G$7</f>
        <v>0</v>
      </c>
      <c r="H9" s="400">
        <f>$H$7</f>
        <v>0</v>
      </c>
      <c r="I9" s="426">
        <f t="shared" si="0"/>
        <v>0</v>
      </c>
      <c r="J9" s="401">
        <f t="shared" si="1"/>
        <v>0</v>
      </c>
    </row>
    <row r="10" s="44" customFormat="1" spans="1:24">
      <c r="A10" s="100"/>
      <c r="B10" s="398" t="s">
        <v>399</v>
      </c>
      <c r="C10" s="403"/>
      <c r="D10" s="400">
        <f t="shared" si="2"/>
        <v>0</v>
      </c>
      <c r="E10" s="401">
        <f t="shared" si="3"/>
        <v>0</v>
      </c>
      <c r="F10" s="404"/>
      <c r="G10" s="400">
        <f t="shared" si="4"/>
        <v>0</v>
      </c>
      <c r="H10" s="400">
        <f t="shared" ref="H10:H13" si="5">$H$7</f>
        <v>0</v>
      </c>
      <c r="I10" s="426">
        <f t="shared" si="0"/>
        <v>0</v>
      </c>
      <c r="J10" s="401">
        <f t="shared" si="1"/>
        <v>0</v>
      </c>
      <c r="K10" s="80"/>
      <c r="L10" s="80"/>
      <c r="M10" s="80"/>
      <c r="N10" s="80"/>
      <c r="O10" s="80"/>
      <c r="P10" s="80"/>
      <c r="Q10" s="80"/>
      <c r="R10" s="80"/>
      <c r="S10" s="80"/>
      <c r="T10" s="80"/>
      <c r="U10" s="80"/>
      <c r="V10" s="80"/>
      <c r="W10" s="80"/>
      <c r="X10" s="80"/>
    </row>
    <row r="11" s="44" customFormat="1" spans="1:10">
      <c r="A11" s="100"/>
      <c r="B11" s="398" t="s">
        <v>400</v>
      </c>
      <c r="C11" s="399"/>
      <c r="D11" s="400">
        <f t="shared" si="2"/>
        <v>0</v>
      </c>
      <c r="E11" s="401">
        <f t="shared" si="3"/>
        <v>0</v>
      </c>
      <c r="F11" s="402"/>
      <c r="G11" s="400">
        <f t="shared" si="4"/>
        <v>0</v>
      </c>
      <c r="H11" s="400">
        <f t="shared" si="5"/>
        <v>0</v>
      </c>
      <c r="I11" s="426">
        <f t="shared" si="0"/>
        <v>0</v>
      </c>
      <c r="J11" s="401">
        <f t="shared" si="1"/>
        <v>0</v>
      </c>
    </row>
    <row r="12" spans="1:10">
      <c r="A12" s="100"/>
      <c r="B12" s="398" t="s">
        <v>401</v>
      </c>
      <c r="C12" s="405"/>
      <c r="D12" s="400">
        <f t="shared" si="2"/>
        <v>0</v>
      </c>
      <c r="E12" s="401">
        <f t="shared" si="3"/>
        <v>0</v>
      </c>
      <c r="F12" s="406"/>
      <c r="G12" s="400">
        <f t="shared" si="4"/>
        <v>0</v>
      </c>
      <c r="H12" s="400">
        <f t="shared" si="5"/>
        <v>0</v>
      </c>
      <c r="I12" s="426">
        <f t="shared" si="0"/>
        <v>0</v>
      </c>
      <c r="J12" s="401">
        <f t="shared" si="1"/>
        <v>0</v>
      </c>
    </row>
    <row r="13" ht="17.25" spans="1:10">
      <c r="A13" s="100"/>
      <c r="B13" s="407" t="s">
        <v>402</v>
      </c>
      <c r="C13" s="408"/>
      <c r="D13" s="409">
        <f t="shared" si="2"/>
        <v>0</v>
      </c>
      <c r="E13" s="410">
        <f t="shared" si="3"/>
        <v>0</v>
      </c>
      <c r="F13" s="411"/>
      <c r="G13" s="409">
        <f t="shared" si="4"/>
        <v>0</v>
      </c>
      <c r="H13" s="409">
        <f t="shared" si="5"/>
        <v>0</v>
      </c>
      <c r="I13" s="427">
        <f t="shared" si="0"/>
        <v>0</v>
      </c>
      <c r="J13" s="410">
        <f t="shared" si="1"/>
        <v>0</v>
      </c>
    </row>
    <row r="14" spans="1:10">
      <c r="A14" s="100"/>
      <c r="B14" s="412" t="s">
        <v>403</v>
      </c>
      <c r="C14" s="413" t="s">
        <v>39</v>
      </c>
      <c r="D14" s="414" t="s">
        <v>39</v>
      </c>
      <c r="E14" s="415" t="s">
        <v>39</v>
      </c>
      <c r="F14" s="416" t="s">
        <v>39</v>
      </c>
      <c r="G14" s="414" t="s">
        <v>39</v>
      </c>
      <c r="H14" s="414" t="s">
        <v>39</v>
      </c>
      <c r="I14" s="414" t="s">
        <v>39</v>
      </c>
      <c r="J14" s="428">
        <f>MIN(J8:J13)</f>
        <v>0</v>
      </c>
    </row>
    <row r="15" ht="17.25" spans="1:10">
      <c r="A15" s="100"/>
      <c r="B15" s="417" t="s">
        <v>404</v>
      </c>
      <c r="C15" s="418" t="s">
        <v>39</v>
      </c>
      <c r="D15" s="252" t="s">
        <v>39</v>
      </c>
      <c r="E15" s="272" t="s">
        <v>39</v>
      </c>
      <c r="F15" s="419" t="s">
        <v>39</v>
      </c>
      <c r="G15" s="252" t="s">
        <v>39</v>
      </c>
      <c r="H15" s="252" t="s">
        <v>39</v>
      </c>
      <c r="I15" s="252" t="s">
        <v>39</v>
      </c>
      <c r="J15" s="429" t="e">
        <f>(J7-J14)/J7</f>
        <v>#DIV/0!</v>
      </c>
    </row>
    <row r="16" spans="1:10">
      <c r="A16" s="100" t="s">
        <v>35</v>
      </c>
      <c r="B16" s="100" t="s">
        <v>405</v>
      </c>
      <c r="C16" s="154"/>
      <c r="D16" s="154"/>
      <c r="E16" s="154"/>
      <c r="F16" s="154"/>
      <c r="G16" s="154"/>
      <c r="H16" s="154"/>
      <c r="I16" s="154"/>
      <c r="J16" s="154"/>
    </row>
    <row r="17" spans="1:10">
      <c r="A17" s="154"/>
      <c r="B17" s="100" t="s">
        <v>406</v>
      </c>
      <c r="C17" s="154"/>
      <c r="D17" s="154"/>
      <c r="E17" s="154"/>
      <c r="F17" s="154"/>
      <c r="G17" s="154"/>
      <c r="H17" s="154"/>
      <c r="I17" s="154"/>
      <c r="J17" s="154"/>
    </row>
    <row r="18" spans="1:10">
      <c r="A18" s="154"/>
      <c r="B18" s="100" t="s">
        <v>407</v>
      </c>
      <c r="C18" s="154"/>
      <c r="D18" s="154"/>
      <c r="E18" s="154"/>
      <c r="F18" s="154"/>
      <c r="G18" s="154"/>
      <c r="H18" s="154"/>
      <c r="I18" s="154"/>
      <c r="J18" s="154"/>
    </row>
    <row r="19" spans="1:10">
      <c r="A19" s="154"/>
      <c r="B19" s="100" t="s">
        <v>408</v>
      </c>
      <c r="C19" s="154"/>
      <c r="D19" s="154"/>
      <c r="E19" s="154"/>
      <c r="F19" s="154"/>
      <c r="G19" s="154"/>
      <c r="H19" s="154"/>
      <c r="I19" s="154"/>
      <c r="J19" s="154"/>
    </row>
    <row r="20" spans="1:10">
      <c r="A20" s="154"/>
      <c r="B20" s="100" t="s">
        <v>409</v>
      </c>
      <c r="C20" s="154"/>
      <c r="D20" s="154"/>
      <c r="E20" s="154"/>
      <c r="F20" s="154"/>
      <c r="G20" s="154"/>
      <c r="H20" s="154"/>
      <c r="I20" s="154"/>
      <c r="J20" s="154"/>
    </row>
    <row r="21" spans="1:10">
      <c r="A21" s="154"/>
      <c r="B21" s="420" t="s">
        <v>410</v>
      </c>
      <c r="C21" s="154"/>
      <c r="D21" s="154"/>
      <c r="E21" s="154"/>
      <c r="F21" s="154"/>
      <c r="G21" s="154"/>
      <c r="H21" s="154"/>
      <c r="I21" s="154"/>
      <c r="J21" s="154"/>
    </row>
  </sheetData>
  <sheetProtection password="CC52" sheet="1" formatCells="0" formatColumns="0" formatRows="0" objects="1" scenarios="1"/>
  <protectedRanges>
    <protectedRange sqref="A4:G4" name="区域2" securityDescriptor=""/>
    <protectedRange sqref="C7:J13" name="区域1" securityDescriptor=""/>
  </protectedRanges>
  <mergeCells count="5">
    <mergeCell ref="A1:I1"/>
    <mergeCell ref="C5:E5"/>
    <mergeCell ref="F5:I5"/>
    <mergeCell ref="B5:B6"/>
    <mergeCell ref="J5:J6"/>
  </mergeCells>
  <dataValidations count="1">
    <dataValidation type="list" allowBlank="1" showInputMessage="1" showErrorMessage="1" sqref="H3 N3">
      <formula1>"公司整体,传统保险业务,分红保险业务,万能保险业务,投资连结险业务"</formula1>
    </dataValidation>
  </dataValidations>
  <pageMargins left="0.708333333333333" right="0.708333333333333" top="0.747916666666667" bottom="0.747916666666667" header="0.314583333333333" footer="0.314583333333333"/>
  <pageSetup paperSize="9" scale="83" orientation="landscape"/>
  <headerFooter/>
  <colBreaks count="1" manualBreakCount="1">
    <brk id="10" max="1048575" man="1"/>
  </colBreaks>
  <drawing r:id="rId1"/>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45"/>
  <sheetViews>
    <sheetView tabSelected="1" view="pageBreakPreview" zoomScale="80" zoomScaleNormal="100" zoomScaleSheetLayoutView="80" workbookViewId="0">
      <selection activeCell="F7" sqref="F7"/>
    </sheetView>
  </sheetViews>
  <sheetFormatPr defaultColWidth="9" defaultRowHeight="16.5"/>
  <cols>
    <col min="1" max="1" width="59.125" style="41" customWidth="1"/>
    <col min="2" max="2" width="15.25" style="41" customWidth="1"/>
    <col min="3" max="3" width="14.375" style="41" customWidth="1"/>
    <col min="4" max="4" width="13" style="41" customWidth="1"/>
    <col min="5" max="6" width="14.375" style="41" customWidth="1"/>
    <col min="7" max="10" width="17.125" style="41" customWidth="1"/>
    <col min="11" max="11" width="15.125" style="41" customWidth="1"/>
    <col min="12" max="12" width="13" style="41" customWidth="1"/>
    <col min="13" max="13" width="11" style="41" customWidth="1"/>
    <col min="14" max="14" width="15.125" style="41" customWidth="1"/>
    <col min="15" max="15" width="13" style="41" customWidth="1"/>
    <col min="16" max="16" width="12" style="41" customWidth="1"/>
    <col min="17" max="16384" width="9" style="41"/>
  </cols>
  <sheetData>
    <row r="1" ht="24.75" spans="1:16">
      <c r="A1" s="16" t="s">
        <v>20</v>
      </c>
      <c r="B1" s="16"/>
      <c r="C1" s="16"/>
      <c r="D1" s="16"/>
      <c r="E1" s="16"/>
      <c r="F1" s="16"/>
      <c r="G1" s="16"/>
      <c r="H1" s="16"/>
      <c r="I1" s="16"/>
      <c r="J1" s="16"/>
      <c r="K1" s="16"/>
      <c r="L1" s="16"/>
      <c r="M1" s="16"/>
      <c r="N1" s="16"/>
      <c r="O1" s="16"/>
      <c r="P1" s="16"/>
    </row>
    <row r="2" spans="1:1">
      <c r="A2" s="17" t="s">
        <v>104</v>
      </c>
    </row>
    <row r="3" ht="17.25" spans="1:14">
      <c r="A3" s="17" t="s">
        <v>411</v>
      </c>
      <c r="E3" s="18" t="s">
        <v>105</v>
      </c>
      <c r="F3" s="18"/>
      <c r="G3" s="18"/>
      <c r="N3" s="342" t="s">
        <v>107</v>
      </c>
    </row>
    <row r="4" spans="1:14">
      <c r="A4" s="324" t="s">
        <v>412</v>
      </c>
      <c r="B4" s="325"/>
      <c r="C4" s="326" t="s">
        <v>341</v>
      </c>
      <c r="D4" s="326"/>
      <c r="E4" s="326" t="s">
        <v>290</v>
      </c>
      <c r="F4" s="326"/>
      <c r="G4" s="326" t="s">
        <v>339</v>
      </c>
      <c r="H4" s="326"/>
      <c r="I4" s="326" t="s">
        <v>340</v>
      </c>
      <c r="J4" s="326"/>
      <c r="K4" s="326" t="s">
        <v>292</v>
      </c>
      <c r="L4" s="326"/>
      <c r="M4" s="326" t="s">
        <v>293</v>
      </c>
      <c r="N4" s="343"/>
    </row>
    <row r="5" spans="1:14">
      <c r="A5" s="327"/>
      <c r="B5" s="258"/>
      <c r="C5" s="87" t="s">
        <v>108</v>
      </c>
      <c r="D5" s="87" t="s">
        <v>413</v>
      </c>
      <c r="E5" s="87" t="s">
        <v>108</v>
      </c>
      <c r="F5" s="87" t="s">
        <v>413</v>
      </c>
      <c r="G5" s="87" t="s">
        <v>108</v>
      </c>
      <c r="H5" s="87" t="s">
        <v>413</v>
      </c>
      <c r="I5" s="87" t="s">
        <v>108</v>
      </c>
      <c r="J5" s="87" t="s">
        <v>413</v>
      </c>
      <c r="K5" s="87" t="s">
        <v>108</v>
      </c>
      <c r="L5" s="87" t="s">
        <v>413</v>
      </c>
      <c r="M5" s="87" t="s">
        <v>108</v>
      </c>
      <c r="N5" s="87" t="s">
        <v>413</v>
      </c>
    </row>
    <row r="6" spans="1:14">
      <c r="A6" s="214" t="s">
        <v>414</v>
      </c>
      <c r="B6" s="212" t="s">
        <v>415</v>
      </c>
      <c r="C6" s="87">
        <v>1</v>
      </c>
      <c r="D6" s="87">
        <v>1</v>
      </c>
      <c r="E6" s="87">
        <v>1</v>
      </c>
      <c r="F6" s="87">
        <v>1</v>
      </c>
      <c r="G6" s="87"/>
      <c r="H6" s="197"/>
      <c r="I6" s="87"/>
      <c r="J6" s="87"/>
      <c r="K6" s="87"/>
      <c r="L6" s="87"/>
      <c r="M6" s="87"/>
      <c r="N6" s="344"/>
    </row>
    <row r="7" spans="1:14">
      <c r="A7" s="214" t="s">
        <v>416</v>
      </c>
      <c r="B7" s="212" t="s">
        <v>415</v>
      </c>
      <c r="C7" s="87">
        <v>1</v>
      </c>
      <c r="D7" s="87">
        <v>1</v>
      </c>
      <c r="E7" s="87">
        <v>1</v>
      </c>
      <c r="F7" s="87">
        <v>1</v>
      </c>
      <c r="G7" s="87"/>
      <c r="H7" s="197"/>
      <c r="I7" s="87"/>
      <c r="J7" s="87"/>
      <c r="K7" s="87"/>
      <c r="L7" s="87"/>
      <c r="M7" s="87"/>
      <c r="N7" s="344"/>
    </row>
    <row r="8" spans="1:14">
      <c r="A8" s="214" t="s">
        <v>417</v>
      </c>
      <c r="B8" s="212" t="s">
        <v>172</v>
      </c>
      <c r="C8" s="328">
        <f>C7/C6</f>
        <v>1</v>
      </c>
      <c r="D8" s="328">
        <f>D7/D6</f>
        <v>1</v>
      </c>
      <c r="E8" s="328">
        <f>E7/E6</f>
        <v>1</v>
      </c>
      <c r="F8" s="328">
        <f t="shared" ref="F8:L8" si="0">F7/F6</f>
        <v>1</v>
      </c>
      <c r="G8" s="328" t="e">
        <f t="shared" si="0"/>
        <v>#DIV/0!</v>
      </c>
      <c r="H8" s="328" t="e">
        <f t="shared" si="0"/>
        <v>#DIV/0!</v>
      </c>
      <c r="I8" s="328" t="e">
        <f t="shared" si="0"/>
        <v>#DIV/0!</v>
      </c>
      <c r="J8" s="328" t="e">
        <f t="shared" si="0"/>
        <v>#DIV/0!</v>
      </c>
      <c r="K8" s="328" t="e">
        <f t="shared" si="0"/>
        <v>#DIV/0!</v>
      </c>
      <c r="L8" s="328" t="e">
        <f t="shared" si="0"/>
        <v>#DIV/0!</v>
      </c>
      <c r="M8" s="328" t="e">
        <f t="shared" ref="M8:N8" si="1">M7/M6</f>
        <v>#DIV/0!</v>
      </c>
      <c r="N8" s="345" t="e">
        <f t="shared" si="1"/>
        <v>#DIV/0!</v>
      </c>
    </row>
    <row r="9" spans="1:14">
      <c r="A9" s="214" t="s">
        <v>418</v>
      </c>
      <c r="B9" s="212" t="s">
        <v>173</v>
      </c>
      <c r="C9" s="328" t="e">
        <f>(SUM(C12:C14)-SUM(C16:C18))/C24</f>
        <v>#DIV/0!</v>
      </c>
      <c r="D9" s="328" t="e">
        <f t="shared" ref="D9:H9" si="2">(SUM(D12:D14)-SUM(D16:D18))/D24</f>
        <v>#DIV/0!</v>
      </c>
      <c r="E9" s="328" t="e">
        <f t="shared" si="2"/>
        <v>#DIV/0!</v>
      </c>
      <c r="F9" s="328" t="e">
        <f t="shared" si="2"/>
        <v>#DIV/0!</v>
      </c>
      <c r="G9" s="328" t="e">
        <f t="shared" si="2"/>
        <v>#DIV/0!</v>
      </c>
      <c r="H9" s="328" t="e">
        <f t="shared" si="2"/>
        <v>#DIV/0!</v>
      </c>
      <c r="I9" s="328" t="e">
        <f t="shared" ref="I9:N9" si="3">(SUM(I12:I14)-SUM(I16:I18))/I24</f>
        <v>#DIV/0!</v>
      </c>
      <c r="J9" s="328" t="e">
        <f t="shared" si="3"/>
        <v>#DIV/0!</v>
      </c>
      <c r="K9" s="328" t="e">
        <f t="shared" si="3"/>
        <v>#DIV/0!</v>
      </c>
      <c r="L9" s="328" t="e">
        <f t="shared" si="3"/>
        <v>#DIV/0!</v>
      </c>
      <c r="M9" s="328" t="e">
        <f t="shared" si="3"/>
        <v>#DIV/0!</v>
      </c>
      <c r="N9" s="328" t="e">
        <f t="shared" si="3"/>
        <v>#DIV/0!</v>
      </c>
    </row>
    <row r="10" spans="1:14">
      <c r="A10" s="214" t="s">
        <v>419</v>
      </c>
      <c r="B10" s="212"/>
      <c r="C10" s="329" t="e">
        <f>C19/C24</f>
        <v>#DIV/0!</v>
      </c>
      <c r="D10" s="329" t="e">
        <f t="shared" ref="D10:N10" si="4">D19/D24</f>
        <v>#DIV/0!</v>
      </c>
      <c r="E10" s="329" t="e">
        <f t="shared" si="4"/>
        <v>#DIV/0!</v>
      </c>
      <c r="F10" s="329" t="e">
        <f t="shared" si="4"/>
        <v>#DIV/0!</v>
      </c>
      <c r="G10" s="329" t="e">
        <f t="shared" si="4"/>
        <v>#DIV/0!</v>
      </c>
      <c r="H10" s="329" t="e">
        <f t="shared" si="4"/>
        <v>#DIV/0!</v>
      </c>
      <c r="I10" s="329" t="e">
        <f t="shared" si="4"/>
        <v>#DIV/0!</v>
      </c>
      <c r="J10" s="329" t="e">
        <f t="shared" si="4"/>
        <v>#DIV/0!</v>
      </c>
      <c r="K10" s="329" t="e">
        <f t="shared" si="4"/>
        <v>#DIV/0!</v>
      </c>
      <c r="L10" s="329" t="e">
        <f t="shared" si="4"/>
        <v>#DIV/0!</v>
      </c>
      <c r="M10" s="329" t="e">
        <f t="shared" si="4"/>
        <v>#DIV/0!</v>
      </c>
      <c r="N10" s="346" t="e">
        <f t="shared" si="4"/>
        <v>#DIV/0!</v>
      </c>
    </row>
    <row r="11" spans="1:14">
      <c r="A11" s="214" t="s">
        <v>420</v>
      </c>
      <c r="B11" s="212" t="s">
        <v>183</v>
      </c>
      <c r="C11" s="329" t="e">
        <f>C23/C24</f>
        <v>#DIV/0!</v>
      </c>
      <c r="D11" s="329" t="e">
        <f t="shared" ref="D11:N11" si="5">D23/D24</f>
        <v>#DIV/0!</v>
      </c>
      <c r="E11" s="329" t="e">
        <f t="shared" si="5"/>
        <v>#DIV/0!</v>
      </c>
      <c r="F11" s="329" t="e">
        <f t="shared" si="5"/>
        <v>#DIV/0!</v>
      </c>
      <c r="G11" s="329" t="e">
        <f t="shared" si="5"/>
        <v>#DIV/0!</v>
      </c>
      <c r="H11" s="329" t="e">
        <f t="shared" si="5"/>
        <v>#DIV/0!</v>
      </c>
      <c r="I11" s="329" t="e">
        <f t="shared" si="5"/>
        <v>#DIV/0!</v>
      </c>
      <c r="J11" s="329" t="e">
        <f t="shared" si="5"/>
        <v>#DIV/0!</v>
      </c>
      <c r="K11" s="329" t="e">
        <f t="shared" si="5"/>
        <v>#DIV/0!</v>
      </c>
      <c r="L11" s="329" t="e">
        <f t="shared" si="5"/>
        <v>#DIV/0!</v>
      </c>
      <c r="M11" s="329" t="e">
        <f t="shared" si="5"/>
        <v>#DIV/0!</v>
      </c>
      <c r="N11" s="346" t="e">
        <f t="shared" si="5"/>
        <v>#DIV/0!</v>
      </c>
    </row>
    <row r="12" spans="1:14">
      <c r="A12" s="330" t="s">
        <v>421</v>
      </c>
      <c r="B12" s="212" t="s">
        <v>415</v>
      </c>
      <c r="C12" s="197"/>
      <c r="D12" s="197"/>
      <c r="E12" s="197"/>
      <c r="F12" s="197"/>
      <c r="G12" s="197"/>
      <c r="H12" s="197"/>
      <c r="I12" s="197"/>
      <c r="J12" s="197"/>
      <c r="K12" s="197"/>
      <c r="L12" s="197"/>
      <c r="M12" s="197"/>
      <c r="N12" s="198"/>
    </row>
    <row r="13" spans="1:14">
      <c r="A13" s="330" t="s">
        <v>422</v>
      </c>
      <c r="B13" s="212" t="s">
        <v>415</v>
      </c>
      <c r="C13" s="197"/>
      <c r="D13" s="197"/>
      <c r="E13" s="197"/>
      <c r="F13" s="197"/>
      <c r="G13" s="197"/>
      <c r="H13" s="197"/>
      <c r="I13" s="197"/>
      <c r="J13" s="197"/>
      <c r="K13" s="197"/>
      <c r="L13" s="197"/>
      <c r="M13" s="197"/>
      <c r="N13" s="198"/>
    </row>
    <row r="14" spans="1:14">
      <c r="A14" s="330" t="s">
        <v>423</v>
      </c>
      <c r="B14" s="212" t="s">
        <v>415</v>
      </c>
      <c r="C14" s="197"/>
      <c r="D14" s="197"/>
      <c r="E14" s="197"/>
      <c r="F14" s="197"/>
      <c r="G14" s="197"/>
      <c r="H14" s="197"/>
      <c r="I14" s="197"/>
      <c r="J14" s="197"/>
      <c r="K14" s="197"/>
      <c r="L14" s="197"/>
      <c r="M14" s="197"/>
      <c r="N14" s="198"/>
    </row>
    <row r="15" spans="1:14">
      <c r="A15" s="330" t="s">
        <v>424</v>
      </c>
      <c r="B15" s="212" t="s">
        <v>415</v>
      </c>
      <c r="C15" s="197"/>
      <c r="D15" s="197"/>
      <c r="E15" s="197"/>
      <c r="F15" s="197"/>
      <c r="G15" s="197"/>
      <c r="H15" s="197"/>
      <c r="I15" s="197"/>
      <c r="J15" s="197"/>
      <c r="K15" s="197"/>
      <c r="L15" s="197"/>
      <c r="M15" s="197"/>
      <c r="N15" s="198"/>
    </row>
    <row r="16" spans="1:14">
      <c r="A16" s="330" t="s">
        <v>425</v>
      </c>
      <c r="B16" s="212" t="s">
        <v>415</v>
      </c>
      <c r="C16" s="197"/>
      <c r="D16" s="197"/>
      <c r="E16" s="197"/>
      <c r="F16" s="197"/>
      <c r="G16" s="197"/>
      <c r="H16" s="197"/>
      <c r="I16" s="197"/>
      <c r="J16" s="197"/>
      <c r="K16" s="197"/>
      <c r="L16" s="197"/>
      <c r="M16" s="197"/>
      <c r="N16" s="198"/>
    </row>
    <row r="17" spans="1:14">
      <c r="A17" s="330" t="s">
        <v>426</v>
      </c>
      <c r="B17" s="212" t="s">
        <v>415</v>
      </c>
      <c r="C17" s="197"/>
      <c r="D17" s="197"/>
      <c r="E17" s="197"/>
      <c r="F17" s="197"/>
      <c r="G17" s="197"/>
      <c r="H17" s="197"/>
      <c r="I17" s="197"/>
      <c r="J17" s="197"/>
      <c r="K17" s="197"/>
      <c r="L17" s="197"/>
      <c r="M17" s="197"/>
      <c r="N17" s="198"/>
    </row>
    <row r="18" spans="1:14">
      <c r="A18" s="330" t="s">
        <v>427</v>
      </c>
      <c r="B18" s="212" t="s">
        <v>415</v>
      </c>
      <c r="C18" s="197"/>
      <c r="D18" s="197"/>
      <c r="E18" s="197"/>
      <c r="F18" s="197"/>
      <c r="G18" s="197"/>
      <c r="H18" s="197"/>
      <c r="I18" s="197"/>
      <c r="J18" s="197"/>
      <c r="K18" s="197"/>
      <c r="L18" s="197"/>
      <c r="M18" s="197"/>
      <c r="N18" s="198"/>
    </row>
    <row r="19" spans="1:14">
      <c r="A19" s="330" t="s">
        <v>428</v>
      </c>
      <c r="B19" s="212" t="s">
        <v>415</v>
      </c>
      <c r="C19" s="331">
        <f>SUM(C12:C15)-SUM(C16:C18)</f>
        <v>0</v>
      </c>
      <c r="D19" s="331">
        <f t="shared" ref="D19:N19" si="6">SUM(D12:D15)-SUM(D16:D18)</f>
        <v>0</v>
      </c>
      <c r="E19" s="331">
        <f t="shared" si="6"/>
        <v>0</v>
      </c>
      <c r="F19" s="331">
        <f t="shared" si="6"/>
        <v>0</v>
      </c>
      <c r="G19" s="331">
        <f t="shared" si="6"/>
        <v>0</v>
      </c>
      <c r="H19" s="331">
        <f t="shared" si="6"/>
        <v>0</v>
      </c>
      <c r="I19" s="331">
        <f t="shared" si="6"/>
        <v>0</v>
      </c>
      <c r="J19" s="331">
        <f t="shared" si="6"/>
        <v>0</v>
      </c>
      <c r="K19" s="331">
        <f t="shared" si="6"/>
        <v>0</v>
      </c>
      <c r="L19" s="331">
        <f t="shared" si="6"/>
        <v>0</v>
      </c>
      <c r="M19" s="331">
        <f t="shared" si="6"/>
        <v>0</v>
      </c>
      <c r="N19" s="347">
        <f t="shared" si="6"/>
        <v>0</v>
      </c>
    </row>
    <row r="20" ht="39.75" customHeight="1" spans="1:14">
      <c r="A20" s="332" t="s">
        <v>429</v>
      </c>
      <c r="B20" s="212" t="s">
        <v>415</v>
      </c>
      <c r="C20" s="238"/>
      <c r="D20" s="333">
        <f>D7*D28*2/4</f>
        <v>0</v>
      </c>
      <c r="E20" s="334"/>
      <c r="F20" s="333">
        <f>F7*F28*2/4</f>
        <v>0</v>
      </c>
      <c r="G20" s="334"/>
      <c r="H20" s="333">
        <f>H7*H28*2/4</f>
        <v>0</v>
      </c>
      <c r="I20" s="334"/>
      <c r="J20" s="333">
        <f>J7*J28*2/4</f>
        <v>0</v>
      </c>
      <c r="K20" s="334"/>
      <c r="L20" s="333">
        <f>L7*L28*2/4</f>
        <v>0</v>
      </c>
      <c r="M20" s="334"/>
      <c r="N20" s="348">
        <f>N7*N28*2/4</f>
        <v>0</v>
      </c>
    </row>
    <row r="21" spans="1:14">
      <c r="A21" s="330" t="s">
        <v>430</v>
      </c>
      <c r="B21" s="212" t="s">
        <v>415</v>
      </c>
      <c r="C21" s="238"/>
      <c r="D21" s="333"/>
      <c r="E21" s="334"/>
      <c r="F21" s="333"/>
      <c r="G21" s="334"/>
      <c r="H21" s="333"/>
      <c r="I21" s="334"/>
      <c r="J21" s="333"/>
      <c r="K21" s="334"/>
      <c r="L21" s="333"/>
      <c r="M21" s="334"/>
      <c r="N21" s="348"/>
    </row>
    <row r="22" spans="1:14">
      <c r="A22" s="330" t="s">
        <v>431</v>
      </c>
      <c r="B22" s="212" t="s">
        <v>415</v>
      </c>
      <c r="C22" s="238"/>
      <c r="D22" s="333"/>
      <c r="E22" s="334"/>
      <c r="F22" s="333"/>
      <c r="G22" s="334"/>
      <c r="H22" s="333"/>
      <c r="I22" s="334"/>
      <c r="J22" s="333"/>
      <c r="K22" s="334"/>
      <c r="L22" s="333"/>
      <c r="M22" s="334"/>
      <c r="N22" s="348"/>
    </row>
    <row r="23" spans="1:14">
      <c r="A23" s="330" t="s">
        <v>432</v>
      </c>
      <c r="B23" s="212" t="s">
        <v>415</v>
      </c>
      <c r="C23" s="331">
        <f>C19+C20+C21-C22</f>
        <v>0</v>
      </c>
      <c r="D23" s="331">
        <f>D19+D20+D21-D22</f>
        <v>0</v>
      </c>
      <c r="E23" s="331">
        <f>E19+E20+E21-E22</f>
        <v>0</v>
      </c>
      <c r="F23" s="331">
        <f>F19+F20+F21-F22</f>
        <v>0</v>
      </c>
      <c r="G23" s="331">
        <f>G19+G20+G21-G22</f>
        <v>0</v>
      </c>
      <c r="H23" s="331">
        <f t="shared" ref="H23:N23" si="7">H19+H20+H21-H22</f>
        <v>0</v>
      </c>
      <c r="I23" s="331">
        <f t="shared" si="7"/>
        <v>0</v>
      </c>
      <c r="J23" s="331">
        <f t="shared" si="7"/>
        <v>0</v>
      </c>
      <c r="K23" s="331">
        <f t="shared" si="7"/>
        <v>0</v>
      </c>
      <c r="L23" s="331">
        <f t="shared" si="7"/>
        <v>0</v>
      </c>
      <c r="M23" s="331">
        <f t="shared" si="7"/>
        <v>0</v>
      </c>
      <c r="N23" s="347">
        <f t="shared" si="7"/>
        <v>0</v>
      </c>
    </row>
    <row r="24" spans="1:14">
      <c r="A24" s="330" t="s">
        <v>433</v>
      </c>
      <c r="B24" s="212" t="s">
        <v>415</v>
      </c>
      <c r="C24" s="197"/>
      <c r="D24" s="197"/>
      <c r="E24" s="197"/>
      <c r="F24" s="197"/>
      <c r="G24" s="197"/>
      <c r="H24" s="197"/>
      <c r="I24" s="197"/>
      <c r="J24" s="197"/>
      <c r="K24" s="197"/>
      <c r="L24" s="197"/>
      <c r="M24" s="197"/>
      <c r="N24" s="198"/>
    </row>
    <row r="25" spans="1:14">
      <c r="A25" s="199" t="s">
        <v>434</v>
      </c>
      <c r="B25" s="212" t="s">
        <v>184</v>
      </c>
      <c r="C25" s="335" t="e">
        <f>(C23-C26*0.06-C27*0.06)/C24</f>
        <v>#DIV/0!</v>
      </c>
      <c r="D25" s="335" t="e">
        <f t="shared" ref="D25:N25" si="8">(D23-D26*0.06-D27*0.06)/D24</f>
        <v>#DIV/0!</v>
      </c>
      <c r="E25" s="335" t="e">
        <f t="shared" si="8"/>
        <v>#DIV/0!</v>
      </c>
      <c r="F25" s="335" t="e">
        <f t="shared" si="8"/>
        <v>#DIV/0!</v>
      </c>
      <c r="G25" s="335" t="e">
        <f t="shared" si="8"/>
        <v>#DIV/0!</v>
      </c>
      <c r="H25" s="335" t="e">
        <f t="shared" si="8"/>
        <v>#DIV/0!</v>
      </c>
      <c r="I25" s="335" t="e">
        <f t="shared" si="8"/>
        <v>#DIV/0!</v>
      </c>
      <c r="J25" s="335" t="e">
        <f t="shared" si="8"/>
        <v>#DIV/0!</v>
      </c>
      <c r="K25" s="335" t="e">
        <f t="shared" si="8"/>
        <v>#DIV/0!</v>
      </c>
      <c r="L25" s="335" t="e">
        <f t="shared" si="8"/>
        <v>#DIV/0!</v>
      </c>
      <c r="M25" s="335" t="e">
        <f t="shared" si="8"/>
        <v>#DIV/0!</v>
      </c>
      <c r="N25" s="349" t="e">
        <f t="shared" si="8"/>
        <v>#DIV/0!</v>
      </c>
    </row>
    <row r="26" spans="1:14">
      <c r="A26" s="336" t="s">
        <v>435</v>
      </c>
      <c r="B26" s="212" t="s">
        <v>415</v>
      </c>
      <c r="C26" s="197"/>
      <c r="D26" s="197"/>
      <c r="E26" s="197"/>
      <c r="F26" s="197"/>
      <c r="G26" s="197"/>
      <c r="H26" s="197"/>
      <c r="I26" s="197"/>
      <c r="J26" s="197"/>
      <c r="K26" s="197"/>
      <c r="L26" s="197"/>
      <c r="M26" s="197"/>
      <c r="N26" s="198"/>
    </row>
    <row r="27" spans="1:14">
      <c r="A27" s="336" t="s">
        <v>436</v>
      </c>
      <c r="B27" s="212" t="s">
        <v>415</v>
      </c>
      <c r="C27" s="197"/>
      <c r="D27" s="197"/>
      <c r="E27" s="197"/>
      <c r="F27" s="197"/>
      <c r="G27" s="197"/>
      <c r="H27" s="197"/>
      <c r="I27" s="197"/>
      <c r="J27" s="197"/>
      <c r="K27" s="197"/>
      <c r="L27" s="197"/>
      <c r="M27" s="197"/>
      <c r="N27" s="198"/>
    </row>
    <row r="28" spans="1:14">
      <c r="A28" s="337" t="s">
        <v>437</v>
      </c>
      <c r="B28" s="212" t="s">
        <v>438</v>
      </c>
      <c r="C28" s="197"/>
      <c r="D28" s="197"/>
      <c r="E28" s="197"/>
      <c r="F28" s="197"/>
      <c r="G28" s="197"/>
      <c r="H28" s="197"/>
      <c r="I28" s="197"/>
      <c r="J28" s="197"/>
      <c r="K28" s="197"/>
      <c r="L28" s="197"/>
      <c r="M28" s="197"/>
      <c r="N28" s="198"/>
    </row>
    <row r="29" ht="15.75" customHeight="1" spans="1:14">
      <c r="A29" s="337" t="s">
        <v>439</v>
      </c>
      <c r="B29" s="212" t="s">
        <v>440</v>
      </c>
      <c r="C29" s="197"/>
      <c r="D29" s="197"/>
      <c r="E29" s="197"/>
      <c r="F29" s="197"/>
      <c r="G29" s="238" t="s">
        <v>39</v>
      </c>
      <c r="H29" s="238" t="s">
        <v>39</v>
      </c>
      <c r="I29" s="197"/>
      <c r="J29" s="197"/>
      <c r="K29" s="197"/>
      <c r="L29" s="197"/>
      <c r="M29" s="197"/>
      <c r="N29" s="198"/>
    </row>
    <row r="30" spans="1:14">
      <c r="A30" s="337" t="s">
        <v>441</v>
      </c>
      <c r="B30" s="212" t="s">
        <v>442</v>
      </c>
      <c r="C30" s="197"/>
      <c r="D30" s="197"/>
      <c r="E30" s="197"/>
      <c r="F30" s="197"/>
      <c r="G30" s="238" t="s">
        <v>39</v>
      </c>
      <c r="H30" s="238" t="s">
        <v>39</v>
      </c>
      <c r="I30" s="197"/>
      <c r="J30" s="197"/>
      <c r="K30" s="197"/>
      <c r="L30" s="197"/>
      <c r="M30" s="197"/>
      <c r="N30" s="198"/>
    </row>
    <row r="31" spans="1:14">
      <c r="A31" s="337" t="s">
        <v>443</v>
      </c>
      <c r="B31" s="212" t="s">
        <v>444</v>
      </c>
      <c r="C31" s="197"/>
      <c r="D31" s="197"/>
      <c r="E31" s="197"/>
      <c r="F31" s="197"/>
      <c r="G31" s="238" t="s">
        <v>39</v>
      </c>
      <c r="H31" s="238" t="s">
        <v>39</v>
      </c>
      <c r="I31" s="197"/>
      <c r="J31" s="197"/>
      <c r="K31" s="197"/>
      <c r="L31" s="197"/>
      <c r="M31" s="197"/>
      <c r="N31" s="198"/>
    </row>
    <row r="32" spans="1:14">
      <c r="A32" s="337" t="s">
        <v>73</v>
      </c>
      <c r="B32" s="197" t="s">
        <v>445</v>
      </c>
      <c r="C32" s="335" t="e">
        <f>C11-C30</f>
        <v>#DIV/0!</v>
      </c>
      <c r="D32" s="335" t="e">
        <f>D11-D30</f>
        <v>#DIV/0!</v>
      </c>
      <c r="E32" s="335" t="e">
        <f>E11-E30</f>
        <v>#DIV/0!</v>
      </c>
      <c r="F32" s="335" t="e">
        <f>F11-F30</f>
        <v>#DIV/0!</v>
      </c>
      <c r="G32" s="238" t="s">
        <v>39</v>
      </c>
      <c r="H32" s="238" t="s">
        <v>39</v>
      </c>
      <c r="I32" s="335" t="e">
        <f>I11-I30</f>
        <v>#DIV/0!</v>
      </c>
      <c r="J32" s="335" t="e">
        <f>J11-J30</f>
        <v>#DIV/0!</v>
      </c>
      <c r="K32" s="335" t="e">
        <f t="shared" ref="K32:N32" si="9">K11-K30</f>
        <v>#DIV/0!</v>
      </c>
      <c r="L32" s="335" t="e">
        <f t="shared" si="9"/>
        <v>#DIV/0!</v>
      </c>
      <c r="M32" s="335" t="e">
        <f t="shared" si="9"/>
        <v>#DIV/0!</v>
      </c>
      <c r="N32" s="349" t="e">
        <f t="shared" si="9"/>
        <v>#DIV/0!</v>
      </c>
    </row>
    <row r="33" spans="1:14">
      <c r="A33" s="337" t="s">
        <v>75</v>
      </c>
      <c r="B33" s="197" t="s">
        <v>446</v>
      </c>
      <c r="C33" s="335" t="e">
        <f>C25-C31</f>
        <v>#DIV/0!</v>
      </c>
      <c r="D33" s="335" t="e">
        <f>D25-D31</f>
        <v>#DIV/0!</v>
      </c>
      <c r="E33" s="335" t="e">
        <f>E25-E31</f>
        <v>#DIV/0!</v>
      </c>
      <c r="F33" s="335" t="e">
        <f>F25-F31</f>
        <v>#DIV/0!</v>
      </c>
      <c r="G33" s="238" t="s">
        <v>39</v>
      </c>
      <c r="H33" s="238" t="s">
        <v>39</v>
      </c>
      <c r="I33" s="335" t="e">
        <f>I25-I31</f>
        <v>#DIV/0!</v>
      </c>
      <c r="J33" s="335" t="e">
        <f>J25-J31</f>
        <v>#DIV/0!</v>
      </c>
      <c r="K33" s="335" t="e">
        <f>K25-K31</f>
        <v>#DIV/0!</v>
      </c>
      <c r="L33" s="335" t="e">
        <f>L25-L31</f>
        <v>#DIV/0!</v>
      </c>
      <c r="M33" s="335" t="e">
        <f>M25-M31</f>
        <v>#DIV/0!</v>
      </c>
      <c r="N33" s="349" t="e">
        <f t="shared" ref="N33" si="10">N25-N31</f>
        <v>#DIV/0!</v>
      </c>
    </row>
    <row r="34" spans="1:14">
      <c r="A34" s="337" t="s">
        <v>76</v>
      </c>
      <c r="B34" s="197" t="s">
        <v>447</v>
      </c>
      <c r="C34" s="335" t="e">
        <f>C11-C29</f>
        <v>#DIV/0!</v>
      </c>
      <c r="D34" s="335" t="e">
        <f>D11-D29</f>
        <v>#DIV/0!</v>
      </c>
      <c r="E34" s="335" t="e">
        <f>E11-E29</f>
        <v>#DIV/0!</v>
      </c>
      <c r="F34" s="335" t="e">
        <f>F11-F29</f>
        <v>#DIV/0!</v>
      </c>
      <c r="G34" s="238" t="s">
        <v>39</v>
      </c>
      <c r="H34" s="238" t="s">
        <v>39</v>
      </c>
      <c r="I34" s="335" t="e">
        <f>I11-I29</f>
        <v>#DIV/0!</v>
      </c>
      <c r="J34" s="335" t="e">
        <f>J11-J29</f>
        <v>#DIV/0!</v>
      </c>
      <c r="K34" s="335" t="e">
        <f t="shared" ref="K34:N34" si="11">K11-K29</f>
        <v>#DIV/0!</v>
      </c>
      <c r="L34" s="335" t="e">
        <f t="shared" si="11"/>
        <v>#DIV/0!</v>
      </c>
      <c r="M34" s="335" t="e">
        <f t="shared" si="11"/>
        <v>#DIV/0!</v>
      </c>
      <c r="N34" s="349" t="e">
        <f t="shared" si="11"/>
        <v>#DIV/0!</v>
      </c>
    </row>
    <row r="35" spans="1:14">
      <c r="A35" s="337" t="s">
        <v>448</v>
      </c>
      <c r="B35" s="197" t="s">
        <v>449</v>
      </c>
      <c r="C35" s="335">
        <f>C8*C28-C30</f>
        <v>0</v>
      </c>
      <c r="D35" s="335">
        <f t="shared" ref="D35:F35" si="12">D8*D28-D30</f>
        <v>0</v>
      </c>
      <c r="E35" s="335">
        <f t="shared" si="12"/>
        <v>0</v>
      </c>
      <c r="F35" s="335">
        <f t="shared" si="12"/>
        <v>0</v>
      </c>
      <c r="G35" s="238" t="s">
        <v>39</v>
      </c>
      <c r="H35" s="238" t="s">
        <v>39</v>
      </c>
      <c r="I35" s="335" t="e">
        <f>I8*I28-I30</f>
        <v>#DIV/0!</v>
      </c>
      <c r="J35" s="335" t="e">
        <f>J8*J28-J30</f>
        <v>#DIV/0!</v>
      </c>
      <c r="K35" s="335" t="e">
        <f>K8*K28-K30</f>
        <v>#DIV/0!</v>
      </c>
      <c r="L35" s="335" t="e">
        <f t="shared" ref="L35:M35" si="13">L8*L28-L30</f>
        <v>#DIV/0!</v>
      </c>
      <c r="M35" s="335" t="e">
        <f t="shared" si="13"/>
        <v>#DIV/0!</v>
      </c>
      <c r="N35" s="349" t="e">
        <f t="shared" ref="N35" si="14">N8*N28-N30</f>
        <v>#DIV/0!</v>
      </c>
    </row>
    <row r="36" spans="1:14">
      <c r="A36" s="338" t="s">
        <v>450</v>
      </c>
      <c r="B36" s="339"/>
      <c r="C36" s="329" t="e">
        <f>C32*C6/'表1-1 资产配置状况'!$D$7</f>
        <v>#DIV/0!</v>
      </c>
      <c r="D36" s="329" t="e">
        <f>D32*D6/'表1-1 资产配置状况'!$D$7</f>
        <v>#DIV/0!</v>
      </c>
      <c r="E36" s="238" t="s">
        <v>39</v>
      </c>
      <c r="F36" s="238" t="s">
        <v>39</v>
      </c>
      <c r="G36" s="238" t="s">
        <v>39</v>
      </c>
      <c r="H36" s="238" t="s">
        <v>39</v>
      </c>
      <c r="I36" s="350"/>
      <c r="J36" s="350"/>
      <c r="K36" s="350"/>
      <c r="L36" s="350"/>
      <c r="M36" s="350"/>
      <c r="N36" s="351"/>
    </row>
    <row r="37" spans="1:14">
      <c r="A37" s="338" t="s">
        <v>451</v>
      </c>
      <c r="B37" s="339"/>
      <c r="C37" s="329" t="e">
        <f>C33*C$6/'表1-1 资产配置状况'!$D$7</f>
        <v>#DIV/0!</v>
      </c>
      <c r="D37" s="329" t="e">
        <f>D33*D$6/'表1-1 资产配置状况'!$D$7</f>
        <v>#DIV/0!</v>
      </c>
      <c r="E37" s="238" t="s">
        <v>39</v>
      </c>
      <c r="F37" s="238" t="s">
        <v>39</v>
      </c>
      <c r="G37" s="238" t="s">
        <v>39</v>
      </c>
      <c r="H37" s="238" t="s">
        <v>39</v>
      </c>
      <c r="I37" s="350"/>
      <c r="J37" s="350"/>
      <c r="K37" s="350"/>
      <c r="L37" s="350"/>
      <c r="M37" s="350"/>
      <c r="N37" s="351"/>
    </row>
    <row r="38" spans="1:14">
      <c r="A38" s="338" t="s">
        <v>452</v>
      </c>
      <c r="B38" s="339"/>
      <c r="C38" s="329" t="e">
        <f>C34*C$6/'表1-1 资产配置状况'!$D$7</f>
        <v>#DIV/0!</v>
      </c>
      <c r="D38" s="329" t="e">
        <f>D34*D$6/'表1-1 资产配置状况'!$D$7</f>
        <v>#DIV/0!</v>
      </c>
      <c r="E38" s="238" t="s">
        <v>39</v>
      </c>
      <c r="F38" s="238" t="s">
        <v>39</v>
      </c>
      <c r="G38" s="238" t="s">
        <v>39</v>
      </c>
      <c r="H38" s="238" t="s">
        <v>39</v>
      </c>
      <c r="I38" s="350"/>
      <c r="J38" s="350"/>
      <c r="K38" s="350"/>
      <c r="L38" s="350"/>
      <c r="M38" s="350"/>
      <c r="N38" s="351"/>
    </row>
    <row r="39" spans="1:14">
      <c r="A39" s="338" t="s">
        <v>453</v>
      </c>
      <c r="B39" s="339"/>
      <c r="C39" s="329" t="e">
        <f>C35*C$6/'表1-1 资产配置状况'!$D$7</f>
        <v>#DIV/0!</v>
      </c>
      <c r="D39" s="329" t="e">
        <f>D35*D$6/'表1-1 资产配置状况'!$D$7</f>
        <v>#DIV/0!</v>
      </c>
      <c r="E39" s="238" t="s">
        <v>39</v>
      </c>
      <c r="F39" s="238" t="s">
        <v>39</v>
      </c>
      <c r="G39" s="238" t="s">
        <v>39</v>
      </c>
      <c r="H39" s="238" t="s">
        <v>39</v>
      </c>
      <c r="I39" s="350"/>
      <c r="J39" s="350"/>
      <c r="K39" s="350"/>
      <c r="L39" s="350"/>
      <c r="M39" s="350"/>
      <c r="N39" s="351"/>
    </row>
    <row r="40" spans="1:14">
      <c r="A40" s="338" t="s">
        <v>454</v>
      </c>
      <c r="B40" s="197"/>
      <c r="C40" s="197"/>
      <c r="D40" s="197"/>
      <c r="E40" s="238" t="s">
        <v>39</v>
      </c>
      <c r="F40" s="238" t="s">
        <v>39</v>
      </c>
      <c r="G40" s="238" t="s">
        <v>39</v>
      </c>
      <c r="H40" s="238" t="s">
        <v>39</v>
      </c>
      <c r="I40" s="350"/>
      <c r="J40" s="350"/>
      <c r="K40" s="350"/>
      <c r="L40" s="350"/>
      <c r="M40" s="350"/>
      <c r="N40" s="351"/>
    </row>
    <row r="41" ht="17.25" spans="1:14">
      <c r="A41" s="340" t="s">
        <v>455</v>
      </c>
      <c r="B41" s="202"/>
      <c r="C41" s="202"/>
      <c r="D41" s="202"/>
      <c r="E41" s="252" t="s">
        <v>39</v>
      </c>
      <c r="F41" s="252" t="s">
        <v>39</v>
      </c>
      <c r="G41" s="252" t="s">
        <v>39</v>
      </c>
      <c r="H41" s="252" t="s">
        <v>39</v>
      </c>
      <c r="I41" s="352"/>
      <c r="J41" s="352"/>
      <c r="K41" s="352"/>
      <c r="L41" s="352"/>
      <c r="M41" s="352"/>
      <c r="N41" s="353"/>
    </row>
    <row r="42" spans="1:16">
      <c r="A42" s="205" t="s">
        <v>456</v>
      </c>
      <c r="B42" s="205"/>
      <c r="C42" s="205"/>
      <c r="D42" s="205"/>
      <c r="E42" s="205"/>
      <c r="F42" s="205"/>
      <c r="G42" s="205"/>
      <c r="H42" s="205"/>
      <c r="I42" s="205"/>
      <c r="J42" s="205"/>
      <c r="K42" s="205"/>
      <c r="L42" s="205"/>
      <c r="M42" s="205"/>
      <c r="N42" s="205"/>
      <c r="O42" s="205"/>
      <c r="P42" s="205"/>
    </row>
    <row r="43" spans="1:16">
      <c r="A43" s="205" t="s">
        <v>457</v>
      </c>
      <c r="B43" s="205"/>
      <c r="C43" s="205"/>
      <c r="D43" s="205"/>
      <c r="E43" s="205"/>
      <c r="F43" s="205"/>
      <c r="G43" s="205"/>
      <c r="H43" s="205"/>
      <c r="I43" s="205"/>
      <c r="J43" s="205"/>
      <c r="K43" s="205"/>
      <c r="L43" s="205"/>
      <c r="M43" s="205"/>
      <c r="N43" s="205"/>
      <c r="O43" s="205"/>
      <c r="P43" s="205"/>
    </row>
    <row r="44" spans="1:16">
      <c r="A44" s="205" t="s">
        <v>458</v>
      </c>
      <c r="B44" s="205"/>
      <c r="C44" s="205"/>
      <c r="D44" s="205"/>
      <c r="E44" s="205"/>
      <c r="F44" s="205"/>
      <c r="G44" s="205"/>
      <c r="H44" s="205"/>
      <c r="I44" s="205"/>
      <c r="J44" s="205"/>
      <c r="K44" s="205"/>
      <c r="L44" s="205"/>
      <c r="M44" s="205"/>
      <c r="N44" s="205"/>
      <c r="O44" s="205"/>
      <c r="P44" s="205"/>
    </row>
    <row r="45" spans="1:16">
      <c r="A45" s="205" t="s">
        <v>459</v>
      </c>
      <c r="B45" s="205"/>
      <c r="C45" s="205"/>
      <c r="D45" s="205"/>
      <c r="E45" s="205"/>
      <c r="F45" s="205"/>
      <c r="G45" s="205"/>
      <c r="H45" s="205"/>
      <c r="I45" s="205"/>
      <c r="J45" s="205"/>
      <c r="K45" s="205"/>
      <c r="L45" s="205"/>
      <c r="M45" s="205"/>
      <c r="N45" s="205"/>
      <c r="O45" s="205"/>
      <c r="P45" s="205"/>
    </row>
    <row r="46" spans="1:16">
      <c r="A46" s="205" t="s">
        <v>460</v>
      </c>
      <c r="B46" s="205"/>
      <c r="C46" s="205"/>
      <c r="D46" s="205"/>
      <c r="E46" s="205"/>
      <c r="F46" s="205"/>
      <c r="G46" s="205"/>
      <c r="H46" s="205"/>
      <c r="I46" s="205"/>
      <c r="J46" s="205"/>
      <c r="K46" s="205"/>
      <c r="L46" s="205"/>
      <c r="M46" s="205"/>
      <c r="N46" s="205"/>
      <c r="O46" s="205"/>
      <c r="P46" s="205"/>
    </row>
    <row r="47" spans="1:16">
      <c r="A47" s="205" t="s">
        <v>461</v>
      </c>
      <c r="B47" s="205"/>
      <c r="C47" s="205"/>
      <c r="D47" s="205"/>
      <c r="E47" s="205"/>
      <c r="F47" s="205"/>
      <c r="G47" s="205"/>
      <c r="H47" s="205"/>
      <c r="I47" s="205"/>
      <c r="J47" s="205"/>
      <c r="K47" s="205"/>
      <c r="L47" s="205"/>
      <c r="M47" s="205"/>
      <c r="N47" s="205"/>
      <c r="O47" s="205"/>
      <c r="P47" s="205"/>
    </row>
    <row r="48" spans="1:16">
      <c r="A48" s="205" t="s">
        <v>462</v>
      </c>
      <c r="B48" s="205"/>
      <c r="C48" s="205"/>
      <c r="D48" s="205"/>
      <c r="E48" s="205"/>
      <c r="F48" s="205"/>
      <c r="G48" s="205"/>
      <c r="H48" s="205"/>
      <c r="I48" s="205"/>
      <c r="J48" s="205"/>
      <c r="K48" s="205"/>
      <c r="L48" s="205"/>
      <c r="M48" s="205"/>
      <c r="N48" s="205"/>
      <c r="O48" s="205"/>
      <c r="P48" s="205"/>
    </row>
    <row r="49" spans="1:1">
      <c r="A49" s="205" t="s">
        <v>463</v>
      </c>
    </row>
    <row r="50" spans="1:13">
      <c r="A50" s="205" t="s">
        <v>464</v>
      </c>
      <c r="M50" s="354"/>
    </row>
    <row r="51" spans="1:1">
      <c r="A51" s="205" t="s">
        <v>465</v>
      </c>
    </row>
    <row r="52" spans="1:13">
      <c r="A52" s="205" t="s">
        <v>466</v>
      </c>
      <c r="M52" s="354"/>
    </row>
    <row r="53" spans="1:1">
      <c r="A53" s="205"/>
    </row>
    <row r="54" ht="22.5" spans="1:1">
      <c r="A54" s="255"/>
    </row>
    <row r="55" spans="1:1">
      <c r="A55" s="341" t="s">
        <v>467</v>
      </c>
    </row>
    <row r="56" spans="1:1">
      <c r="A56" s="341" t="s">
        <v>468</v>
      </c>
    </row>
    <row r="57" spans="1:1">
      <c r="A57" s="341" t="s">
        <v>469</v>
      </c>
    </row>
    <row r="58" spans="1:1">
      <c r="A58" s="341" t="s">
        <v>470</v>
      </c>
    </row>
    <row r="59" spans="1:1">
      <c r="A59" s="341" t="s">
        <v>471</v>
      </c>
    </row>
    <row r="60" spans="1:1">
      <c r="A60" s="341" t="s">
        <v>468</v>
      </c>
    </row>
    <row r="61" spans="1:1">
      <c r="A61" s="341" t="s">
        <v>472</v>
      </c>
    </row>
    <row r="62" spans="1:1">
      <c r="A62" s="341" t="s">
        <v>473</v>
      </c>
    </row>
    <row r="64" customHeight="1" spans="1:1">
      <c r="A64" s="184" t="s">
        <v>474</v>
      </c>
    </row>
    <row r="65" ht="33" spans="1:10">
      <c r="A65" s="355" t="s">
        <v>475</v>
      </c>
      <c r="B65" s="356" t="s">
        <v>476</v>
      </c>
      <c r="C65" s="356" t="s">
        <v>285</v>
      </c>
      <c r="D65" s="357" t="s">
        <v>419</v>
      </c>
      <c r="E65" s="357" t="s">
        <v>477</v>
      </c>
      <c r="F65" s="357" t="s">
        <v>439</v>
      </c>
      <c r="G65" s="357" t="s">
        <v>478</v>
      </c>
      <c r="H65" s="358" t="s">
        <v>76</v>
      </c>
      <c r="I65" s="376"/>
      <c r="J65" s="376"/>
    </row>
    <row r="66" customHeight="1" spans="1:10">
      <c r="A66" s="359"/>
      <c r="B66" s="360"/>
      <c r="C66" s="360"/>
      <c r="D66" s="361" t="s">
        <v>172</v>
      </c>
      <c r="E66" s="361" t="s">
        <v>173</v>
      </c>
      <c r="F66" s="361" t="s">
        <v>479</v>
      </c>
      <c r="G66" s="361" t="s">
        <v>480</v>
      </c>
      <c r="H66" s="362" t="s">
        <v>481</v>
      </c>
      <c r="I66" s="376"/>
      <c r="J66" s="376"/>
    </row>
    <row r="67" spans="1:10">
      <c r="A67" s="363" t="s">
        <v>482</v>
      </c>
      <c r="B67" s="364">
        <v>1</v>
      </c>
      <c r="C67" s="364">
        <v>1</v>
      </c>
      <c r="D67" s="365">
        <v>1.11</v>
      </c>
      <c r="E67" s="365">
        <v>0.11</v>
      </c>
      <c r="F67" s="365">
        <v>0.11</v>
      </c>
      <c r="G67" s="366">
        <f>D67-E67</f>
        <v>1</v>
      </c>
      <c r="H67" s="367">
        <f>D67-F67</f>
        <v>1</v>
      </c>
      <c r="I67" s="377"/>
      <c r="J67" s="377"/>
    </row>
    <row r="68" spans="1:10">
      <c r="A68" s="363" t="s">
        <v>483</v>
      </c>
      <c r="B68" s="368">
        <v>2</v>
      </c>
      <c r="C68" s="368">
        <v>2</v>
      </c>
      <c r="D68" s="365">
        <v>0.02</v>
      </c>
      <c r="E68" s="365">
        <v>0.02</v>
      </c>
      <c r="F68" s="365">
        <v>0.01</v>
      </c>
      <c r="G68" s="366">
        <f t="shared" ref="G68:G97" si="15">D68-E68</f>
        <v>0</v>
      </c>
      <c r="H68" s="367">
        <f t="shared" ref="H68:H97" si="16">D68-F68</f>
        <v>0.01</v>
      </c>
      <c r="I68" s="377"/>
      <c r="J68" s="377"/>
    </row>
    <row r="69" spans="1:10">
      <c r="A69" s="363" t="s">
        <v>484</v>
      </c>
      <c r="B69" s="368">
        <v>1</v>
      </c>
      <c r="C69" s="368">
        <v>1</v>
      </c>
      <c r="D69" s="365">
        <v>0.02</v>
      </c>
      <c r="E69" s="365">
        <v>0.01</v>
      </c>
      <c r="F69" s="365">
        <v>0.02</v>
      </c>
      <c r="G69" s="366">
        <f t="shared" si="15"/>
        <v>0.01</v>
      </c>
      <c r="H69" s="367">
        <f t="shared" si="16"/>
        <v>0</v>
      </c>
      <c r="I69" s="377"/>
      <c r="J69" s="377"/>
    </row>
    <row r="70" spans="1:10">
      <c r="A70" s="363" t="s">
        <v>485</v>
      </c>
      <c r="B70" s="369">
        <v>2</v>
      </c>
      <c r="C70" s="369">
        <v>1</v>
      </c>
      <c r="D70" s="370">
        <v>0.01</v>
      </c>
      <c r="E70" s="370">
        <v>0.02</v>
      </c>
      <c r="F70" s="370">
        <v>0.01</v>
      </c>
      <c r="G70" s="366">
        <f t="shared" si="15"/>
        <v>-0.01</v>
      </c>
      <c r="H70" s="367">
        <f t="shared" si="16"/>
        <v>0</v>
      </c>
      <c r="I70" s="377"/>
      <c r="J70" s="377"/>
    </row>
    <row r="71" spans="1:10">
      <c r="A71" s="363" t="s">
        <v>486</v>
      </c>
      <c r="B71" s="369">
        <v>1</v>
      </c>
      <c r="C71" s="369">
        <v>1</v>
      </c>
      <c r="D71" s="370">
        <v>0.02</v>
      </c>
      <c r="E71" s="370">
        <v>0.01</v>
      </c>
      <c r="F71" s="370">
        <v>0.01</v>
      </c>
      <c r="G71" s="366">
        <f t="shared" si="15"/>
        <v>0.01</v>
      </c>
      <c r="H71" s="367">
        <f t="shared" si="16"/>
        <v>0.01</v>
      </c>
      <c r="I71" s="377"/>
      <c r="J71" s="377"/>
    </row>
    <row r="72" spans="1:10">
      <c r="A72" s="363" t="s">
        <v>487</v>
      </c>
      <c r="B72" s="369"/>
      <c r="C72" s="369"/>
      <c r="D72" s="370"/>
      <c r="E72" s="370"/>
      <c r="F72" s="370"/>
      <c r="G72" s="366">
        <f t="shared" ref="G72:G96" si="17">D72-E72</f>
        <v>0</v>
      </c>
      <c r="H72" s="367">
        <f t="shared" ref="H72:H96" si="18">D72-F72</f>
        <v>0</v>
      </c>
      <c r="I72" s="377"/>
      <c r="J72" s="377"/>
    </row>
    <row r="73" spans="1:10">
      <c r="A73" s="363" t="s">
        <v>488</v>
      </c>
      <c r="B73" s="369"/>
      <c r="C73" s="369"/>
      <c r="D73" s="370"/>
      <c r="E73" s="370"/>
      <c r="F73" s="370"/>
      <c r="G73" s="366">
        <f t="shared" si="17"/>
        <v>0</v>
      </c>
      <c r="H73" s="367">
        <f t="shared" si="18"/>
        <v>0</v>
      </c>
      <c r="I73" s="377"/>
      <c r="J73" s="377"/>
    </row>
    <row r="74" spans="1:10">
      <c r="A74" s="363" t="s">
        <v>489</v>
      </c>
      <c r="B74" s="369"/>
      <c r="C74" s="369"/>
      <c r="D74" s="370"/>
      <c r="E74" s="370"/>
      <c r="F74" s="370"/>
      <c r="G74" s="366">
        <f t="shared" si="17"/>
        <v>0</v>
      </c>
      <c r="H74" s="367">
        <f t="shared" si="18"/>
        <v>0</v>
      </c>
      <c r="I74" s="377"/>
      <c r="J74" s="377"/>
    </row>
    <row r="75" spans="1:10">
      <c r="A75" s="363" t="s">
        <v>490</v>
      </c>
      <c r="B75" s="369"/>
      <c r="C75" s="369"/>
      <c r="D75" s="370"/>
      <c r="E75" s="370"/>
      <c r="F75" s="370"/>
      <c r="G75" s="366">
        <f t="shared" si="17"/>
        <v>0</v>
      </c>
      <c r="H75" s="367">
        <f t="shared" si="18"/>
        <v>0</v>
      </c>
      <c r="I75" s="377"/>
      <c r="J75" s="377"/>
    </row>
    <row r="76" spans="1:10">
      <c r="A76" s="363" t="s">
        <v>491</v>
      </c>
      <c r="B76" s="369"/>
      <c r="C76" s="369"/>
      <c r="D76" s="370"/>
      <c r="E76" s="370"/>
      <c r="F76" s="370"/>
      <c r="G76" s="366">
        <f t="shared" si="17"/>
        <v>0</v>
      </c>
      <c r="H76" s="367">
        <f t="shared" si="18"/>
        <v>0</v>
      </c>
      <c r="I76" s="377"/>
      <c r="J76" s="377"/>
    </row>
    <row r="77" spans="1:10">
      <c r="A77" s="363" t="s">
        <v>492</v>
      </c>
      <c r="B77" s="369"/>
      <c r="C77" s="369"/>
      <c r="D77" s="370"/>
      <c r="E77" s="370"/>
      <c r="F77" s="370"/>
      <c r="G77" s="366">
        <f t="shared" si="17"/>
        <v>0</v>
      </c>
      <c r="H77" s="367">
        <f t="shared" si="18"/>
        <v>0</v>
      </c>
      <c r="I77" s="377"/>
      <c r="J77" s="377"/>
    </row>
    <row r="78" spans="1:10">
      <c r="A78" s="363" t="s">
        <v>493</v>
      </c>
      <c r="B78" s="369"/>
      <c r="C78" s="369"/>
      <c r="D78" s="370"/>
      <c r="E78" s="370"/>
      <c r="F78" s="370"/>
      <c r="G78" s="366">
        <f t="shared" si="17"/>
        <v>0</v>
      </c>
      <c r="H78" s="367">
        <f t="shared" si="18"/>
        <v>0</v>
      </c>
      <c r="I78" s="377"/>
      <c r="J78" s="377"/>
    </row>
    <row r="79" spans="1:10">
      <c r="A79" s="363" t="s">
        <v>494</v>
      </c>
      <c r="B79" s="369"/>
      <c r="C79" s="369"/>
      <c r="D79" s="370"/>
      <c r="E79" s="370"/>
      <c r="F79" s="370"/>
      <c r="G79" s="366">
        <f t="shared" si="17"/>
        <v>0</v>
      </c>
      <c r="H79" s="367">
        <f t="shared" si="18"/>
        <v>0</v>
      </c>
      <c r="I79" s="377"/>
      <c r="J79" s="377"/>
    </row>
    <row r="80" spans="1:10">
      <c r="A80" s="363" t="s">
        <v>495</v>
      </c>
      <c r="B80" s="369"/>
      <c r="C80" s="369"/>
      <c r="D80" s="370"/>
      <c r="E80" s="370"/>
      <c r="F80" s="370"/>
      <c r="G80" s="366">
        <f t="shared" si="17"/>
        <v>0</v>
      </c>
      <c r="H80" s="367">
        <f t="shared" si="18"/>
        <v>0</v>
      </c>
      <c r="I80" s="377"/>
      <c r="J80" s="377"/>
    </row>
    <row r="81" spans="1:10">
      <c r="A81" s="363" t="s">
        <v>496</v>
      </c>
      <c r="B81" s="369"/>
      <c r="C81" s="369"/>
      <c r="D81" s="370"/>
      <c r="E81" s="370"/>
      <c r="F81" s="370"/>
      <c r="G81" s="366">
        <f t="shared" si="17"/>
        <v>0</v>
      </c>
      <c r="H81" s="367">
        <f t="shared" si="18"/>
        <v>0</v>
      </c>
      <c r="I81" s="377"/>
      <c r="J81" s="377"/>
    </row>
    <row r="82" spans="1:10">
      <c r="A82" s="363" t="s">
        <v>497</v>
      </c>
      <c r="B82" s="369"/>
      <c r="C82" s="369"/>
      <c r="D82" s="370"/>
      <c r="E82" s="370"/>
      <c r="F82" s="370"/>
      <c r="G82" s="366">
        <f t="shared" si="17"/>
        <v>0</v>
      </c>
      <c r="H82" s="367">
        <f t="shared" si="18"/>
        <v>0</v>
      </c>
      <c r="I82" s="377"/>
      <c r="J82" s="377"/>
    </row>
    <row r="83" spans="1:10">
      <c r="A83" s="363" t="s">
        <v>498</v>
      </c>
      <c r="B83" s="369"/>
      <c r="C83" s="369"/>
      <c r="D83" s="370"/>
      <c r="E83" s="370"/>
      <c r="F83" s="370"/>
      <c r="G83" s="366">
        <f t="shared" si="17"/>
        <v>0</v>
      </c>
      <c r="H83" s="367">
        <f t="shared" si="18"/>
        <v>0</v>
      </c>
      <c r="I83" s="377"/>
      <c r="J83" s="377"/>
    </row>
    <row r="84" spans="1:10">
      <c r="A84" s="363" t="s">
        <v>499</v>
      </c>
      <c r="B84" s="369"/>
      <c r="C84" s="369"/>
      <c r="D84" s="370"/>
      <c r="E84" s="370"/>
      <c r="F84" s="370"/>
      <c r="G84" s="366">
        <f t="shared" si="17"/>
        <v>0</v>
      </c>
      <c r="H84" s="367">
        <f t="shared" si="18"/>
        <v>0</v>
      </c>
      <c r="I84" s="377"/>
      <c r="J84" s="377"/>
    </row>
    <row r="85" spans="1:10">
      <c r="A85" s="363" t="s">
        <v>500</v>
      </c>
      <c r="B85" s="369"/>
      <c r="C85" s="369"/>
      <c r="D85" s="370"/>
      <c r="E85" s="370"/>
      <c r="F85" s="370"/>
      <c r="G85" s="366">
        <f t="shared" si="17"/>
        <v>0</v>
      </c>
      <c r="H85" s="367">
        <f t="shared" si="18"/>
        <v>0</v>
      </c>
      <c r="I85" s="377"/>
      <c r="J85" s="377"/>
    </row>
    <row r="86" spans="1:10">
      <c r="A86" s="363" t="s">
        <v>501</v>
      </c>
      <c r="B86" s="369"/>
      <c r="C86" s="369"/>
      <c r="D86" s="370"/>
      <c r="E86" s="370"/>
      <c r="F86" s="370"/>
      <c r="G86" s="366">
        <f t="shared" si="17"/>
        <v>0</v>
      </c>
      <c r="H86" s="367">
        <f t="shared" si="18"/>
        <v>0</v>
      </c>
      <c r="I86" s="377"/>
      <c r="J86" s="377"/>
    </row>
    <row r="87" spans="1:10">
      <c r="A87" s="363" t="s">
        <v>502</v>
      </c>
      <c r="B87" s="369"/>
      <c r="C87" s="369"/>
      <c r="D87" s="370"/>
      <c r="E87" s="370"/>
      <c r="F87" s="370"/>
      <c r="G87" s="366">
        <f t="shared" si="17"/>
        <v>0</v>
      </c>
      <c r="H87" s="367">
        <f t="shared" si="18"/>
        <v>0</v>
      </c>
      <c r="I87" s="377"/>
      <c r="J87" s="377"/>
    </row>
    <row r="88" spans="1:10">
      <c r="A88" s="363" t="s">
        <v>503</v>
      </c>
      <c r="B88" s="369"/>
      <c r="C88" s="369"/>
      <c r="D88" s="370"/>
      <c r="E88" s="370"/>
      <c r="F88" s="370"/>
      <c r="G88" s="366">
        <f t="shared" si="17"/>
        <v>0</v>
      </c>
      <c r="H88" s="367">
        <f t="shared" si="18"/>
        <v>0</v>
      </c>
      <c r="I88" s="377"/>
      <c r="J88" s="377"/>
    </row>
    <row r="89" spans="1:10">
      <c r="A89" s="363" t="s">
        <v>504</v>
      </c>
      <c r="B89" s="369"/>
      <c r="C89" s="369"/>
      <c r="D89" s="370"/>
      <c r="E89" s="370"/>
      <c r="F89" s="370"/>
      <c r="G89" s="366">
        <f t="shared" si="17"/>
        <v>0</v>
      </c>
      <c r="H89" s="367">
        <f t="shared" si="18"/>
        <v>0</v>
      </c>
      <c r="I89" s="377"/>
      <c r="J89" s="377"/>
    </row>
    <row r="90" spans="1:10">
      <c r="A90" s="363" t="s">
        <v>505</v>
      </c>
      <c r="B90" s="369"/>
      <c r="C90" s="369"/>
      <c r="D90" s="370"/>
      <c r="E90" s="370"/>
      <c r="F90" s="370"/>
      <c r="G90" s="366">
        <f t="shared" si="17"/>
        <v>0</v>
      </c>
      <c r="H90" s="367">
        <f t="shared" si="18"/>
        <v>0</v>
      </c>
      <c r="I90" s="377"/>
      <c r="J90" s="377"/>
    </row>
    <row r="91" spans="1:10">
      <c r="A91" s="363" t="s">
        <v>506</v>
      </c>
      <c r="B91" s="369"/>
      <c r="C91" s="369"/>
      <c r="D91" s="370"/>
      <c r="E91" s="370"/>
      <c r="F91" s="370"/>
      <c r="G91" s="366">
        <f t="shared" si="17"/>
        <v>0</v>
      </c>
      <c r="H91" s="367">
        <f t="shared" si="18"/>
        <v>0</v>
      </c>
      <c r="I91" s="377"/>
      <c r="J91" s="377"/>
    </row>
    <row r="92" spans="1:10">
      <c r="A92" s="363" t="s">
        <v>507</v>
      </c>
      <c r="B92" s="369"/>
      <c r="C92" s="369"/>
      <c r="D92" s="370"/>
      <c r="E92" s="370"/>
      <c r="F92" s="370"/>
      <c r="G92" s="366">
        <f t="shared" si="17"/>
        <v>0</v>
      </c>
      <c r="H92" s="367">
        <f t="shared" si="18"/>
        <v>0</v>
      </c>
      <c r="I92" s="377"/>
      <c r="J92" s="377"/>
    </row>
    <row r="93" spans="1:10">
      <c r="A93" s="363" t="s">
        <v>508</v>
      </c>
      <c r="B93" s="369"/>
      <c r="C93" s="369"/>
      <c r="D93" s="370"/>
      <c r="E93" s="370"/>
      <c r="F93" s="370"/>
      <c r="G93" s="366">
        <f t="shared" si="17"/>
        <v>0</v>
      </c>
      <c r="H93" s="367">
        <f t="shared" si="18"/>
        <v>0</v>
      </c>
      <c r="I93" s="377"/>
      <c r="J93" s="377"/>
    </row>
    <row r="94" spans="1:10">
      <c r="A94" s="363" t="s">
        <v>509</v>
      </c>
      <c r="B94" s="369"/>
      <c r="C94" s="369"/>
      <c r="D94" s="370"/>
      <c r="E94" s="370"/>
      <c r="F94" s="370"/>
      <c r="G94" s="366">
        <f t="shared" si="17"/>
        <v>0</v>
      </c>
      <c r="H94" s="367">
        <f t="shared" si="18"/>
        <v>0</v>
      </c>
      <c r="I94" s="377"/>
      <c r="J94" s="377"/>
    </row>
    <row r="95" spans="1:10">
      <c r="A95" s="363" t="s">
        <v>510</v>
      </c>
      <c r="B95" s="369"/>
      <c r="C95" s="369"/>
      <c r="D95" s="370"/>
      <c r="E95" s="370"/>
      <c r="F95" s="370"/>
      <c r="G95" s="366">
        <f t="shared" si="17"/>
        <v>0</v>
      </c>
      <c r="H95" s="367">
        <f t="shared" si="18"/>
        <v>0</v>
      </c>
      <c r="I95" s="377"/>
      <c r="J95" s="377"/>
    </row>
    <row r="96" spans="1:10">
      <c r="A96" s="363" t="s">
        <v>511</v>
      </c>
      <c r="B96" s="369"/>
      <c r="C96" s="369"/>
      <c r="D96" s="370"/>
      <c r="E96" s="370"/>
      <c r="F96" s="370"/>
      <c r="G96" s="366">
        <f t="shared" si="17"/>
        <v>0</v>
      </c>
      <c r="H96" s="367">
        <f t="shared" si="18"/>
        <v>0</v>
      </c>
      <c r="I96" s="377"/>
      <c r="J96" s="377"/>
    </row>
    <row r="97" ht="17.25" spans="1:10">
      <c r="A97" s="371" t="s">
        <v>512</v>
      </c>
      <c r="B97" s="372"/>
      <c r="C97" s="372"/>
      <c r="D97" s="373"/>
      <c r="E97" s="373"/>
      <c r="F97" s="373"/>
      <c r="G97" s="374">
        <f t="shared" si="15"/>
        <v>0</v>
      </c>
      <c r="H97" s="375">
        <f t="shared" si="16"/>
        <v>0</v>
      </c>
      <c r="I97" s="377"/>
      <c r="J97" s="377"/>
    </row>
    <row r="98" customHeight="1" spans="1:1">
      <c r="A98" s="41" t="s">
        <v>207</v>
      </c>
    </row>
    <row r="99" spans="1:1">
      <c r="A99" s="341" t="s">
        <v>513</v>
      </c>
    </row>
    <row r="100" customHeight="1" spans="1:1">
      <c r="A100" s="341" t="s">
        <v>514</v>
      </c>
    </row>
    <row r="101" spans="1:1">
      <c r="A101" s="41" t="s">
        <v>515</v>
      </c>
    </row>
    <row r="102" ht="43.5" customHeight="1"/>
    <row r="107" customHeight="1"/>
    <row r="109" customHeight="1"/>
    <row r="116" customHeight="1"/>
    <row r="118" customHeight="1"/>
    <row r="120" ht="43.5" customHeight="1"/>
    <row r="125" customHeight="1"/>
    <row r="127" customHeight="1"/>
    <row r="134" customHeight="1"/>
    <row r="136" customHeight="1"/>
    <row r="138" ht="43.5" customHeight="1"/>
    <row r="143" customHeight="1"/>
    <row r="145" customHeight="1"/>
  </sheetData>
  <sheetProtection password="CC52" sheet="1" formatCells="0" formatColumns="0" formatRows="0" objects="1" scenarios="1"/>
  <protectedRanges>
    <protectedRange sqref="C40:D41" name="区域7" securityDescriptor=""/>
    <protectedRange sqref="A67:F97" name="区域1" securityDescriptor=""/>
    <protectedRange sqref="C6:N7" name="区域2" securityDescriptor=""/>
    <protectedRange sqref="C12:N18" name="区域3" securityDescriptor=""/>
    <protectedRange sqref="C20:N22" name="区域4" securityDescriptor=""/>
    <protectedRange sqref="C24:N24" name="区域5" securityDescriptor=""/>
    <protectedRange sqref="C26:N31" name="区域6" securityDescriptor=""/>
  </protectedRanges>
  <mergeCells count="13">
    <mergeCell ref="A1:P1"/>
    <mergeCell ref="E3:G3"/>
    <mergeCell ref="C4:D4"/>
    <mergeCell ref="E4:F4"/>
    <mergeCell ref="G4:H4"/>
    <mergeCell ref="I4:J4"/>
    <mergeCell ref="K4:L4"/>
    <mergeCell ref="M4:N4"/>
    <mergeCell ref="A4:A5"/>
    <mergeCell ref="A65:A66"/>
    <mergeCell ref="B4:B5"/>
    <mergeCell ref="B65:B66"/>
    <mergeCell ref="C65:C66"/>
  </mergeCells>
  <pageMargins left="0.708333333333333" right="0.708333333333333" top="0.747916666666667" bottom="0.747916666666667" header="0.314583333333333" footer="0.314583333333333"/>
  <pageSetup paperSize="9" scale="43" fitToHeight="2" orientation="landscape"/>
  <headerFooter/>
  <rowBreaks count="1" manualBreakCount="1">
    <brk id="62" max="13" man="1"/>
  </rowBreaks>
  <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20"/>
  <sheetViews>
    <sheetView view="pageBreakPreview" zoomScale="90" zoomScaleNormal="80" zoomScaleSheetLayoutView="90" topLeftCell="A52" workbookViewId="0">
      <selection activeCell="A47" sqref="A47"/>
    </sheetView>
  </sheetViews>
  <sheetFormatPr defaultColWidth="9" defaultRowHeight="16.5"/>
  <cols>
    <col min="1" max="1" width="22.75" style="181" customWidth="1"/>
    <col min="2" max="2" width="16.875" style="181" customWidth="1"/>
    <col min="3" max="3" width="18" style="181" customWidth="1"/>
    <col min="4" max="4" width="15.375" style="181" customWidth="1"/>
    <col min="5" max="5" width="16.25" style="181" customWidth="1"/>
    <col min="6" max="6" width="18.375" style="181" customWidth="1"/>
    <col min="7" max="7" width="15.125" style="181" customWidth="1"/>
    <col min="8" max="8" width="18.375" style="181" customWidth="1"/>
    <col min="9" max="9" width="13.125" style="181" customWidth="1"/>
    <col min="10" max="10" width="14.375" style="181" customWidth="1"/>
    <col min="11" max="11" width="13.375" style="181" customWidth="1"/>
    <col min="12" max="12" width="11.625" style="181" customWidth="1"/>
    <col min="13" max="13" width="18.375" style="181" customWidth="1"/>
    <col min="14" max="15" width="10" style="181" customWidth="1"/>
    <col min="16" max="16" width="9.125" style="181" customWidth="1"/>
    <col min="17" max="17" width="9.75" style="181" customWidth="1"/>
    <col min="18" max="18" width="9.875" style="181" customWidth="1"/>
    <col min="19" max="20" width="9.375" style="181" customWidth="1"/>
    <col min="21" max="21" width="8.25" style="181" customWidth="1"/>
    <col min="22" max="16384" width="9" style="181"/>
  </cols>
  <sheetData>
    <row r="1" ht="24.75" spans="1:16">
      <c r="A1" s="182" t="s">
        <v>21</v>
      </c>
      <c r="B1" s="182"/>
      <c r="C1" s="182"/>
      <c r="D1" s="182"/>
      <c r="E1" s="182"/>
      <c r="F1" s="182"/>
      <c r="G1" s="182"/>
      <c r="H1" s="182"/>
      <c r="I1" s="182"/>
      <c r="J1" s="182"/>
      <c r="K1" s="182"/>
      <c r="L1" s="182"/>
      <c r="M1" s="182"/>
      <c r="N1" s="182"/>
      <c r="O1" s="182"/>
      <c r="P1" s="182"/>
    </row>
    <row r="2" spans="1:16">
      <c r="A2" s="81" t="s">
        <v>389</v>
      </c>
      <c r="B2" s="17"/>
      <c r="C2" s="41"/>
      <c r="D2" s="41"/>
      <c r="E2" s="41"/>
      <c r="F2" s="41"/>
      <c r="G2" s="41"/>
      <c r="H2" s="41"/>
      <c r="I2" s="41"/>
      <c r="J2" s="41"/>
      <c r="K2" s="41"/>
      <c r="L2" s="41"/>
      <c r="M2" s="41"/>
      <c r="N2" s="41"/>
      <c r="O2" s="41"/>
      <c r="P2" s="41"/>
    </row>
    <row r="3" spans="1:15">
      <c r="A3" s="99" t="s">
        <v>104</v>
      </c>
      <c r="B3" s="41"/>
      <c r="C3" s="41"/>
      <c r="D3" s="41"/>
      <c r="E3" s="41"/>
      <c r="F3" s="183" t="s">
        <v>105</v>
      </c>
      <c r="G3" s="183"/>
      <c r="H3" s="183"/>
      <c r="I3" s="183"/>
      <c r="J3" s="41"/>
      <c r="K3" s="41"/>
      <c r="L3" s="41"/>
      <c r="M3" s="41"/>
      <c r="N3" s="41"/>
      <c r="O3" s="41"/>
    </row>
    <row r="4" ht="17.25" spans="1:16">
      <c r="A4" s="184" t="s">
        <v>516</v>
      </c>
      <c r="B4" s="41"/>
      <c r="C4" s="41"/>
      <c r="D4" s="41"/>
      <c r="E4" s="41"/>
      <c r="F4" s="41"/>
      <c r="G4" s="41"/>
      <c r="H4" s="41"/>
      <c r="I4" s="41"/>
      <c r="J4" s="41"/>
      <c r="K4" s="41"/>
      <c r="L4" s="41"/>
      <c r="M4" s="41"/>
      <c r="N4" s="41"/>
      <c r="O4" s="41"/>
      <c r="P4" s="41"/>
    </row>
    <row r="5" customHeight="1" spans="1:16">
      <c r="A5" s="185" t="s">
        <v>517</v>
      </c>
      <c r="B5" s="186" t="s">
        <v>518</v>
      </c>
      <c r="C5" s="186" t="s">
        <v>519</v>
      </c>
      <c r="D5" s="187" t="s">
        <v>520</v>
      </c>
      <c r="E5" s="188"/>
      <c r="F5" s="189"/>
      <c r="G5" s="41"/>
      <c r="H5" s="41"/>
      <c r="I5" s="41"/>
      <c r="J5" s="41"/>
      <c r="K5" s="41"/>
      <c r="L5" s="41"/>
      <c r="M5" s="41"/>
      <c r="N5" s="41"/>
      <c r="O5" s="41"/>
      <c r="P5" s="41"/>
    </row>
    <row r="6" spans="1:16">
      <c r="A6" s="190"/>
      <c r="B6" s="191"/>
      <c r="C6" s="191"/>
      <c r="D6" s="192" t="s">
        <v>322</v>
      </c>
      <c r="E6" s="192" t="s">
        <v>323</v>
      </c>
      <c r="F6" s="193" t="s">
        <v>324</v>
      </c>
      <c r="G6" s="41"/>
      <c r="H6" s="41"/>
      <c r="I6" s="41"/>
      <c r="J6" s="41"/>
      <c r="K6" s="41"/>
      <c r="L6" s="41"/>
      <c r="M6" s="41"/>
      <c r="N6" s="41"/>
      <c r="O6" s="41"/>
      <c r="P6" s="41"/>
    </row>
    <row r="7" spans="1:16">
      <c r="A7" s="194" t="s">
        <v>119</v>
      </c>
      <c r="B7" s="191"/>
      <c r="C7" s="191"/>
      <c r="D7" s="192"/>
      <c r="E7" s="192"/>
      <c r="F7" s="193"/>
      <c r="G7" s="41"/>
      <c r="H7" s="41"/>
      <c r="I7" s="41"/>
      <c r="J7" s="41"/>
      <c r="K7" s="41"/>
      <c r="L7" s="41"/>
      <c r="M7" s="41"/>
      <c r="N7" s="41"/>
      <c r="O7" s="41"/>
      <c r="P7" s="41"/>
    </row>
    <row r="8" spans="1:16">
      <c r="A8" s="195" t="s">
        <v>120</v>
      </c>
      <c r="B8" s="196"/>
      <c r="C8" s="196"/>
      <c r="D8" s="197"/>
      <c r="E8" s="197"/>
      <c r="F8" s="198"/>
      <c r="G8" s="41"/>
      <c r="H8" s="41"/>
      <c r="I8" s="41"/>
      <c r="J8" s="41"/>
      <c r="K8" s="41"/>
      <c r="L8" s="41"/>
      <c r="M8" s="41"/>
      <c r="N8" s="41"/>
      <c r="O8" s="41"/>
      <c r="P8" s="41"/>
    </row>
    <row r="9" spans="1:16">
      <c r="A9" s="195" t="s">
        <v>128</v>
      </c>
      <c r="B9" s="196"/>
      <c r="C9" s="196"/>
      <c r="D9" s="197"/>
      <c r="E9" s="197"/>
      <c r="F9" s="198"/>
      <c r="G9" s="41"/>
      <c r="H9" s="41"/>
      <c r="I9" s="41"/>
      <c r="J9" s="41"/>
      <c r="K9" s="41"/>
      <c r="L9" s="41"/>
      <c r="M9" s="41"/>
      <c r="N9" s="41"/>
      <c r="O9" s="41"/>
      <c r="P9" s="41"/>
    </row>
    <row r="10" spans="1:16">
      <c r="A10" s="199" t="s">
        <v>521</v>
      </c>
      <c r="B10" s="196"/>
      <c r="C10" s="196"/>
      <c r="D10" s="197"/>
      <c r="E10" s="197"/>
      <c r="F10" s="198"/>
      <c r="G10" s="41"/>
      <c r="H10" s="41"/>
      <c r="I10" s="41"/>
      <c r="J10" s="41"/>
      <c r="K10" s="41"/>
      <c r="L10" s="41"/>
      <c r="M10" s="41"/>
      <c r="N10" s="41"/>
      <c r="O10" s="41"/>
      <c r="P10" s="41"/>
    </row>
    <row r="11" spans="1:16">
      <c r="A11" s="199" t="s">
        <v>522</v>
      </c>
      <c r="B11" s="196"/>
      <c r="C11" s="196"/>
      <c r="D11" s="197"/>
      <c r="E11" s="197"/>
      <c r="F11" s="198"/>
      <c r="G11" s="41"/>
      <c r="H11" s="41"/>
      <c r="I11" s="41"/>
      <c r="J11" s="41"/>
      <c r="K11" s="41"/>
      <c r="L11" s="41"/>
      <c r="M11" s="41"/>
      <c r="N11" s="41"/>
      <c r="O11" s="41"/>
      <c r="P11" s="41"/>
    </row>
    <row r="12" spans="1:16">
      <c r="A12" s="199" t="s">
        <v>523</v>
      </c>
      <c r="B12" s="196"/>
      <c r="C12" s="196"/>
      <c r="D12" s="197"/>
      <c r="E12" s="197"/>
      <c r="F12" s="198"/>
      <c r="G12" s="41"/>
      <c r="H12" s="41"/>
      <c r="I12" s="41"/>
      <c r="J12" s="41"/>
      <c r="K12" s="41"/>
      <c r="L12" s="85"/>
      <c r="M12" s="41"/>
      <c r="N12" s="41"/>
      <c r="O12" s="41"/>
      <c r="P12" s="41"/>
    </row>
    <row r="13" spans="1:16">
      <c r="A13" s="199" t="s">
        <v>524</v>
      </c>
      <c r="B13" s="196"/>
      <c r="C13" s="196"/>
      <c r="D13" s="197"/>
      <c r="E13" s="197"/>
      <c r="F13" s="198"/>
      <c r="G13" s="41"/>
      <c r="H13" s="41"/>
      <c r="I13" s="41"/>
      <c r="J13" s="41"/>
      <c r="K13" s="41"/>
      <c r="L13" s="41"/>
      <c r="M13" s="41"/>
      <c r="N13" s="41"/>
      <c r="O13" s="41"/>
      <c r="P13" s="41"/>
    </row>
    <row r="14" spans="1:16">
      <c r="A14" s="195" t="s">
        <v>134</v>
      </c>
      <c r="B14" s="196"/>
      <c r="C14" s="196"/>
      <c r="D14" s="197"/>
      <c r="E14" s="197"/>
      <c r="F14" s="198"/>
      <c r="G14" s="41"/>
      <c r="H14" s="41"/>
      <c r="I14" s="41"/>
      <c r="J14" s="41"/>
      <c r="K14" s="41"/>
      <c r="L14" s="41"/>
      <c r="M14" s="41"/>
      <c r="N14" s="41"/>
      <c r="O14" s="41"/>
      <c r="P14" s="41"/>
    </row>
    <row r="15" ht="17.25" spans="1:16">
      <c r="A15" s="200" t="s">
        <v>341</v>
      </c>
      <c r="B15" s="201"/>
      <c r="C15" s="201"/>
      <c r="D15" s="202"/>
      <c r="E15" s="202"/>
      <c r="F15" s="203"/>
      <c r="G15" s="41"/>
      <c r="H15" s="41"/>
      <c r="I15" s="41"/>
      <c r="J15" s="41"/>
      <c r="K15" s="41"/>
      <c r="L15" s="41"/>
      <c r="M15" s="41"/>
      <c r="N15" s="41"/>
      <c r="O15" s="41"/>
      <c r="P15" s="41"/>
    </row>
    <row r="16" spans="1:16">
      <c r="A16" s="204" t="s">
        <v>207</v>
      </c>
      <c r="B16" s="205" t="s">
        <v>525</v>
      </c>
      <c r="C16" s="206"/>
      <c r="D16" s="205"/>
      <c r="E16" s="205"/>
      <c r="F16" s="205"/>
      <c r="G16" s="41"/>
      <c r="H16" s="41"/>
      <c r="I16" s="41"/>
      <c r="J16" s="41"/>
      <c r="K16" s="41"/>
      <c r="L16" s="41"/>
      <c r="M16" s="41"/>
      <c r="N16" s="41"/>
      <c r="O16" s="41"/>
      <c r="P16" s="41"/>
    </row>
    <row r="17" spans="1:16">
      <c r="A17" s="41"/>
      <c r="B17" s="206"/>
      <c r="C17" s="206"/>
      <c r="D17" s="206"/>
      <c r="E17" s="205"/>
      <c r="F17" s="205"/>
      <c r="G17" s="205"/>
      <c r="H17" s="207"/>
      <c r="I17" s="205"/>
      <c r="J17" s="205"/>
      <c r="K17" s="41"/>
      <c r="L17" s="41"/>
      <c r="M17" s="41"/>
      <c r="N17" s="41"/>
      <c r="O17" s="41"/>
      <c r="P17" s="41"/>
    </row>
    <row r="18" ht="17.25" spans="1:16">
      <c r="A18" s="184" t="s">
        <v>526</v>
      </c>
      <c r="B18" s="206"/>
      <c r="C18" s="206"/>
      <c r="D18" s="206"/>
      <c r="E18" s="205"/>
      <c r="F18" s="205"/>
      <c r="G18" s="205"/>
      <c r="H18" s="207"/>
      <c r="I18" s="205"/>
      <c r="J18" s="205"/>
      <c r="K18" s="41"/>
      <c r="L18" s="41"/>
      <c r="M18" s="41"/>
      <c r="N18" s="41"/>
      <c r="O18" s="41"/>
      <c r="P18" s="41"/>
    </row>
    <row r="19" spans="1:13">
      <c r="A19" s="185" t="s">
        <v>517</v>
      </c>
      <c r="B19" s="187" t="s">
        <v>527</v>
      </c>
      <c r="C19" s="188"/>
      <c r="D19" s="188"/>
      <c r="E19" s="189"/>
      <c r="F19" s="208" t="s">
        <v>528</v>
      </c>
      <c r="G19" s="188"/>
      <c r="H19" s="188"/>
      <c r="I19" s="189"/>
      <c r="J19" s="208" t="s">
        <v>529</v>
      </c>
      <c r="K19" s="188"/>
      <c r="L19" s="188"/>
      <c r="M19" s="189"/>
    </row>
    <row r="20" spans="1:13">
      <c r="A20" s="190"/>
      <c r="B20" s="192" t="s">
        <v>290</v>
      </c>
      <c r="C20" s="192" t="s">
        <v>292</v>
      </c>
      <c r="D20" s="192" t="s">
        <v>293</v>
      </c>
      <c r="E20" s="209" t="s">
        <v>294</v>
      </c>
      <c r="F20" s="210" t="s">
        <v>290</v>
      </c>
      <c r="G20" s="192" t="s">
        <v>292</v>
      </c>
      <c r="H20" s="192" t="s">
        <v>293</v>
      </c>
      <c r="I20" s="209" t="s">
        <v>294</v>
      </c>
      <c r="J20" s="259" t="s">
        <v>290</v>
      </c>
      <c r="K20" s="192" t="s">
        <v>292</v>
      </c>
      <c r="L20" s="260" t="s">
        <v>293</v>
      </c>
      <c r="M20" s="193" t="s">
        <v>294</v>
      </c>
    </row>
    <row r="21" spans="1:13">
      <c r="A21" s="194" t="s">
        <v>119</v>
      </c>
      <c r="B21" s="192"/>
      <c r="C21" s="211"/>
      <c r="D21" s="196"/>
      <c r="E21" s="205"/>
      <c r="F21" s="210"/>
      <c r="G21" s="211"/>
      <c r="H21" s="196"/>
      <c r="I21" s="261"/>
      <c r="J21" s="259"/>
      <c r="K21" s="211"/>
      <c r="L21" s="262"/>
      <c r="M21" s="263"/>
    </row>
    <row r="22" spans="1:13">
      <c r="A22" s="195" t="s">
        <v>120</v>
      </c>
      <c r="B22" s="212"/>
      <c r="C22" s="212"/>
      <c r="D22" s="212"/>
      <c r="E22" s="213"/>
      <c r="F22" s="214"/>
      <c r="G22" s="212"/>
      <c r="H22" s="212"/>
      <c r="I22" s="264"/>
      <c r="J22" s="265"/>
      <c r="K22" s="212"/>
      <c r="L22" s="213"/>
      <c r="M22" s="264"/>
    </row>
    <row r="23" spans="1:13">
      <c r="A23" s="195" t="s">
        <v>128</v>
      </c>
      <c r="B23" s="212"/>
      <c r="C23" s="212"/>
      <c r="D23" s="212"/>
      <c r="E23" s="213"/>
      <c r="F23" s="214"/>
      <c r="G23" s="212"/>
      <c r="H23" s="212"/>
      <c r="I23" s="264"/>
      <c r="J23" s="265"/>
      <c r="K23" s="212"/>
      <c r="L23" s="213"/>
      <c r="M23" s="264"/>
    </row>
    <row r="24" spans="1:13">
      <c r="A24" s="199" t="s">
        <v>521</v>
      </c>
      <c r="B24" s="212"/>
      <c r="C24" s="212"/>
      <c r="D24" s="212"/>
      <c r="E24" s="213"/>
      <c r="F24" s="214"/>
      <c r="G24" s="212"/>
      <c r="H24" s="212"/>
      <c r="I24" s="264"/>
      <c r="J24" s="265"/>
      <c r="K24" s="212"/>
      <c r="L24" s="213"/>
      <c r="M24" s="264"/>
    </row>
    <row r="25" spans="1:13">
      <c r="A25" s="199" t="s">
        <v>522</v>
      </c>
      <c r="B25" s="212"/>
      <c r="C25" s="212"/>
      <c r="D25" s="212"/>
      <c r="E25" s="213"/>
      <c r="F25" s="214"/>
      <c r="G25" s="212"/>
      <c r="H25" s="212"/>
      <c r="I25" s="264"/>
      <c r="J25" s="265"/>
      <c r="K25" s="212"/>
      <c r="L25" s="213"/>
      <c r="M25" s="264"/>
    </row>
    <row r="26" spans="1:13">
      <c r="A26" s="199" t="s">
        <v>523</v>
      </c>
      <c r="B26" s="212"/>
      <c r="C26" s="212"/>
      <c r="D26" s="212"/>
      <c r="E26" s="213"/>
      <c r="F26" s="214"/>
      <c r="G26" s="212"/>
      <c r="H26" s="212"/>
      <c r="I26" s="264"/>
      <c r="J26" s="265"/>
      <c r="K26" s="212"/>
      <c r="L26" s="213"/>
      <c r="M26" s="264"/>
    </row>
    <row r="27" spans="1:13">
      <c r="A27" s="199" t="s">
        <v>524</v>
      </c>
      <c r="B27" s="212"/>
      <c r="C27" s="212"/>
      <c r="D27" s="212"/>
      <c r="E27" s="213"/>
      <c r="F27" s="214"/>
      <c r="G27" s="212"/>
      <c r="H27" s="212"/>
      <c r="I27" s="264"/>
      <c r="J27" s="265"/>
      <c r="K27" s="212"/>
      <c r="L27" s="213"/>
      <c r="M27" s="264"/>
    </row>
    <row r="28" spans="1:13">
      <c r="A28" s="195" t="s">
        <v>134</v>
      </c>
      <c r="B28" s="212"/>
      <c r="C28" s="212"/>
      <c r="D28" s="212"/>
      <c r="E28" s="213"/>
      <c r="F28" s="214"/>
      <c r="G28" s="212"/>
      <c r="H28" s="212"/>
      <c r="I28" s="264"/>
      <c r="J28" s="265"/>
      <c r="K28" s="212"/>
      <c r="L28" s="213"/>
      <c r="M28" s="264"/>
    </row>
    <row r="29" ht="17.25" spans="1:13">
      <c r="A29" s="200" t="s">
        <v>341</v>
      </c>
      <c r="B29" s="215"/>
      <c r="C29" s="215"/>
      <c r="D29" s="215"/>
      <c r="E29" s="216"/>
      <c r="F29" s="217"/>
      <c r="G29" s="215"/>
      <c r="H29" s="215"/>
      <c r="I29" s="266"/>
      <c r="J29" s="267"/>
      <c r="K29" s="215"/>
      <c r="L29" s="216"/>
      <c r="M29" s="266"/>
    </row>
    <row r="30" spans="1:16">
      <c r="A30" s="204" t="s">
        <v>207</v>
      </c>
      <c r="B30" s="207" t="s">
        <v>530</v>
      </c>
      <c r="C30" s="207"/>
      <c r="D30" s="207"/>
      <c r="E30" s="207"/>
      <c r="F30" s="207"/>
      <c r="G30" s="207"/>
      <c r="H30" s="207"/>
      <c r="I30" s="207"/>
      <c r="J30" s="207"/>
      <c r="K30" s="207"/>
      <c r="L30" s="207"/>
      <c r="M30" s="207"/>
      <c r="N30" s="207"/>
      <c r="O30" s="207"/>
      <c r="P30" s="207"/>
    </row>
    <row r="31" spans="1:16">
      <c r="A31" s="204"/>
      <c r="B31" s="207" t="s">
        <v>531</v>
      </c>
      <c r="C31" s="207"/>
      <c r="D31" s="207"/>
      <c r="E31" s="207"/>
      <c r="F31" s="207"/>
      <c r="G31" s="207"/>
      <c r="H31" s="207"/>
      <c r="I31" s="207"/>
      <c r="J31" s="207"/>
      <c r="K31" s="207"/>
      <c r="L31" s="207"/>
      <c r="M31" s="207"/>
      <c r="N31" s="207"/>
      <c r="O31" s="207"/>
      <c r="P31" s="207"/>
    </row>
    <row r="32" spans="1:16">
      <c r="A32" s="41"/>
      <c r="B32" s="206"/>
      <c r="C32" s="206"/>
      <c r="D32" s="206"/>
      <c r="E32" s="205"/>
      <c r="F32" s="205"/>
      <c r="G32" s="205"/>
      <c r="H32" s="207"/>
      <c r="I32" s="205"/>
      <c r="J32" s="205"/>
      <c r="K32" s="41"/>
      <c r="L32" s="41"/>
      <c r="M32" s="41"/>
      <c r="N32" s="41"/>
      <c r="O32" s="41"/>
      <c r="P32" s="41"/>
    </row>
    <row r="33" spans="1:16">
      <c r="A33" s="184" t="s">
        <v>532</v>
      </c>
      <c r="B33" s="41"/>
      <c r="C33" s="41"/>
      <c r="D33" s="41"/>
      <c r="E33" s="41"/>
      <c r="F33" s="41"/>
      <c r="G33" s="41"/>
      <c r="H33" s="41"/>
      <c r="I33" s="41"/>
      <c r="J33" s="41"/>
      <c r="K33" s="41"/>
      <c r="L33" s="41"/>
      <c r="M33" s="41"/>
      <c r="N33" s="41"/>
      <c r="O33" s="41"/>
      <c r="P33" s="41"/>
    </row>
    <row r="34" ht="17.25" spans="1:16">
      <c r="A34" s="184" t="s">
        <v>49</v>
      </c>
      <c r="B34" s="41"/>
      <c r="C34" s="41"/>
      <c r="D34" s="41"/>
      <c r="E34" s="41"/>
      <c r="F34" s="41"/>
      <c r="G34" s="41"/>
      <c r="H34" s="41"/>
      <c r="I34" s="41"/>
      <c r="J34" s="41"/>
      <c r="K34" s="41"/>
      <c r="L34" s="41"/>
      <c r="M34" s="41"/>
      <c r="N34" s="41"/>
      <c r="O34" s="41"/>
      <c r="P34" s="41"/>
    </row>
    <row r="35" spans="1:16">
      <c r="A35" s="218" t="s">
        <v>283</v>
      </c>
      <c r="B35" s="219" t="s">
        <v>322</v>
      </c>
      <c r="C35" s="220"/>
      <c r="D35" s="221"/>
      <c r="E35" s="222" t="s">
        <v>323</v>
      </c>
      <c r="F35" s="220"/>
      <c r="G35" s="221"/>
      <c r="H35" s="222" t="s">
        <v>324</v>
      </c>
      <c r="I35" s="220"/>
      <c r="J35" s="221"/>
      <c r="K35" s="41"/>
      <c r="L35" s="41"/>
      <c r="M35" s="41"/>
      <c r="N35" s="41"/>
      <c r="O35" s="41"/>
      <c r="P35" s="41"/>
    </row>
    <row r="36" ht="17.25" spans="1:16">
      <c r="A36" s="223"/>
      <c r="B36" s="224" t="s">
        <v>533</v>
      </c>
      <c r="C36" s="225" t="s">
        <v>477</v>
      </c>
      <c r="D36" s="226" t="s">
        <v>534</v>
      </c>
      <c r="E36" s="227" t="s">
        <v>535</v>
      </c>
      <c r="F36" s="225" t="s">
        <v>477</v>
      </c>
      <c r="G36" s="228" t="s">
        <v>534</v>
      </c>
      <c r="H36" s="227" t="s">
        <v>535</v>
      </c>
      <c r="I36" s="225" t="s">
        <v>477</v>
      </c>
      <c r="J36" s="226" t="s">
        <v>534</v>
      </c>
      <c r="K36" s="41"/>
      <c r="L36" s="41"/>
      <c r="M36" s="41"/>
      <c r="N36" s="41"/>
      <c r="O36" s="41"/>
      <c r="P36" s="41"/>
    </row>
    <row r="37" spans="1:16">
      <c r="A37" s="229" t="s">
        <v>290</v>
      </c>
      <c r="B37" s="230"/>
      <c r="C37" s="231"/>
      <c r="D37" s="232"/>
      <c r="E37" s="229"/>
      <c r="F37" s="233"/>
      <c r="G37" s="234"/>
      <c r="H37" s="229"/>
      <c r="I37" s="233"/>
      <c r="J37" s="268"/>
      <c r="K37" s="41"/>
      <c r="L37" s="41"/>
      <c r="M37" s="41"/>
      <c r="N37" s="41"/>
      <c r="O37" s="41"/>
      <c r="P37" s="41"/>
    </row>
    <row r="38" ht="15.75" customHeight="1" spans="1:16">
      <c r="A38" s="235" t="s">
        <v>536</v>
      </c>
      <c r="B38" s="236"/>
      <c r="C38" s="237"/>
      <c r="D38" s="238" t="s">
        <v>39</v>
      </c>
      <c r="E38" s="239"/>
      <c r="F38" s="240"/>
      <c r="G38" s="238" t="s">
        <v>39</v>
      </c>
      <c r="H38" s="239"/>
      <c r="I38" s="240"/>
      <c r="J38" s="269" t="s">
        <v>39</v>
      </c>
      <c r="K38" s="41"/>
      <c r="L38" s="41"/>
      <c r="M38" s="41"/>
      <c r="N38" s="41"/>
      <c r="O38" s="41"/>
      <c r="P38" s="41"/>
    </row>
    <row r="39" spans="1:16">
      <c r="A39" s="235" t="s">
        <v>537</v>
      </c>
      <c r="B39" s="236"/>
      <c r="C39" s="237"/>
      <c r="D39" s="238" t="s">
        <v>39</v>
      </c>
      <c r="E39" s="239"/>
      <c r="F39" s="240"/>
      <c r="G39" s="238" t="s">
        <v>39</v>
      </c>
      <c r="H39" s="239"/>
      <c r="I39" s="240"/>
      <c r="J39" s="269" t="s">
        <v>39</v>
      </c>
      <c r="K39" s="41"/>
      <c r="L39" s="41"/>
      <c r="M39" s="41"/>
      <c r="N39" s="41"/>
      <c r="O39" s="41"/>
      <c r="P39" s="41"/>
    </row>
    <row r="40" spans="1:16">
      <c r="A40" s="241" t="s">
        <v>339</v>
      </c>
      <c r="B40" s="236"/>
      <c r="C40" s="238" t="s">
        <v>39</v>
      </c>
      <c r="D40" s="238" t="s">
        <v>39</v>
      </c>
      <c r="E40" s="241"/>
      <c r="F40" s="238" t="s">
        <v>39</v>
      </c>
      <c r="G40" s="238" t="s">
        <v>39</v>
      </c>
      <c r="H40" s="241"/>
      <c r="I40" s="238" t="s">
        <v>39</v>
      </c>
      <c r="J40" s="269" t="s">
        <v>39</v>
      </c>
      <c r="K40" s="41"/>
      <c r="L40" s="41"/>
      <c r="M40" s="41"/>
      <c r="N40" s="41"/>
      <c r="O40" s="41"/>
      <c r="P40" s="41"/>
    </row>
    <row r="41" ht="15.75" customHeight="1" spans="1:16">
      <c r="A41" s="235" t="s">
        <v>536</v>
      </c>
      <c r="B41" s="236"/>
      <c r="C41" s="238" t="s">
        <v>39</v>
      </c>
      <c r="D41" s="238" t="s">
        <v>39</v>
      </c>
      <c r="E41" s="239"/>
      <c r="F41" s="238" t="s">
        <v>39</v>
      </c>
      <c r="G41" s="238" t="s">
        <v>39</v>
      </c>
      <c r="H41" s="239"/>
      <c r="I41" s="238" t="s">
        <v>39</v>
      </c>
      <c r="J41" s="269" t="s">
        <v>39</v>
      </c>
      <c r="K41" s="41"/>
      <c r="L41" s="41"/>
      <c r="M41" s="41"/>
      <c r="N41" s="41"/>
      <c r="O41" s="41"/>
      <c r="P41" s="41"/>
    </row>
    <row r="42" spans="1:16">
      <c r="A42" s="235" t="s">
        <v>537</v>
      </c>
      <c r="B42" s="236"/>
      <c r="C42" s="238" t="s">
        <v>39</v>
      </c>
      <c r="D42" s="238" t="s">
        <v>39</v>
      </c>
      <c r="E42" s="239"/>
      <c r="F42" s="238" t="s">
        <v>39</v>
      </c>
      <c r="G42" s="238" t="s">
        <v>39</v>
      </c>
      <c r="H42" s="239"/>
      <c r="I42" s="238" t="s">
        <v>39</v>
      </c>
      <c r="J42" s="269" t="s">
        <v>39</v>
      </c>
      <c r="K42" s="41"/>
      <c r="L42" s="41"/>
      <c r="M42" s="41"/>
      <c r="N42" s="41"/>
      <c r="O42" s="41"/>
      <c r="P42" s="41"/>
    </row>
    <row r="43" spans="1:16">
      <c r="A43" s="241" t="s">
        <v>340</v>
      </c>
      <c r="B43" s="236"/>
      <c r="C43" s="242"/>
      <c r="D43" s="243"/>
      <c r="E43" s="239"/>
      <c r="F43" s="244"/>
      <c r="G43" s="245"/>
      <c r="H43" s="239"/>
      <c r="I43" s="244"/>
      <c r="J43" s="270"/>
      <c r="K43" s="41"/>
      <c r="L43" s="41"/>
      <c r="M43" s="41"/>
      <c r="N43" s="41"/>
      <c r="O43" s="41"/>
      <c r="P43" s="41"/>
    </row>
    <row r="44" spans="1:16">
      <c r="A44" s="235" t="s">
        <v>536</v>
      </c>
      <c r="B44" s="236"/>
      <c r="C44" s="242"/>
      <c r="D44" s="243"/>
      <c r="E44" s="239"/>
      <c r="F44" s="244"/>
      <c r="G44" s="245"/>
      <c r="H44" s="239"/>
      <c r="I44" s="244"/>
      <c r="J44" s="270"/>
      <c r="K44" s="41"/>
      <c r="L44" s="41"/>
      <c r="M44" s="41"/>
      <c r="N44" s="41"/>
      <c r="O44" s="41"/>
      <c r="P44" s="41"/>
    </row>
    <row r="45" spans="1:16">
      <c r="A45" s="235" t="s">
        <v>537</v>
      </c>
      <c r="B45" s="236"/>
      <c r="C45" s="242"/>
      <c r="D45" s="243"/>
      <c r="E45" s="239"/>
      <c r="F45" s="244"/>
      <c r="G45" s="245"/>
      <c r="H45" s="239"/>
      <c r="I45" s="244"/>
      <c r="J45" s="270"/>
      <c r="K45" s="41"/>
      <c r="L45" s="41"/>
      <c r="M45" s="41"/>
      <c r="N45" s="41"/>
      <c r="O45" s="41"/>
      <c r="P45" s="41"/>
    </row>
    <row r="46" spans="1:16">
      <c r="A46" s="241" t="s">
        <v>292</v>
      </c>
      <c r="B46" s="236"/>
      <c r="C46" s="237"/>
      <c r="D46" s="246"/>
      <c r="E46" s="241"/>
      <c r="F46" s="247"/>
      <c r="G46" s="248"/>
      <c r="H46" s="241"/>
      <c r="I46" s="247"/>
      <c r="J46" s="271"/>
      <c r="K46" s="41"/>
      <c r="L46" s="41"/>
      <c r="M46" s="41"/>
      <c r="N46" s="41"/>
      <c r="O46" s="41"/>
      <c r="P46" s="41"/>
    </row>
    <row r="47" ht="15.75" customHeight="1" spans="1:16">
      <c r="A47" s="235" t="s">
        <v>536</v>
      </c>
      <c r="B47" s="236"/>
      <c r="C47" s="237"/>
      <c r="D47" s="238" t="s">
        <v>39</v>
      </c>
      <c r="E47" s="239"/>
      <c r="F47" s="240"/>
      <c r="G47" s="238" t="s">
        <v>39</v>
      </c>
      <c r="H47" s="239"/>
      <c r="I47" s="240"/>
      <c r="J47" s="269" t="s">
        <v>39</v>
      </c>
      <c r="K47" s="41"/>
      <c r="L47" s="41"/>
      <c r="M47" s="41"/>
      <c r="N47" s="41"/>
      <c r="O47" s="41"/>
      <c r="P47" s="41"/>
    </row>
    <row r="48" spans="1:16">
      <c r="A48" s="235" t="s">
        <v>537</v>
      </c>
      <c r="B48" s="236"/>
      <c r="C48" s="237"/>
      <c r="D48" s="238" t="s">
        <v>39</v>
      </c>
      <c r="E48" s="239"/>
      <c r="F48" s="240"/>
      <c r="G48" s="238" t="s">
        <v>39</v>
      </c>
      <c r="H48" s="239"/>
      <c r="I48" s="240"/>
      <c r="J48" s="269" t="s">
        <v>39</v>
      </c>
      <c r="K48" s="41"/>
      <c r="L48" s="41"/>
      <c r="M48" s="41"/>
      <c r="N48" s="41"/>
      <c r="O48" s="41"/>
      <c r="P48" s="41"/>
    </row>
    <row r="49" spans="1:16">
      <c r="A49" s="241" t="s">
        <v>293</v>
      </c>
      <c r="B49" s="236"/>
      <c r="C49" s="237"/>
      <c r="D49" s="246"/>
      <c r="E49" s="241"/>
      <c r="F49" s="247"/>
      <c r="G49" s="248"/>
      <c r="H49" s="241"/>
      <c r="I49" s="247"/>
      <c r="J49" s="271"/>
      <c r="K49" s="41"/>
      <c r="L49" s="41"/>
      <c r="M49" s="41"/>
      <c r="N49" s="41"/>
      <c r="O49" s="41"/>
      <c r="P49" s="41"/>
    </row>
    <row r="50" ht="15.75" customHeight="1" spans="1:16">
      <c r="A50" s="235" t="s">
        <v>536</v>
      </c>
      <c r="B50" s="236"/>
      <c r="C50" s="237"/>
      <c r="D50" s="238" t="s">
        <v>39</v>
      </c>
      <c r="E50" s="239"/>
      <c r="F50" s="240"/>
      <c r="G50" s="238" t="s">
        <v>39</v>
      </c>
      <c r="H50" s="239"/>
      <c r="I50" s="240"/>
      <c r="J50" s="269" t="s">
        <v>39</v>
      </c>
      <c r="K50" s="41"/>
      <c r="L50" s="41"/>
      <c r="M50" s="41"/>
      <c r="N50" s="41"/>
      <c r="O50" s="41"/>
      <c r="P50" s="41"/>
    </row>
    <row r="51" spans="1:16">
      <c r="A51" s="235" t="s">
        <v>537</v>
      </c>
      <c r="B51" s="236"/>
      <c r="C51" s="237"/>
      <c r="D51" s="238" t="s">
        <v>39</v>
      </c>
      <c r="E51" s="239"/>
      <c r="F51" s="240"/>
      <c r="G51" s="238" t="s">
        <v>39</v>
      </c>
      <c r="H51" s="239"/>
      <c r="I51" s="240"/>
      <c r="J51" s="269" t="s">
        <v>39</v>
      </c>
      <c r="K51" s="41"/>
      <c r="L51" s="41"/>
      <c r="M51" s="41"/>
      <c r="N51" s="41"/>
      <c r="O51" s="41"/>
      <c r="P51" s="41"/>
    </row>
    <row r="52" spans="1:16">
      <c r="A52" s="241" t="s">
        <v>341</v>
      </c>
      <c r="B52" s="236"/>
      <c r="C52" s="237"/>
      <c r="D52" s="246"/>
      <c r="E52" s="241"/>
      <c r="F52" s="247"/>
      <c r="G52" s="248"/>
      <c r="H52" s="241"/>
      <c r="I52" s="247"/>
      <c r="J52" s="271"/>
      <c r="K52" s="41"/>
      <c r="L52" s="41"/>
      <c r="M52" s="41"/>
      <c r="N52" s="41"/>
      <c r="O52" s="41"/>
      <c r="P52" s="41"/>
    </row>
    <row r="53" ht="15.75" customHeight="1" spans="1:16">
      <c r="A53" s="235" t="s">
        <v>536</v>
      </c>
      <c r="B53" s="236"/>
      <c r="C53" s="237"/>
      <c r="D53" s="238" t="s">
        <v>39</v>
      </c>
      <c r="E53" s="239"/>
      <c r="F53" s="240"/>
      <c r="G53" s="238" t="s">
        <v>39</v>
      </c>
      <c r="H53" s="239"/>
      <c r="I53" s="240"/>
      <c r="J53" s="269" t="s">
        <v>39</v>
      </c>
      <c r="K53" s="41"/>
      <c r="L53" s="41"/>
      <c r="M53" s="41"/>
      <c r="N53" s="41"/>
      <c r="O53" s="41"/>
      <c r="P53" s="41"/>
    </row>
    <row r="54" ht="17.25" spans="1:16">
      <c r="A54" s="249" t="s">
        <v>537</v>
      </c>
      <c r="B54" s="250"/>
      <c r="C54" s="251"/>
      <c r="D54" s="252" t="s">
        <v>39</v>
      </c>
      <c r="E54" s="253"/>
      <c r="F54" s="254"/>
      <c r="G54" s="252" t="s">
        <v>39</v>
      </c>
      <c r="H54" s="253"/>
      <c r="I54" s="254"/>
      <c r="J54" s="272" t="s">
        <v>39</v>
      </c>
      <c r="K54" s="41"/>
      <c r="L54" s="41"/>
      <c r="M54" s="41"/>
      <c r="N54" s="41"/>
      <c r="O54" s="41"/>
      <c r="P54" s="41"/>
    </row>
    <row r="55" spans="1:16">
      <c r="A55" s="40" t="s">
        <v>207</v>
      </c>
      <c r="B55" s="41" t="s">
        <v>538</v>
      </c>
      <c r="C55" s="41"/>
      <c r="D55" s="41"/>
      <c r="E55" s="41"/>
      <c r="F55" s="41"/>
      <c r="G55" s="41"/>
      <c r="H55" s="41"/>
      <c r="I55" s="41"/>
      <c r="J55" s="41"/>
      <c r="K55" s="41"/>
      <c r="L55" s="41"/>
      <c r="M55" s="41"/>
      <c r="N55" s="41"/>
      <c r="O55" s="41"/>
      <c r="P55" s="41"/>
    </row>
    <row r="56" spans="1:16">
      <c r="A56" s="41"/>
      <c r="B56" s="41" t="s">
        <v>539</v>
      </c>
      <c r="C56" s="41"/>
      <c r="D56" s="41"/>
      <c r="E56" s="41"/>
      <c r="F56" s="41"/>
      <c r="G56" s="41"/>
      <c r="H56" s="41"/>
      <c r="I56" s="41"/>
      <c r="J56" s="41"/>
      <c r="K56" s="41"/>
      <c r="L56" s="41"/>
      <c r="M56" s="41"/>
      <c r="N56" s="41"/>
      <c r="O56" s="41"/>
      <c r="P56" s="41"/>
    </row>
    <row r="57" spans="1:16">
      <c r="A57" s="41"/>
      <c r="B57" s="41" t="s">
        <v>540</v>
      </c>
      <c r="C57" s="41"/>
      <c r="D57" s="41"/>
      <c r="E57" s="41"/>
      <c r="F57" s="41"/>
      <c r="G57" s="41"/>
      <c r="H57" s="41"/>
      <c r="I57" s="41"/>
      <c r="J57" s="41"/>
      <c r="K57" s="41"/>
      <c r="L57" s="41"/>
      <c r="M57" s="41"/>
      <c r="N57" s="41"/>
      <c r="O57" s="41"/>
      <c r="P57" s="41"/>
    </row>
    <row r="58" ht="22.5" spans="1:16">
      <c r="A58" s="255"/>
      <c r="B58" s="41"/>
      <c r="C58" s="41"/>
      <c r="D58" s="41"/>
      <c r="E58" s="41"/>
      <c r="F58" s="41"/>
      <c r="G58" s="41"/>
      <c r="H58" s="41"/>
      <c r="I58" s="41"/>
      <c r="J58" s="41"/>
      <c r="K58" s="41"/>
      <c r="L58" s="41"/>
      <c r="M58" s="41"/>
      <c r="N58" s="41"/>
      <c r="O58" s="41"/>
      <c r="P58" s="41"/>
    </row>
    <row r="59" ht="17.25" spans="1:16">
      <c r="A59" s="184" t="s">
        <v>541</v>
      </c>
      <c r="B59" s="41"/>
      <c r="C59" s="41"/>
      <c r="D59" s="41"/>
      <c r="E59" s="41"/>
      <c r="F59" s="41"/>
      <c r="G59" s="41"/>
      <c r="H59" s="41"/>
      <c r="I59" s="41"/>
      <c r="J59" s="41"/>
      <c r="K59" s="41"/>
      <c r="L59" s="41"/>
      <c r="M59" s="41"/>
      <c r="N59" s="41"/>
      <c r="O59" s="41"/>
      <c r="P59" s="41"/>
    </row>
    <row r="60" spans="1:16">
      <c r="A60" s="256" t="s">
        <v>283</v>
      </c>
      <c r="B60" s="231" t="s">
        <v>542</v>
      </c>
      <c r="C60" s="231"/>
      <c r="D60" s="231"/>
      <c r="E60" s="231"/>
      <c r="F60" s="231" t="s">
        <v>543</v>
      </c>
      <c r="G60" s="231"/>
      <c r="H60" s="231"/>
      <c r="I60" s="232"/>
      <c r="J60" s="41"/>
      <c r="K60" s="41"/>
      <c r="L60" s="41"/>
      <c r="M60" s="41"/>
      <c r="N60" s="41"/>
      <c r="O60" s="41"/>
      <c r="P60" s="41"/>
    </row>
    <row r="61" spans="1:16">
      <c r="A61" s="257"/>
      <c r="B61" s="258" t="s">
        <v>544</v>
      </c>
      <c r="C61" s="258" t="s">
        <v>545</v>
      </c>
      <c r="D61" s="258" t="s">
        <v>546</v>
      </c>
      <c r="E61" s="258" t="s">
        <v>294</v>
      </c>
      <c r="F61" s="258" t="s">
        <v>544</v>
      </c>
      <c r="G61" s="258" t="s">
        <v>545</v>
      </c>
      <c r="H61" s="258" t="s">
        <v>546</v>
      </c>
      <c r="I61" s="209" t="s">
        <v>294</v>
      </c>
      <c r="J61" s="41"/>
      <c r="K61" s="41"/>
      <c r="L61" s="41"/>
      <c r="M61" s="41"/>
      <c r="N61" s="41"/>
      <c r="O61" s="41"/>
      <c r="P61" s="41"/>
    </row>
    <row r="62" spans="1:16">
      <c r="A62" s="241" t="s">
        <v>290</v>
      </c>
      <c r="B62" s="247"/>
      <c r="C62" s="247"/>
      <c r="D62" s="247"/>
      <c r="E62" s="247"/>
      <c r="F62" s="247"/>
      <c r="G62" s="247"/>
      <c r="H62" s="247"/>
      <c r="I62" s="271"/>
      <c r="J62" s="41"/>
      <c r="K62" s="41"/>
      <c r="L62" s="41"/>
      <c r="M62" s="41"/>
      <c r="N62" s="41"/>
      <c r="O62" s="41"/>
      <c r="P62" s="41"/>
    </row>
    <row r="63" spans="1:16">
      <c r="A63" s="241" t="s">
        <v>339</v>
      </c>
      <c r="B63" s="247"/>
      <c r="C63" s="247"/>
      <c r="D63" s="247"/>
      <c r="E63" s="247"/>
      <c r="F63" s="247"/>
      <c r="G63" s="247"/>
      <c r="H63" s="247"/>
      <c r="I63" s="271"/>
      <c r="J63" s="41"/>
      <c r="K63" s="41"/>
      <c r="L63" s="41"/>
      <c r="M63" s="41"/>
      <c r="N63" s="41"/>
      <c r="O63" s="41"/>
      <c r="P63" s="41"/>
    </row>
    <row r="64" spans="1:16">
      <c r="A64" s="241" t="s">
        <v>292</v>
      </c>
      <c r="B64" s="247"/>
      <c r="C64" s="247"/>
      <c r="D64" s="247"/>
      <c r="E64" s="247"/>
      <c r="F64" s="247"/>
      <c r="G64" s="247"/>
      <c r="H64" s="247"/>
      <c r="I64" s="271"/>
      <c r="J64" s="41"/>
      <c r="K64" s="41"/>
      <c r="L64" s="41"/>
      <c r="M64" s="41"/>
      <c r="N64" s="41"/>
      <c r="O64" s="41"/>
      <c r="P64" s="41"/>
    </row>
    <row r="65" spans="1:16">
      <c r="A65" s="241" t="s">
        <v>293</v>
      </c>
      <c r="B65" s="247"/>
      <c r="C65" s="247"/>
      <c r="D65" s="247"/>
      <c r="E65" s="247"/>
      <c r="F65" s="247"/>
      <c r="G65" s="247"/>
      <c r="H65" s="247"/>
      <c r="I65" s="271"/>
      <c r="J65" s="41"/>
      <c r="K65" s="41"/>
      <c r="L65" s="41"/>
      <c r="M65" s="41"/>
      <c r="N65" s="41"/>
      <c r="O65" s="41"/>
      <c r="P65" s="41"/>
    </row>
    <row r="66" ht="17.25" spans="1:16">
      <c r="A66" s="273" t="s">
        <v>341</v>
      </c>
      <c r="B66" s="274">
        <f>C8</f>
        <v>0</v>
      </c>
      <c r="C66" s="274">
        <f>C9</f>
        <v>0</v>
      </c>
      <c r="D66" s="274">
        <f>C14</f>
        <v>0</v>
      </c>
      <c r="E66" s="274">
        <f>C15</f>
        <v>0</v>
      </c>
      <c r="F66" s="275"/>
      <c r="G66" s="275"/>
      <c r="H66" s="275"/>
      <c r="I66" s="318"/>
      <c r="J66" s="41"/>
      <c r="K66" s="41"/>
      <c r="L66" s="41"/>
      <c r="M66" s="41"/>
      <c r="N66" s="41"/>
      <c r="O66" s="41"/>
      <c r="P66" s="41"/>
    </row>
    <row r="67" ht="17.25" spans="1:16">
      <c r="A67" s="276" t="s">
        <v>547</v>
      </c>
      <c r="B67" s="277" t="s">
        <v>39</v>
      </c>
      <c r="C67" s="278" t="s">
        <v>39</v>
      </c>
      <c r="D67" s="278" t="s">
        <v>39</v>
      </c>
      <c r="E67" s="277" t="s">
        <v>39</v>
      </c>
      <c r="F67" s="279" t="s">
        <v>39</v>
      </c>
      <c r="G67" s="280" t="s">
        <v>39</v>
      </c>
      <c r="H67" s="278" t="s">
        <v>39</v>
      </c>
      <c r="I67" s="319" t="e">
        <f>I66*'表3-1 基本情景成本收益匹配测试表（人身保险公司）'!D6/'表1-1 资产配置状况'!D7</f>
        <v>#DIV/0!</v>
      </c>
      <c r="J67" s="41"/>
      <c r="K67" s="41"/>
      <c r="L67" s="41"/>
      <c r="M67" s="41"/>
      <c r="N67" s="41"/>
      <c r="O67" s="41"/>
      <c r="P67" s="41"/>
    </row>
    <row r="68" ht="17.25" spans="1:16">
      <c r="A68" s="253" t="s">
        <v>100</v>
      </c>
      <c r="B68" s="281" t="s">
        <v>39</v>
      </c>
      <c r="C68" s="282" t="s">
        <v>39</v>
      </c>
      <c r="D68" s="281" t="s">
        <v>39</v>
      </c>
      <c r="E68" s="283"/>
      <c r="F68" s="284" t="s">
        <v>39</v>
      </c>
      <c r="G68" s="285" t="s">
        <v>39</v>
      </c>
      <c r="H68" s="282" t="s">
        <v>39</v>
      </c>
      <c r="I68" s="320"/>
      <c r="J68" s="41"/>
      <c r="K68" s="41"/>
      <c r="L68" s="41"/>
      <c r="M68" s="41"/>
      <c r="N68" s="41"/>
      <c r="O68" s="41"/>
      <c r="P68" s="41"/>
    </row>
    <row r="69" spans="1:16">
      <c r="A69" s="40" t="s">
        <v>207</v>
      </c>
      <c r="B69" s="286" t="s">
        <v>548</v>
      </c>
      <c r="C69" s="287"/>
      <c r="D69" s="287"/>
      <c r="E69" s="287"/>
      <c r="F69" s="287"/>
      <c r="G69" s="287"/>
      <c r="H69" s="287"/>
      <c r="I69" s="287"/>
      <c r="J69" s="287"/>
      <c r="K69" s="41"/>
      <c r="L69" s="41"/>
      <c r="M69" s="41"/>
      <c r="N69" s="41"/>
      <c r="O69" s="41"/>
      <c r="P69" s="41"/>
    </row>
    <row r="70" spans="1:16">
      <c r="A70" s="40"/>
      <c r="B70" s="286" t="s">
        <v>549</v>
      </c>
      <c r="C70" s="287"/>
      <c r="D70" s="287"/>
      <c r="E70" s="287"/>
      <c r="F70" s="287"/>
      <c r="G70" s="287"/>
      <c r="H70" s="287"/>
      <c r="I70" s="287"/>
      <c r="J70" s="287"/>
      <c r="K70" s="41"/>
      <c r="L70" s="41"/>
      <c r="M70" s="41"/>
      <c r="N70" s="41"/>
      <c r="O70" s="41"/>
      <c r="P70" s="41"/>
    </row>
    <row r="71" spans="1:16">
      <c r="A71" s="41"/>
      <c r="B71" s="41"/>
      <c r="C71" s="41"/>
      <c r="D71" s="41"/>
      <c r="E71" s="41"/>
      <c r="F71" s="41" t="s">
        <v>550</v>
      </c>
      <c r="G71" s="41"/>
      <c r="H71" s="41"/>
      <c r="I71" s="41"/>
      <c r="J71" s="41"/>
      <c r="K71" s="41"/>
      <c r="L71" s="41"/>
      <c r="M71" s="41"/>
      <c r="N71" s="41"/>
      <c r="O71" s="41"/>
      <c r="P71" s="41"/>
    </row>
    <row r="72" spans="1:16">
      <c r="A72" s="41"/>
      <c r="B72" s="41"/>
      <c r="C72" s="41"/>
      <c r="D72" s="41"/>
      <c r="E72" s="41"/>
      <c r="F72" s="41"/>
      <c r="G72" s="41"/>
      <c r="H72" s="41"/>
      <c r="I72" s="41"/>
      <c r="J72" s="41"/>
      <c r="K72" s="41"/>
      <c r="L72" s="41"/>
      <c r="M72" s="41"/>
      <c r="N72" s="41"/>
      <c r="O72" s="41"/>
      <c r="P72" s="41"/>
    </row>
    <row r="73" ht="17.25" spans="1:16">
      <c r="A73" s="184" t="s">
        <v>551</v>
      </c>
      <c r="B73" s="41"/>
      <c r="C73" s="41"/>
      <c r="D73" s="41"/>
      <c r="E73" s="41"/>
      <c r="F73" s="41"/>
      <c r="G73" s="41"/>
      <c r="H73" s="41"/>
      <c r="I73" s="41"/>
      <c r="J73" s="41"/>
      <c r="K73" s="41"/>
      <c r="L73" s="41"/>
      <c r="M73" s="41"/>
      <c r="N73" s="41"/>
      <c r="O73" s="41"/>
      <c r="P73" s="41"/>
    </row>
    <row r="74" spans="1:16">
      <c r="A74" s="288" t="s">
        <v>283</v>
      </c>
      <c r="B74" s="289" t="s">
        <v>322</v>
      </c>
      <c r="C74" s="290"/>
      <c r="D74" s="290"/>
      <c r="E74" s="290"/>
      <c r="F74" s="289" t="s">
        <v>323</v>
      </c>
      <c r="G74" s="290"/>
      <c r="H74" s="290"/>
      <c r="I74" s="321"/>
      <c r="J74" s="289" t="s">
        <v>324</v>
      </c>
      <c r="K74" s="290"/>
      <c r="L74" s="290"/>
      <c r="M74" s="321"/>
      <c r="N74" s="41"/>
      <c r="O74" s="41"/>
      <c r="P74" s="41"/>
    </row>
    <row r="75" ht="17.25" spans="1:16">
      <c r="A75" s="291"/>
      <c r="B75" s="292" t="s">
        <v>552</v>
      </c>
      <c r="C75" s="293" t="s">
        <v>553</v>
      </c>
      <c r="D75" s="294" t="s">
        <v>477</v>
      </c>
      <c r="E75" s="295" t="s">
        <v>534</v>
      </c>
      <c r="F75" s="296" t="s">
        <v>552</v>
      </c>
      <c r="G75" s="297" t="s">
        <v>553</v>
      </c>
      <c r="H75" s="298" t="s">
        <v>477</v>
      </c>
      <c r="I75" s="322" t="s">
        <v>534</v>
      </c>
      <c r="J75" s="296" t="s">
        <v>552</v>
      </c>
      <c r="K75" s="297" t="s">
        <v>553</v>
      </c>
      <c r="L75" s="298" t="s">
        <v>477</v>
      </c>
      <c r="M75" s="322" t="s">
        <v>534</v>
      </c>
      <c r="N75" s="41"/>
      <c r="O75" s="41"/>
      <c r="P75" s="41"/>
    </row>
    <row r="76" spans="1:16">
      <c r="A76" s="299" t="s">
        <v>290</v>
      </c>
      <c r="B76" s="229"/>
      <c r="C76" s="300"/>
      <c r="D76" s="301"/>
      <c r="E76" s="234"/>
      <c r="F76" s="302"/>
      <c r="G76" s="303"/>
      <c r="H76" s="304"/>
      <c r="I76" s="323"/>
      <c r="J76" s="302"/>
      <c r="K76" s="303"/>
      <c r="L76" s="304"/>
      <c r="M76" s="323"/>
      <c r="N76" s="41"/>
      <c r="O76" s="41"/>
      <c r="P76" s="41"/>
    </row>
    <row r="77" spans="1:16">
      <c r="A77" s="305" t="s">
        <v>536</v>
      </c>
      <c r="B77" s="235"/>
      <c r="C77" s="303"/>
      <c r="D77" s="306"/>
      <c r="E77" s="307" t="s">
        <v>39</v>
      </c>
      <c r="F77" s="302"/>
      <c r="G77" s="303"/>
      <c r="H77" s="306"/>
      <c r="I77" s="269" t="s">
        <v>39</v>
      </c>
      <c r="J77" s="302"/>
      <c r="K77" s="303"/>
      <c r="L77" s="306"/>
      <c r="M77" s="269" t="s">
        <v>39</v>
      </c>
      <c r="N77" s="41"/>
      <c r="O77" s="41"/>
      <c r="P77" s="41"/>
    </row>
    <row r="78" spans="1:16">
      <c r="A78" s="305" t="s">
        <v>537</v>
      </c>
      <c r="B78" s="235"/>
      <c r="C78" s="303"/>
      <c r="D78" s="306"/>
      <c r="E78" s="307" t="s">
        <v>39</v>
      </c>
      <c r="F78" s="302"/>
      <c r="G78" s="303"/>
      <c r="H78" s="306"/>
      <c r="I78" s="269" t="s">
        <v>39</v>
      </c>
      <c r="J78" s="302"/>
      <c r="K78" s="303"/>
      <c r="L78" s="306"/>
      <c r="M78" s="269" t="s">
        <v>39</v>
      </c>
      <c r="N78" s="41"/>
      <c r="O78" s="41"/>
      <c r="P78" s="41"/>
    </row>
    <row r="79" spans="1:16">
      <c r="A79" s="308" t="s">
        <v>339</v>
      </c>
      <c r="B79" s="241"/>
      <c r="C79" s="309"/>
      <c r="D79" s="310" t="s">
        <v>39</v>
      </c>
      <c r="E79" s="307" t="s">
        <v>39</v>
      </c>
      <c r="F79" s="302"/>
      <c r="G79" s="303"/>
      <c r="H79" s="310" t="s">
        <v>39</v>
      </c>
      <c r="I79" s="307" t="s">
        <v>39</v>
      </c>
      <c r="J79" s="302"/>
      <c r="K79" s="303"/>
      <c r="L79" s="310" t="s">
        <v>39</v>
      </c>
      <c r="M79" s="269" t="s">
        <v>39</v>
      </c>
      <c r="N79" s="41"/>
      <c r="O79" s="41"/>
      <c r="P79" s="41"/>
    </row>
    <row r="80" spans="1:16">
      <c r="A80" s="305" t="s">
        <v>536</v>
      </c>
      <c r="B80" s="235"/>
      <c r="C80" s="303"/>
      <c r="D80" s="310" t="s">
        <v>39</v>
      </c>
      <c r="E80" s="307" t="s">
        <v>39</v>
      </c>
      <c r="F80" s="302"/>
      <c r="G80" s="303"/>
      <c r="H80" s="310" t="s">
        <v>39</v>
      </c>
      <c r="I80" s="307" t="s">
        <v>39</v>
      </c>
      <c r="J80" s="308"/>
      <c r="K80" s="309"/>
      <c r="L80" s="310" t="s">
        <v>39</v>
      </c>
      <c r="M80" s="269" t="s">
        <v>39</v>
      </c>
      <c r="N80" s="41"/>
      <c r="O80" s="41"/>
      <c r="P80" s="41"/>
    </row>
    <row r="81" spans="1:16">
      <c r="A81" s="305" t="s">
        <v>537</v>
      </c>
      <c r="B81" s="235"/>
      <c r="C81" s="303"/>
      <c r="D81" s="310" t="s">
        <v>39</v>
      </c>
      <c r="E81" s="307" t="s">
        <v>39</v>
      </c>
      <c r="F81" s="302"/>
      <c r="G81" s="303"/>
      <c r="H81" s="310" t="s">
        <v>39</v>
      </c>
      <c r="I81" s="307" t="s">
        <v>39</v>
      </c>
      <c r="J81" s="308"/>
      <c r="K81" s="309"/>
      <c r="L81" s="310" t="s">
        <v>39</v>
      </c>
      <c r="M81" s="269" t="s">
        <v>39</v>
      </c>
      <c r="N81" s="41"/>
      <c r="O81" s="41"/>
      <c r="P81" s="41"/>
    </row>
    <row r="82" spans="1:16">
      <c r="A82" s="241" t="s">
        <v>340</v>
      </c>
      <c r="B82" s="235"/>
      <c r="C82" s="303"/>
      <c r="D82" s="311"/>
      <c r="E82" s="245"/>
      <c r="F82" s="302"/>
      <c r="G82" s="303"/>
      <c r="H82" s="311"/>
      <c r="I82" s="245"/>
      <c r="J82" s="308"/>
      <c r="K82" s="309"/>
      <c r="L82" s="311"/>
      <c r="M82" s="270"/>
      <c r="N82" s="41"/>
      <c r="O82" s="41"/>
      <c r="P82" s="41"/>
    </row>
    <row r="83" spans="1:16">
      <c r="A83" s="235" t="s">
        <v>536</v>
      </c>
      <c r="B83" s="235"/>
      <c r="C83" s="303"/>
      <c r="D83" s="311"/>
      <c r="E83" s="245"/>
      <c r="F83" s="302"/>
      <c r="G83" s="303"/>
      <c r="H83" s="311"/>
      <c r="I83" s="245"/>
      <c r="J83" s="308"/>
      <c r="K83" s="309"/>
      <c r="L83" s="311"/>
      <c r="M83" s="270"/>
      <c r="N83" s="41"/>
      <c r="O83" s="41"/>
      <c r="P83" s="41"/>
    </row>
    <row r="84" spans="1:16">
      <c r="A84" s="235" t="s">
        <v>537</v>
      </c>
      <c r="B84" s="235"/>
      <c r="C84" s="303"/>
      <c r="D84" s="311"/>
      <c r="E84" s="245"/>
      <c r="F84" s="302"/>
      <c r="G84" s="303"/>
      <c r="H84" s="311"/>
      <c r="I84" s="245"/>
      <c r="J84" s="308"/>
      <c r="K84" s="309"/>
      <c r="L84" s="311"/>
      <c r="M84" s="270"/>
      <c r="N84" s="41"/>
      <c r="O84" s="41"/>
      <c r="P84" s="41"/>
    </row>
    <row r="85" spans="1:16">
      <c r="A85" s="308" t="s">
        <v>292</v>
      </c>
      <c r="B85" s="241"/>
      <c r="C85" s="309"/>
      <c r="D85" s="306"/>
      <c r="E85" s="248"/>
      <c r="F85" s="302"/>
      <c r="G85" s="303"/>
      <c r="H85" s="306"/>
      <c r="I85" s="271"/>
      <c r="J85" s="308"/>
      <c r="K85" s="309"/>
      <c r="L85" s="306"/>
      <c r="M85" s="271"/>
      <c r="N85" s="41"/>
      <c r="O85" s="41"/>
      <c r="P85" s="41"/>
    </row>
    <row r="86" spans="1:16">
      <c r="A86" s="305" t="s">
        <v>536</v>
      </c>
      <c r="B86" s="235"/>
      <c r="C86" s="303"/>
      <c r="D86" s="306"/>
      <c r="E86" s="307" t="s">
        <v>39</v>
      </c>
      <c r="F86" s="302"/>
      <c r="G86" s="303"/>
      <c r="H86" s="306"/>
      <c r="I86" s="269" t="s">
        <v>39</v>
      </c>
      <c r="J86" s="302"/>
      <c r="K86" s="303"/>
      <c r="L86" s="306"/>
      <c r="M86" s="269" t="s">
        <v>39</v>
      </c>
      <c r="N86" s="41"/>
      <c r="O86" s="41"/>
      <c r="P86" s="41"/>
    </row>
    <row r="87" spans="1:16">
      <c r="A87" s="305" t="s">
        <v>537</v>
      </c>
      <c r="B87" s="235"/>
      <c r="C87" s="303"/>
      <c r="D87" s="306"/>
      <c r="E87" s="307" t="s">
        <v>39</v>
      </c>
      <c r="F87" s="302"/>
      <c r="G87" s="303"/>
      <c r="H87" s="306"/>
      <c r="I87" s="269" t="s">
        <v>39</v>
      </c>
      <c r="J87" s="302"/>
      <c r="K87" s="303"/>
      <c r="L87" s="306"/>
      <c r="M87" s="269" t="s">
        <v>39</v>
      </c>
      <c r="N87" s="41"/>
      <c r="O87" s="41"/>
      <c r="P87" s="41"/>
    </row>
    <row r="88" spans="1:16">
      <c r="A88" s="308" t="s">
        <v>293</v>
      </c>
      <c r="B88" s="241"/>
      <c r="C88" s="309"/>
      <c r="D88" s="306"/>
      <c r="E88" s="248"/>
      <c r="F88" s="308"/>
      <c r="G88" s="309"/>
      <c r="H88" s="306"/>
      <c r="I88" s="271"/>
      <c r="J88" s="308"/>
      <c r="K88" s="309"/>
      <c r="L88" s="306"/>
      <c r="M88" s="271"/>
      <c r="N88" s="41"/>
      <c r="O88" s="41"/>
      <c r="P88" s="41"/>
    </row>
    <row r="89" spans="1:16">
      <c r="A89" s="305" t="s">
        <v>536</v>
      </c>
      <c r="B89" s="235"/>
      <c r="C89" s="303"/>
      <c r="D89" s="306"/>
      <c r="E89" s="307" t="s">
        <v>39</v>
      </c>
      <c r="F89" s="302"/>
      <c r="G89" s="303"/>
      <c r="H89" s="306"/>
      <c r="I89" s="269" t="s">
        <v>39</v>
      </c>
      <c r="J89" s="302"/>
      <c r="K89" s="303"/>
      <c r="L89" s="306"/>
      <c r="M89" s="269" t="s">
        <v>39</v>
      </c>
      <c r="N89" s="41"/>
      <c r="O89" s="41"/>
      <c r="P89" s="41"/>
    </row>
    <row r="90" spans="1:16">
      <c r="A90" s="305" t="s">
        <v>537</v>
      </c>
      <c r="B90" s="235"/>
      <c r="C90" s="303"/>
      <c r="D90" s="306"/>
      <c r="E90" s="307" t="s">
        <v>39</v>
      </c>
      <c r="F90" s="302"/>
      <c r="G90" s="303"/>
      <c r="H90" s="306"/>
      <c r="I90" s="269" t="s">
        <v>39</v>
      </c>
      <c r="J90" s="302"/>
      <c r="K90" s="303"/>
      <c r="L90" s="306"/>
      <c r="M90" s="269" t="s">
        <v>39</v>
      </c>
      <c r="N90" s="41"/>
      <c r="O90" s="41"/>
      <c r="P90" s="41"/>
    </row>
    <row r="91" spans="1:16">
      <c r="A91" s="308" t="s">
        <v>341</v>
      </c>
      <c r="B91" s="241"/>
      <c r="C91" s="309"/>
      <c r="D91" s="306"/>
      <c r="E91" s="248"/>
      <c r="F91" s="308"/>
      <c r="G91" s="309"/>
      <c r="H91" s="306"/>
      <c r="I91" s="271"/>
      <c r="J91" s="308"/>
      <c r="K91" s="309"/>
      <c r="L91" s="306"/>
      <c r="M91" s="271"/>
      <c r="N91" s="41"/>
      <c r="O91" s="41"/>
      <c r="P91" s="41"/>
    </row>
    <row r="92" spans="1:16">
      <c r="A92" s="305" t="s">
        <v>536</v>
      </c>
      <c r="B92" s="235"/>
      <c r="C92" s="303"/>
      <c r="D92" s="306"/>
      <c r="E92" s="307" t="s">
        <v>39</v>
      </c>
      <c r="F92" s="302"/>
      <c r="G92" s="303"/>
      <c r="H92" s="306"/>
      <c r="I92" s="269" t="s">
        <v>39</v>
      </c>
      <c r="J92" s="302"/>
      <c r="K92" s="303"/>
      <c r="L92" s="306"/>
      <c r="M92" s="269" t="s">
        <v>39</v>
      </c>
      <c r="N92" s="41"/>
      <c r="O92" s="41"/>
      <c r="P92" s="41"/>
    </row>
    <row r="93" ht="17.25" spans="1:16">
      <c r="A93" s="312" t="s">
        <v>537</v>
      </c>
      <c r="B93" s="253"/>
      <c r="C93" s="313"/>
      <c r="D93" s="314"/>
      <c r="E93" s="315" t="s">
        <v>39</v>
      </c>
      <c r="F93" s="316"/>
      <c r="G93" s="313"/>
      <c r="H93" s="314"/>
      <c r="I93" s="272" t="s">
        <v>39</v>
      </c>
      <c r="J93" s="316"/>
      <c r="K93" s="313"/>
      <c r="L93" s="314"/>
      <c r="M93" s="272" t="s">
        <v>39</v>
      </c>
      <c r="N93" s="41"/>
      <c r="O93" s="41"/>
      <c r="P93" s="41"/>
    </row>
    <row r="94" spans="1:16">
      <c r="A94" s="40" t="s">
        <v>207</v>
      </c>
      <c r="B94" s="41" t="s">
        <v>554</v>
      </c>
      <c r="C94" s="317"/>
      <c r="D94" s="317"/>
      <c r="E94" s="317"/>
      <c r="F94" s="317"/>
      <c r="G94" s="317"/>
      <c r="H94" s="317"/>
      <c r="I94" s="317"/>
      <c r="J94" s="317"/>
      <c r="K94" s="317"/>
      <c r="L94" s="317"/>
      <c r="M94" s="317"/>
      <c r="N94" s="41"/>
      <c r="O94" s="41"/>
      <c r="P94" s="41"/>
    </row>
    <row r="95" spans="1:16">
      <c r="A95" s="40"/>
      <c r="B95" s="41" t="s">
        <v>555</v>
      </c>
      <c r="C95" s="317"/>
      <c r="D95" s="317"/>
      <c r="E95" s="317"/>
      <c r="F95" s="317"/>
      <c r="G95" s="317"/>
      <c r="H95" s="317"/>
      <c r="I95" s="317"/>
      <c r="J95" s="317"/>
      <c r="K95" s="317"/>
      <c r="L95" s="317"/>
      <c r="M95" s="317"/>
      <c r="N95" s="41"/>
      <c r="O95" s="41"/>
      <c r="P95" s="41"/>
    </row>
    <row r="96" spans="1:16">
      <c r="A96" s="41"/>
      <c r="B96" s="41"/>
      <c r="C96" s="41"/>
      <c r="D96" s="41"/>
      <c r="E96" s="41"/>
      <c r="F96" s="41"/>
      <c r="G96" s="41"/>
      <c r="H96" s="41"/>
      <c r="I96" s="41"/>
      <c r="J96" s="41"/>
      <c r="K96" s="41"/>
      <c r="L96" s="41"/>
      <c r="M96" s="41"/>
      <c r="N96" s="41"/>
      <c r="O96" s="41"/>
      <c r="P96" s="41"/>
    </row>
    <row r="97" ht="17.25" spans="1:16">
      <c r="A97" s="184" t="s">
        <v>556</v>
      </c>
      <c r="B97" s="41"/>
      <c r="C97" s="41"/>
      <c r="D97" s="41"/>
      <c r="E97" s="41"/>
      <c r="F97" s="41"/>
      <c r="G97" s="41"/>
      <c r="H97" s="41"/>
      <c r="I97" s="41"/>
      <c r="J97" s="41"/>
      <c r="K97" s="41"/>
      <c r="L97" s="41"/>
      <c r="M97" s="41"/>
      <c r="N97" s="41"/>
      <c r="O97" s="41"/>
      <c r="P97" s="41"/>
    </row>
    <row r="98" spans="1:16">
      <c r="A98" s="218" t="s">
        <v>283</v>
      </c>
      <c r="B98" s="289" t="s">
        <v>322</v>
      </c>
      <c r="C98" s="290"/>
      <c r="D98" s="290"/>
      <c r="E98" s="290"/>
      <c r="F98" s="289" t="s">
        <v>323</v>
      </c>
      <c r="G98" s="290"/>
      <c r="H98" s="290"/>
      <c r="I98" s="321"/>
      <c r="J98" s="289" t="s">
        <v>324</v>
      </c>
      <c r="K98" s="290"/>
      <c r="L98" s="290"/>
      <c r="M98" s="321"/>
      <c r="N98" s="41"/>
      <c r="O98" s="41"/>
      <c r="P98" s="41"/>
    </row>
    <row r="99" ht="17.25" spans="1:16">
      <c r="A99" s="223"/>
      <c r="B99" s="292" t="s">
        <v>552</v>
      </c>
      <c r="C99" s="293" t="s">
        <v>553</v>
      </c>
      <c r="D99" s="294" t="s">
        <v>477</v>
      </c>
      <c r="E99" s="295" t="s">
        <v>534</v>
      </c>
      <c r="F99" s="296" t="s">
        <v>552</v>
      </c>
      <c r="G99" s="297" t="s">
        <v>553</v>
      </c>
      <c r="H99" s="298" t="s">
        <v>477</v>
      </c>
      <c r="I99" s="322" t="s">
        <v>534</v>
      </c>
      <c r="J99" s="296" t="s">
        <v>552</v>
      </c>
      <c r="K99" s="297" t="s">
        <v>553</v>
      </c>
      <c r="L99" s="298" t="s">
        <v>477</v>
      </c>
      <c r="M99" s="322" t="s">
        <v>534</v>
      </c>
      <c r="N99" s="41"/>
      <c r="O99" s="41"/>
      <c r="P99" s="41"/>
    </row>
    <row r="100" spans="1:16">
      <c r="A100" s="229" t="s">
        <v>290</v>
      </c>
      <c r="B100" s="229"/>
      <c r="C100" s="300"/>
      <c r="D100" s="301"/>
      <c r="E100" s="234"/>
      <c r="F100" s="302"/>
      <c r="G100" s="303"/>
      <c r="H100" s="304"/>
      <c r="I100" s="323"/>
      <c r="J100" s="302"/>
      <c r="K100" s="303"/>
      <c r="L100" s="304"/>
      <c r="M100" s="323"/>
      <c r="N100" s="41"/>
      <c r="O100" s="41"/>
      <c r="P100" s="41"/>
    </row>
    <row r="101" spans="1:16">
      <c r="A101" s="235" t="s">
        <v>536</v>
      </c>
      <c r="B101" s="235"/>
      <c r="C101" s="303"/>
      <c r="D101" s="306"/>
      <c r="E101" s="307" t="s">
        <v>39</v>
      </c>
      <c r="F101" s="302"/>
      <c r="G101" s="303"/>
      <c r="H101" s="306"/>
      <c r="I101" s="269" t="s">
        <v>39</v>
      </c>
      <c r="J101" s="302"/>
      <c r="K101" s="303"/>
      <c r="L101" s="306"/>
      <c r="M101" s="269" t="s">
        <v>39</v>
      </c>
      <c r="N101" s="41"/>
      <c r="O101" s="41"/>
      <c r="P101" s="41"/>
    </row>
    <row r="102" spans="1:16">
      <c r="A102" s="235" t="s">
        <v>537</v>
      </c>
      <c r="B102" s="235"/>
      <c r="C102" s="303"/>
      <c r="D102" s="306"/>
      <c r="E102" s="307" t="s">
        <v>39</v>
      </c>
      <c r="F102" s="302"/>
      <c r="G102" s="303"/>
      <c r="H102" s="306"/>
      <c r="I102" s="269" t="s">
        <v>39</v>
      </c>
      <c r="J102" s="302"/>
      <c r="K102" s="303"/>
      <c r="L102" s="306"/>
      <c r="M102" s="269" t="s">
        <v>39</v>
      </c>
      <c r="N102" s="41"/>
      <c r="O102" s="41"/>
      <c r="P102" s="41"/>
    </row>
    <row r="103" spans="1:16">
      <c r="A103" s="241" t="s">
        <v>339</v>
      </c>
      <c r="B103" s="241"/>
      <c r="C103" s="309"/>
      <c r="D103" s="310" t="s">
        <v>39</v>
      </c>
      <c r="E103" s="307" t="s">
        <v>39</v>
      </c>
      <c r="F103" s="302"/>
      <c r="G103" s="303"/>
      <c r="H103" s="310" t="s">
        <v>39</v>
      </c>
      <c r="I103" s="307" t="s">
        <v>39</v>
      </c>
      <c r="J103" s="302"/>
      <c r="K103" s="303"/>
      <c r="L103" s="310" t="s">
        <v>39</v>
      </c>
      <c r="M103" s="269" t="s">
        <v>39</v>
      </c>
      <c r="N103" s="41"/>
      <c r="O103" s="41"/>
      <c r="P103" s="41"/>
    </row>
    <row r="104" spans="1:16">
      <c r="A104" s="235" t="s">
        <v>536</v>
      </c>
      <c r="B104" s="235"/>
      <c r="C104" s="303"/>
      <c r="D104" s="310" t="s">
        <v>39</v>
      </c>
      <c r="E104" s="307" t="s">
        <v>39</v>
      </c>
      <c r="F104" s="302"/>
      <c r="G104" s="303"/>
      <c r="H104" s="310" t="s">
        <v>39</v>
      </c>
      <c r="I104" s="307" t="s">
        <v>39</v>
      </c>
      <c r="J104" s="308"/>
      <c r="K104" s="309"/>
      <c r="L104" s="310" t="s">
        <v>39</v>
      </c>
      <c r="M104" s="269" t="s">
        <v>39</v>
      </c>
      <c r="N104" s="41"/>
      <c r="O104" s="41"/>
      <c r="P104" s="41"/>
    </row>
    <row r="105" spans="1:16">
      <c r="A105" s="235" t="s">
        <v>537</v>
      </c>
      <c r="B105" s="235"/>
      <c r="C105" s="303"/>
      <c r="D105" s="310" t="s">
        <v>39</v>
      </c>
      <c r="E105" s="307" t="s">
        <v>39</v>
      </c>
      <c r="F105" s="302"/>
      <c r="G105" s="303"/>
      <c r="H105" s="310" t="s">
        <v>39</v>
      </c>
      <c r="I105" s="307" t="s">
        <v>39</v>
      </c>
      <c r="J105" s="308"/>
      <c r="K105" s="309"/>
      <c r="L105" s="310" t="s">
        <v>39</v>
      </c>
      <c r="M105" s="269" t="s">
        <v>39</v>
      </c>
      <c r="N105" s="41"/>
      <c r="O105" s="41"/>
      <c r="P105" s="41"/>
    </row>
    <row r="106" spans="1:16">
      <c r="A106" s="241" t="s">
        <v>340</v>
      </c>
      <c r="B106" s="235"/>
      <c r="C106" s="303"/>
      <c r="D106" s="311"/>
      <c r="E106" s="245"/>
      <c r="F106" s="302"/>
      <c r="G106" s="303"/>
      <c r="H106" s="311"/>
      <c r="I106" s="245"/>
      <c r="J106" s="308"/>
      <c r="K106" s="309"/>
      <c r="L106" s="311"/>
      <c r="M106" s="270"/>
      <c r="N106" s="41"/>
      <c r="O106" s="41"/>
      <c r="P106" s="41"/>
    </row>
    <row r="107" spans="1:16">
      <c r="A107" s="235" t="s">
        <v>536</v>
      </c>
      <c r="B107" s="235"/>
      <c r="C107" s="303"/>
      <c r="D107" s="311"/>
      <c r="E107" s="245"/>
      <c r="F107" s="302"/>
      <c r="G107" s="303"/>
      <c r="H107" s="311"/>
      <c r="I107" s="245"/>
      <c r="J107" s="308"/>
      <c r="K107" s="309"/>
      <c r="L107" s="311"/>
      <c r="M107" s="270"/>
      <c r="N107" s="41"/>
      <c r="O107" s="41"/>
      <c r="P107" s="41"/>
    </row>
    <row r="108" spans="1:16">
      <c r="A108" s="235" t="s">
        <v>537</v>
      </c>
      <c r="B108" s="235"/>
      <c r="C108" s="303"/>
      <c r="D108" s="311"/>
      <c r="E108" s="245"/>
      <c r="F108" s="302"/>
      <c r="G108" s="303"/>
      <c r="H108" s="311"/>
      <c r="I108" s="245"/>
      <c r="J108" s="308"/>
      <c r="K108" s="309"/>
      <c r="L108" s="311"/>
      <c r="M108" s="270"/>
      <c r="N108" s="41"/>
      <c r="O108" s="41"/>
      <c r="P108" s="41"/>
    </row>
    <row r="109" spans="1:16">
      <c r="A109" s="241" t="s">
        <v>292</v>
      </c>
      <c r="B109" s="241"/>
      <c r="C109" s="309"/>
      <c r="D109" s="306"/>
      <c r="E109" s="248"/>
      <c r="F109" s="302"/>
      <c r="G109" s="303"/>
      <c r="H109" s="306"/>
      <c r="I109" s="271"/>
      <c r="J109" s="308"/>
      <c r="K109" s="309"/>
      <c r="L109" s="306"/>
      <c r="M109" s="271"/>
      <c r="N109" s="41"/>
      <c r="O109" s="41"/>
      <c r="P109" s="41"/>
    </row>
    <row r="110" spans="1:16">
      <c r="A110" s="235" t="s">
        <v>536</v>
      </c>
      <c r="B110" s="235"/>
      <c r="C110" s="303"/>
      <c r="D110" s="306"/>
      <c r="E110" s="307" t="s">
        <v>39</v>
      </c>
      <c r="F110" s="302"/>
      <c r="G110" s="303"/>
      <c r="H110" s="306"/>
      <c r="I110" s="269" t="s">
        <v>39</v>
      </c>
      <c r="J110" s="302"/>
      <c r="K110" s="303"/>
      <c r="L110" s="306"/>
      <c r="M110" s="269" t="s">
        <v>39</v>
      </c>
      <c r="N110" s="41"/>
      <c r="O110" s="41"/>
      <c r="P110" s="41"/>
    </row>
    <row r="111" spans="1:16">
      <c r="A111" s="235" t="s">
        <v>537</v>
      </c>
      <c r="B111" s="235"/>
      <c r="C111" s="303"/>
      <c r="D111" s="306"/>
      <c r="E111" s="307" t="s">
        <v>39</v>
      </c>
      <c r="F111" s="302"/>
      <c r="G111" s="303"/>
      <c r="H111" s="306"/>
      <c r="I111" s="269" t="s">
        <v>39</v>
      </c>
      <c r="J111" s="302"/>
      <c r="K111" s="303"/>
      <c r="L111" s="306"/>
      <c r="M111" s="269" t="s">
        <v>39</v>
      </c>
      <c r="N111" s="41"/>
      <c r="O111" s="41"/>
      <c r="P111" s="41"/>
    </row>
    <row r="112" spans="1:16">
      <c r="A112" s="241" t="s">
        <v>293</v>
      </c>
      <c r="B112" s="241"/>
      <c r="C112" s="309"/>
      <c r="D112" s="306"/>
      <c r="E112" s="248"/>
      <c r="F112" s="308"/>
      <c r="G112" s="309"/>
      <c r="H112" s="306"/>
      <c r="I112" s="271"/>
      <c r="J112" s="308"/>
      <c r="K112" s="309"/>
      <c r="L112" s="306"/>
      <c r="M112" s="271"/>
      <c r="N112" s="41"/>
      <c r="O112" s="41"/>
      <c r="P112" s="41"/>
    </row>
    <row r="113" spans="1:16">
      <c r="A113" s="235" t="s">
        <v>536</v>
      </c>
      <c r="B113" s="235"/>
      <c r="C113" s="303"/>
      <c r="D113" s="306"/>
      <c r="E113" s="307" t="s">
        <v>39</v>
      </c>
      <c r="F113" s="302"/>
      <c r="G113" s="303"/>
      <c r="H113" s="306"/>
      <c r="I113" s="269" t="s">
        <v>39</v>
      </c>
      <c r="J113" s="302"/>
      <c r="K113" s="303"/>
      <c r="L113" s="306"/>
      <c r="M113" s="269" t="s">
        <v>39</v>
      </c>
      <c r="N113" s="41"/>
      <c r="O113" s="41"/>
      <c r="P113" s="41"/>
    </row>
    <row r="114" spans="1:16">
      <c r="A114" s="235" t="s">
        <v>537</v>
      </c>
      <c r="B114" s="235"/>
      <c r="C114" s="303"/>
      <c r="D114" s="306"/>
      <c r="E114" s="307" t="s">
        <v>39</v>
      </c>
      <c r="F114" s="302"/>
      <c r="G114" s="303"/>
      <c r="H114" s="306"/>
      <c r="I114" s="269" t="s">
        <v>39</v>
      </c>
      <c r="J114" s="302"/>
      <c r="K114" s="303"/>
      <c r="L114" s="306"/>
      <c r="M114" s="269" t="s">
        <v>39</v>
      </c>
      <c r="N114" s="41"/>
      <c r="O114" s="41"/>
      <c r="P114" s="41"/>
    </row>
    <row r="115" spans="1:16">
      <c r="A115" s="241" t="s">
        <v>341</v>
      </c>
      <c r="B115" s="241"/>
      <c r="C115" s="309"/>
      <c r="D115" s="306"/>
      <c r="E115" s="248"/>
      <c r="F115" s="308"/>
      <c r="G115" s="309"/>
      <c r="H115" s="306"/>
      <c r="I115" s="271"/>
      <c r="J115" s="308"/>
      <c r="K115" s="309"/>
      <c r="L115" s="306"/>
      <c r="M115" s="271"/>
      <c r="N115" s="41"/>
      <c r="O115" s="41"/>
      <c r="P115" s="41"/>
    </row>
    <row r="116" spans="1:16">
      <c r="A116" s="235" t="s">
        <v>536</v>
      </c>
      <c r="B116" s="235"/>
      <c r="C116" s="303"/>
      <c r="D116" s="306"/>
      <c r="E116" s="307" t="s">
        <v>39</v>
      </c>
      <c r="F116" s="302"/>
      <c r="G116" s="303"/>
      <c r="H116" s="306"/>
      <c r="I116" s="269" t="s">
        <v>39</v>
      </c>
      <c r="J116" s="302"/>
      <c r="K116" s="303"/>
      <c r="L116" s="306"/>
      <c r="M116" s="269" t="s">
        <v>39</v>
      </c>
      <c r="N116" s="41"/>
      <c r="O116" s="41"/>
      <c r="P116" s="41"/>
    </row>
    <row r="117" ht="17.25" spans="1:16">
      <c r="A117" s="249" t="s">
        <v>537</v>
      </c>
      <c r="B117" s="253"/>
      <c r="C117" s="313"/>
      <c r="D117" s="314"/>
      <c r="E117" s="315" t="s">
        <v>39</v>
      </c>
      <c r="F117" s="316"/>
      <c r="G117" s="313"/>
      <c r="H117" s="314"/>
      <c r="I117" s="272" t="s">
        <v>39</v>
      </c>
      <c r="J117" s="316"/>
      <c r="K117" s="313"/>
      <c r="L117" s="314"/>
      <c r="M117" s="272" t="s">
        <v>39</v>
      </c>
      <c r="N117" s="41"/>
      <c r="O117" s="41"/>
      <c r="P117" s="41"/>
    </row>
    <row r="118" spans="1:16">
      <c r="A118" s="40" t="s">
        <v>207</v>
      </c>
      <c r="B118" s="41" t="s">
        <v>557</v>
      </c>
      <c r="C118" s="317"/>
      <c r="D118" s="317"/>
      <c r="E118" s="317"/>
      <c r="F118" s="317"/>
      <c r="G118" s="317"/>
      <c r="H118" s="317"/>
      <c r="I118" s="317"/>
      <c r="J118" s="317"/>
      <c r="K118" s="317"/>
      <c r="L118" s="317"/>
      <c r="M118" s="317"/>
      <c r="N118" s="41"/>
      <c r="O118" s="41"/>
      <c r="P118" s="41"/>
    </row>
    <row r="119" spans="1:16">
      <c r="A119" s="40"/>
      <c r="B119" s="181" t="s">
        <v>558</v>
      </c>
      <c r="C119" s="317"/>
      <c r="D119" s="317"/>
      <c r="E119" s="317"/>
      <c r="F119" s="317"/>
      <c r="G119" s="317"/>
      <c r="H119" s="317"/>
      <c r="I119" s="317"/>
      <c r="J119" s="317"/>
      <c r="K119" s="317"/>
      <c r="L119" s="317"/>
      <c r="M119" s="317"/>
      <c r="N119" s="41"/>
      <c r="O119" s="41"/>
      <c r="P119" s="41"/>
    </row>
    <row r="120" spans="1:16">
      <c r="A120" s="40"/>
      <c r="B120" s="41"/>
      <c r="C120" s="317"/>
      <c r="D120" s="317"/>
      <c r="E120" s="317"/>
      <c r="F120" s="317"/>
      <c r="G120" s="317"/>
      <c r="H120" s="317"/>
      <c r="I120" s="317"/>
      <c r="J120" s="317"/>
      <c r="K120" s="317"/>
      <c r="L120" s="317"/>
      <c r="M120" s="317"/>
      <c r="N120" s="41"/>
      <c r="O120" s="41"/>
      <c r="P120" s="41"/>
    </row>
  </sheetData>
  <sheetProtection password="CC52" sheet="1" formatCells="0" formatColumns="0" formatRows="0" objects="1" scenarios="1"/>
  <protectedRanges>
    <protectedRange sqref="B100:M117" name="区域7" securityDescriptor=""/>
    <protectedRange sqref="B76:M93" name="区域6" securityDescriptor=""/>
    <protectedRange sqref="B62:I68" name="区域5" securityDescriptor=""/>
    <protectedRange sqref="B37:J54" name="区域4" securityDescriptor=""/>
    <protectedRange sqref="B21:M29" name="区域3" securityDescriptor=""/>
    <protectedRange sqref="B7:F15" name="区域2" securityDescriptor=""/>
    <protectedRange sqref="A3:I3" name="区域1" securityDescriptor=""/>
  </protectedRanges>
  <mergeCells count="25">
    <mergeCell ref="A1:P1"/>
    <mergeCell ref="F3:I3"/>
    <mergeCell ref="D5:F5"/>
    <mergeCell ref="B19:E19"/>
    <mergeCell ref="F19:I19"/>
    <mergeCell ref="J19:M19"/>
    <mergeCell ref="B35:D35"/>
    <mergeCell ref="E35:G35"/>
    <mergeCell ref="H35:J35"/>
    <mergeCell ref="B60:E60"/>
    <mergeCell ref="F60:I60"/>
    <mergeCell ref="B74:E74"/>
    <mergeCell ref="F74:I74"/>
    <mergeCell ref="J74:M74"/>
    <mergeCell ref="B98:E98"/>
    <mergeCell ref="F98:I98"/>
    <mergeCell ref="J98:M98"/>
    <mergeCell ref="A5:A6"/>
    <mergeCell ref="A19:A20"/>
    <mergeCell ref="A35:A36"/>
    <mergeCell ref="A60:A61"/>
    <mergeCell ref="A74:A75"/>
    <mergeCell ref="A98:A99"/>
    <mergeCell ref="B5:B6"/>
    <mergeCell ref="C5:C6"/>
  </mergeCells>
  <pageMargins left="0.708333333333333" right="0.708333333333333" top="0.629861111111111" bottom="0.432638888888889" header="0.314583333333333" footer="0.314583333333333"/>
  <pageSetup paperSize="9" scale="50" fitToHeight="2" orientation="landscape"/>
  <headerFooter/>
  <rowBreaks count="1" manualBreakCount="1">
    <brk id="58" max="16383" man="1"/>
  </rowBreaks>
  <drawing r:id="rId1"/>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P83"/>
  <sheetViews>
    <sheetView view="pageBreakPreview" zoomScale="80" zoomScaleNormal="100" zoomScaleSheetLayoutView="80" workbookViewId="0">
      <pane xSplit="1" ySplit="7" topLeftCell="B56" activePane="bottomRight" state="frozen"/>
      <selection/>
      <selection pane="topRight"/>
      <selection pane="bottomLeft"/>
      <selection pane="bottomRight" activeCell="A47" sqref="A47"/>
    </sheetView>
  </sheetViews>
  <sheetFormatPr defaultColWidth="8.75" defaultRowHeight="16.5"/>
  <cols>
    <col min="1" max="1" width="34.875" style="46" customWidth="1"/>
    <col min="2" max="4" width="9.375" style="46" customWidth="1"/>
    <col min="5" max="8" width="11.25" style="46" customWidth="1"/>
    <col min="9" max="10" width="13.75" style="46" customWidth="1"/>
    <col min="11" max="14" width="9.875" style="46" customWidth="1"/>
    <col min="15" max="16" width="13.75" style="46" customWidth="1"/>
    <col min="17" max="16384" width="8.75" style="46"/>
  </cols>
  <sheetData>
    <row r="1" ht="24.75" spans="1:16">
      <c r="A1" s="16" t="s">
        <v>559</v>
      </c>
      <c r="B1" s="16"/>
      <c r="C1" s="16"/>
      <c r="D1" s="16"/>
      <c r="E1" s="16"/>
      <c r="F1" s="16"/>
      <c r="G1" s="16"/>
      <c r="H1" s="16"/>
      <c r="I1" s="16"/>
      <c r="J1" s="16"/>
      <c r="K1" s="16"/>
      <c r="L1" s="16"/>
      <c r="M1" s="16"/>
      <c r="N1" s="16"/>
      <c r="O1" s="16"/>
      <c r="P1" s="16"/>
    </row>
    <row r="2" s="44" customFormat="1" spans="1:16">
      <c r="A2" s="99" t="s">
        <v>389</v>
      </c>
      <c r="B2" s="99"/>
      <c r="C2" s="99"/>
      <c r="D2" s="99"/>
      <c r="E2" s="100"/>
      <c r="F2" s="100"/>
      <c r="G2" s="50"/>
      <c r="H2" s="99"/>
      <c r="I2" s="99"/>
      <c r="J2" s="144"/>
      <c r="K2" s="100"/>
      <c r="L2" s="100"/>
      <c r="M2" s="50"/>
      <c r="N2" s="99"/>
      <c r="O2" s="99"/>
      <c r="P2" s="144"/>
    </row>
    <row r="3" s="44" customFormat="1" spans="1:15">
      <c r="A3" s="99" t="s">
        <v>104</v>
      </c>
      <c r="B3" s="99"/>
      <c r="C3" s="99"/>
      <c r="D3" s="99"/>
      <c r="E3" s="101" t="s">
        <v>105</v>
      </c>
      <c r="F3" s="101"/>
      <c r="G3" s="101"/>
      <c r="H3" s="101"/>
      <c r="I3" s="100"/>
      <c r="J3" s="50"/>
      <c r="K3" s="100"/>
      <c r="L3" s="100"/>
      <c r="M3" s="50"/>
      <c r="N3" s="50"/>
      <c r="O3" s="145" t="s">
        <v>107</v>
      </c>
    </row>
    <row r="4" s="44" customFormat="1" ht="15" customHeight="1" spans="1:16">
      <c r="A4" s="102" t="s">
        <v>390</v>
      </c>
      <c r="B4" s="103" t="s">
        <v>49</v>
      </c>
      <c r="C4" s="103"/>
      <c r="D4" s="103"/>
      <c r="E4" s="103"/>
      <c r="F4" s="103"/>
      <c r="G4" s="103"/>
      <c r="H4" s="103"/>
      <c r="I4" s="103"/>
      <c r="J4" s="146"/>
      <c r="K4" s="147" t="s">
        <v>560</v>
      </c>
      <c r="L4" s="103"/>
      <c r="M4" s="103"/>
      <c r="N4" s="103"/>
      <c r="O4" s="103"/>
      <c r="P4" s="146"/>
    </row>
    <row r="5" s="44" customFormat="1" spans="1:16">
      <c r="A5" s="102"/>
      <c r="B5" s="104"/>
      <c r="C5" s="104"/>
      <c r="D5" s="104"/>
      <c r="E5" s="104"/>
      <c r="F5" s="104"/>
      <c r="G5" s="104"/>
      <c r="H5" s="104"/>
      <c r="I5" s="104"/>
      <c r="J5" s="148"/>
      <c r="K5" s="149"/>
      <c r="L5" s="104"/>
      <c r="M5" s="104"/>
      <c r="N5" s="104"/>
      <c r="O5" s="104"/>
      <c r="P5" s="148"/>
    </row>
    <row r="6" s="44" customFormat="1" ht="15" customHeight="1" spans="1:16">
      <c r="A6" s="102" t="s">
        <v>412</v>
      </c>
      <c r="B6" s="106" t="s">
        <v>561</v>
      </c>
      <c r="C6" s="106"/>
      <c r="D6" s="107"/>
      <c r="E6" s="108" t="s">
        <v>562</v>
      </c>
      <c r="F6" s="109"/>
      <c r="G6" s="109"/>
      <c r="H6" s="110"/>
      <c r="I6" s="164" t="s">
        <v>563</v>
      </c>
      <c r="J6" s="164" t="s">
        <v>564</v>
      </c>
      <c r="K6" s="108" t="s">
        <v>562</v>
      </c>
      <c r="L6" s="109"/>
      <c r="M6" s="109"/>
      <c r="N6" s="110"/>
      <c r="O6" s="164" t="s">
        <v>563</v>
      </c>
      <c r="P6" s="164" t="s">
        <v>564</v>
      </c>
    </row>
    <row r="7" s="44" customFormat="1" spans="1:16">
      <c r="A7" s="102"/>
      <c r="B7" s="102" t="s">
        <v>565</v>
      </c>
      <c r="C7" s="102" t="s">
        <v>566</v>
      </c>
      <c r="D7" s="102" t="s">
        <v>567</v>
      </c>
      <c r="E7" s="102" t="s">
        <v>568</v>
      </c>
      <c r="F7" s="102" t="s">
        <v>569</v>
      </c>
      <c r="G7" s="102" t="s">
        <v>570</v>
      </c>
      <c r="H7" s="102" t="s">
        <v>571</v>
      </c>
      <c r="I7" s="165"/>
      <c r="J7" s="165"/>
      <c r="K7" s="102" t="s">
        <v>568</v>
      </c>
      <c r="L7" s="102" t="s">
        <v>569</v>
      </c>
      <c r="M7" s="102" t="s">
        <v>570</v>
      </c>
      <c r="N7" s="102" t="s">
        <v>571</v>
      </c>
      <c r="O7" s="165"/>
      <c r="P7" s="165"/>
    </row>
    <row r="8" s="44" customFormat="1" spans="1:16">
      <c r="A8" s="113" t="s">
        <v>572</v>
      </c>
      <c r="B8" s="90">
        <f>B9+B20+B31</f>
        <v>0</v>
      </c>
      <c r="C8" s="90">
        <f t="shared" ref="C8:P8" si="0">C9+C20+C31</f>
        <v>0</v>
      </c>
      <c r="D8" s="90">
        <f t="shared" si="0"/>
        <v>0</v>
      </c>
      <c r="E8" s="90">
        <f t="shared" si="0"/>
        <v>0</v>
      </c>
      <c r="F8" s="90">
        <f t="shared" si="0"/>
        <v>0</v>
      </c>
      <c r="G8" s="90">
        <f t="shared" si="0"/>
        <v>0</v>
      </c>
      <c r="H8" s="90">
        <f t="shared" si="0"/>
        <v>0</v>
      </c>
      <c r="I8" s="90">
        <f t="shared" si="0"/>
        <v>0</v>
      </c>
      <c r="J8" s="90">
        <f t="shared" si="0"/>
        <v>0</v>
      </c>
      <c r="K8" s="90">
        <f t="shared" si="0"/>
        <v>0</v>
      </c>
      <c r="L8" s="90">
        <f t="shared" si="0"/>
        <v>0</v>
      </c>
      <c r="M8" s="90">
        <f t="shared" si="0"/>
        <v>0</v>
      </c>
      <c r="N8" s="90">
        <f t="shared" si="0"/>
        <v>0</v>
      </c>
      <c r="O8" s="90">
        <f t="shared" si="0"/>
        <v>0</v>
      </c>
      <c r="P8" s="90">
        <f t="shared" si="0"/>
        <v>0</v>
      </c>
    </row>
    <row r="9" s="44" customFormat="1" spans="1:16">
      <c r="A9" s="114" t="s">
        <v>573</v>
      </c>
      <c r="B9" s="90">
        <f t="shared" ref="B9:P9" si="1">B10-B11-B13-B14-B15-B16-B19</f>
        <v>0</v>
      </c>
      <c r="C9" s="90">
        <f t="shared" si="1"/>
        <v>0</v>
      </c>
      <c r="D9" s="90">
        <f t="shared" si="1"/>
        <v>0</v>
      </c>
      <c r="E9" s="90">
        <f t="shared" si="1"/>
        <v>0</v>
      </c>
      <c r="F9" s="90">
        <f t="shared" si="1"/>
        <v>0</v>
      </c>
      <c r="G9" s="90">
        <f t="shared" si="1"/>
        <v>0</v>
      </c>
      <c r="H9" s="90">
        <f t="shared" si="1"/>
        <v>0</v>
      </c>
      <c r="I9" s="90">
        <f t="shared" si="1"/>
        <v>0</v>
      </c>
      <c r="J9" s="90">
        <f t="shared" si="1"/>
        <v>0</v>
      </c>
      <c r="K9" s="90">
        <f t="shared" si="1"/>
        <v>0</v>
      </c>
      <c r="L9" s="90">
        <f t="shared" si="1"/>
        <v>0</v>
      </c>
      <c r="M9" s="90">
        <f t="shared" si="1"/>
        <v>0</v>
      </c>
      <c r="N9" s="90">
        <f t="shared" si="1"/>
        <v>0</v>
      </c>
      <c r="O9" s="90">
        <f t="shared" si="1"/>
        <v>0</v>
      </c>
      <c r="P9" s="90">
        <f t="shared" si="1"/>
        <v>0</v>
      </c>
    </row>
    <row r="10" s="44" customFormat="1" spans="1:16">
      <c r="A10" s="114" t="s">
        <v>574</v>
      </c>
      <c r="B10" s="115"/>
      <c r="C10" s="115"/>
      <c r="D10" s="115"/>
      <c r="E10" s="116"/>
      <c r="F10" s="116"/>
      <c r="G10" s="116"/>
      <c r="H10" s="116"/>
      <c r="I10" s="116"/>
      <c r="J10" s="116"/>
      <c r="K10" s="116"/>
      <c r="L10" s="116"/>
      <c r="M10" s="116"/>
      <c r="N10" s="116"/>
      <c r="O10" s="116"/>
      <c r="P10" s="116"/>
    </row>
    <row r="11" s="44" customFormat="1" spans="1:16">
      <c r="A11" s="114" t="s">
        <v>575</v>
      </c>
      <c r="B11" s="115"/>
      <c r="C11" s="115"/>
      <c r="D11" s="115"/>
      <c r="E11" s="116"/>
      <c r="F11" s="116"/>
      <c r="G11" s="116"/>
      <c r="H11" s="116"/>
      <c r="I11" s="116"/>
      <c r="J11" s="116"/>
      <c r="K11" s="116"/>
      <c r="L11" s="116"/>
      <c r="M11" s="116"/>
      <c r="N11" s="116"/>
      <c r="O11" s="116"/>
      <c r="P11" s="116"/>
    </row>
    <row r="12" s="44" customFormat="1" spans="1:16">
      <c r="A12" s="114" t="s">
        <v>576</v>
      </c>
      <c r="B12" s="115"/>
      <c r="C12" s="115"/>
      <c r="D12" s="115"/>
      <c r="E12" s="116"/>
      <c r="F12" s="116"/>
      <c r="G12" s="116"/>
      <c r="H12" s="116"/>
      <c r="I12" s="116"/>
      <c r="J12" s="116"/>
      <c r="K12" s="116"/>
      <c r="L12" s="116"/>
      <c r="M12" s="116"/>
      <c r="N12" s="116"/>
      <c r="O12" s="116"/>
      <c r="P12" s="116"/>
    </row>
    <row r="13" s="44" customFormat="1" spans="1:16">
      <c r="A13" s="114" t="s">
        <v>577</v>
      </c>
      <c r="B13" s="115"/>
      <c r="C13" s="115"/>
      <c r="D13" s="115"/>
      <c r="E13" s="116"/>
      <c r="F13" s="116"/>
      <c r="G13" s="116"/>
      <c r="H13" s="116"/>
      <c r="I13" s="116"/>
      <c r="J13" s="116"/>
      <c r="K13" s="116"/>
      <c r="L13" s="116"/>
      <c r="M13" s="116"/>
      <c r="N13" s="116"/>
      <c r="O13" s="116"/>
      <c r="P13" s="116"/>
    </row>
    <row r="14" s="44" customFormat="1" spans="1:16">
      <c r="A14" s="114" t="s">
        <v>578</v>
      </c>
      <c r="B14" s="115"/>
      <c r="C14" s="115"/>
      <c r="D14" s="115"/>
      <c r="E14" s="117"/>
      <c r="F14" s="117"/>
      <c r="G14" s="117"/>
      <c r="H14" s="117"/>
      <c r="I14" s="117"/>
      <c r="J14" s="117"/>
      <c r="K14" s="117"/>
      <c r="L14" s="117"/>
      <c r="M14" s="117"/>
      <c r="N14" s="117"/>
      <c r="O14" s="117"/>
      <c r="P14" s="117"/>
    </row>
    <row r="15" s="44" customFormat="1" spans="1:16">
      <c r="A15" s="114" t="s">
        <v>579</v>
      </c>
      <c r="B15" s="116"/>
      <c r="C15" s="116"/>
      <c r="D15" s="116"/>
      <c r="E15" s="116"/>
      <c r="F15" s="116"/>
      <c r="G15" s="116"/>
      <c r="H15" s="116"/>
      <c r="I15" s="116"/>
      <c r="J15" s="116"/>
      <c r="K15" s="116"/>
      <c r="L15" s="116"/>
      <c r="M15" s="116"/>
      <c r="N15" s="116"/>
      <c r="O15" s="116"/>
      <c r="P15" s="116"/>
    </row>
    <row r="16" s="44" customFormat="1" spans="1:16">
      <c r="A16" s="114" t="s">
        <v>580</v>
      </c>
      <c r="B16" s="115"/>
      <c r="C16" s="115"/>
      <c r="D16" s="115"/>
      <c r="E16" s="116"/>
      <c r="F16" s="116"/>
      <c r="G16" s="116"/>
      <c r="H16" s="116"/>
      <c r="I16" s="116"/>
      <c r="J16" s="116"/>
      <c r="K16" s="116"/>
      <c r="L16" s="116"/>
      <c r="M16" s="116"/>
      <c r="N16" s="116"/>
      <c r="O16" s="116"/>
      <c r="P16" s="116"/>
    </row>
    <row r="17" s="44" customFormat="1" spans="1:16">
      <c r="A17" s="114" t="s">
        <v>581</v>
      </c>
      <c r="B17" s="115"/>
      <c r="C17" s="115"/>
      <c r="D17" s="115"/>
      <c r="E17" s="116"/>
      <c r="F17" s="116"/>
      <c r="G17" s="116"/>
      <c r="H17" s="116"/>
      <c r="I17" s="116"/>
      <c r="J17" s="116"/>
      <c r="K17" s="116"/>
      <c r="L17" s="116"/>
      <c r="M17" s="116"/>
      <c r="N17" s="116"/>
      <c r="O17" s="116"/>
      <c r="P17" s="116"/>
    </row>
    <row r="18" s="44" customFormat="1" spans="1:16">
      <c r="A18" s="114" t="s">
        <v>582</v>
      </c>
      <c r="B18" s="115"/>
      <c r="C18" s="115"/>
      <c r="D18" s="115"/>
      <c r="E18" s="116"/>
      <c r="F18" s="116"/>
      <c r="G18" s="116"/>
      <c r="H18" s="116"/>
      <c r="I18" s="116"/>
      <c r="J18" s="116"/>
      <c r="K18" s="116"/>
      <c r="L18" s="116"/>
      <c r="M18" s="116"/>
      <c r="N18" s="116"/>
      <c r="O18" s="116"/>
      <c r="P18" s="116"/>
    </row>
    <row r="19" s="44" customFormat="1" spans="1:16">
      <c r="A19" s="114" t="s">
        <v>583</v>
      </c>
      <c r="B19" s="116"/>
      <c r="C19" s="116"/>
      <c r="D19" s="116"/>
      <c r="E19" s="116"/>
      <c r="F19" s="116"/>
      <c r="G19" s="116"/>
      <c r="H19" s="116"/>
      <c r="I19" s="116"/>
      <c r="J19" s="116"/>
      <c r="K19" s="116"/>
      <c r="L19" s="116"/>
      <c r="M19" s="116"/>
      <c r="N19" s="116"/>
      <c r="O19" s="116"/>
      <c r="P19" s="116"/>
    </row>
    <row r="20" s="44" customFormat="1" spans="1:16">
      <c r="A20" s="114" t="s">
        <v>584</v>
      </c>
      <c r="B20" s="90">
        <f>B21-B22-B24-B25-B26-B27-B30</f>
        <v>0</v>
      </c>
      <c r="C20" s="90">
        <f t="shared" ref="C20:P20" si="2">C21-C22-C24-C25-C26-C27-C30</f>
        <v>0</v>
      </c>
      <c r="D20" s="90">
        <f t="shared" si="2"/>
        <v>0</v>
      </c>
      <c r="E20" s="90">
        <f t="shared" si="2"/>
        <v>0</v>
      </c>
      <c r="F20" s="90">
        <f t="shared" si="2"/>
        <v>0</v>
      </c>
      <c r="G20" s="90">
        <f t="shared" si="2"/>
        <v>0</v>
      </c>
      <c r="H20" s="90">
        <f t="shared" si="2"/>
        <v>0</v>
      </c>
      <c r="I20" s="90">
        <f t="shared" si="2"/>
        <v>0</v>
      </c>
      <c r="J20" s="90">
        <f t="shared" si="2"/>
        <v>0</v>
      </c>
      <c r="K20" s="90">
        <f t="shared" si="2"/>
        <v>0</v>
      </c>
      <c r="L20" s="90">
        <f t="shared" si="2"/>
        <v>0</v>
      </c>
      <c r="M20" s="90">
        <f t="shared" si="2"/>
        <v>0</v>
      </c>
      <c r="N20" s="90">
        <f t="shared" si="2"/>
        <v>0</v>
      </c>
      <c r="O20" s="90">
        <f t="shared" si="2"/>
        <v>0</v>
      </c>
      <c r="P20" s="90">
        <f t="shared" si="2"/>
        <v>0</v>
      </c>
    </row>
    <row r="21" s="44" customFormat="1" spans="1:16">
      <c r="A21" s="114" t="s">
        <v>574</v>
      </c>
      <c r="B21" s="118"/>
      <c r="C21" s="118"/>
      <c r="D21" s="118"/>
      <c r="E21" s="119"/>
      <c r="F21" s="119"/>
      <c r="G21" s="119"/>
      <c r="H21" s="119"/>
      <c r="I21" s="119"/>
      <c r="J21" s="119"/>
      <c r="K21" s="119"/>
      <c r="L21" s="119"/>
      <c r="M21" s="119"/>
      <c r="N21" s="119"/>
      <c r="O21" s="119"/>
      <c r="P21" s="119"/>
    </row>
    <row r="22" s="44" customFormat="1" spans="1:16">
      <c r="A22" s="114" t="s">
        <v>575</v>
      </c>
      <c r="B22" s="118"/>
      <c r="C22" s="118"/>
      <c r="D22" s="118"/>
      <c r="E22" s="119"/>
      <c r="F22" s="119"/>
      <c r="G22" s="119"/>
      <c r="H22" s="119"/>
      <c r="I22" s="119"/>
      <c r="J22" s="119"/>
      <c r="K22" s="119"/>
      <c r="L22" s="119"/>
      <c r="M22" s="119"/>
      <c r="N22" s="119"/>
      <c r="O22" s="119"/>
      <c r="P22" s="119"/>
    </row>
    <row r="23" s="44" customFormat="1" spans="1:16">
      <c r="A23" s="114" t="s">
        <v>576</v>
      </c>
      <c r="B23" s="118"/>
      <c r="C23" s="118"/>
      <c r="D23" s="118"/>
      <c r="E23" s="119"/>
      <c r="F23" s="119"/>
      <c r="G23" s="119"/>
      <c r="H23" s="119"/>
      <c r="I23" s="119"/>
      <c r="J23" s="119"/>
      <c r="K23" s="119"/>
      <c r="L23" s="119"/>
      <c r="M23" s="119"/>
      <c r="N23" s="119"/>
      <c r="O23" s="119"/>
      <c r="P23" s="119"/>
    </row>
    <row r="24" s="44" customFormat="1" spans="1:16">
      <c r="A24" s="114" t="s">
        <v>577</v>
      </c>
      <c r="B24" s="118"/>
      <c r="C24" s="118"/>
      <c r="D24" s="118"/>
      <c r="E24" s="119"/>
      <c r="F24" s="119"/>
      <c r="G24" s="119"/>
      <c r="H24" s="119"/>
      <c r="I24" s="119"/>
      <c r="J24" s="119"/>
      <c r="K24" s="119"/>
      <c r="L24" s="119"/>
      <c r="M24" s="119"/>
      <c r="N24" s="119"/>
      <c r="O24" s="119"/>
      <c r="P24" s="119"/>
    </row>
    <row r="25" s="44" customFormat="1" spans="1:16">
      <c r="A25" s="114" t="s">
        <v>578</v>
      </c>
      <c r="B25" s="118"/>
      <c r="C25" s="118"/>
      <c r="D25" s="118"/>
      <c r="E25" s="119"/>
      <c r="F25" s="119"/>
      <c r="G25" s="119"/>
      <c r="H25" s="119"/>
      <c r="I25" s="119"/>
      <c r="J25" s="119"/>
      <c r="K25" s="119"/>
      <c r="L25" s="119"/>
      <c r="M25" s="119"/>
      <c r="N25" s="119"/>
      <c r="O25" s="119"/>
      <c r="P25" s="119"/>
    </row>
    <row r="26" s="44" customFormat="1" spans="1:16">
      <c r="A26" s="114" t="s">
        <v>579</v>
      </c>
      <c r="B26" s="118"/>
      <c r="C26" s="118"/>
      <c r="D26" s="118"/>
      <c r="E26" s="119"/>
      <c r="F26" s="119"/>
      <c r="G26" s="119"/>
      <c r="H26" s="119"/>
      <c r="I26" s="119"/>
      <c r="J26" s="119"/>
      <c r="K26" s="119"/>
      <c r="L26" s="119"/>
      <c r="M26" s="119"/>
      <c r="N26" s="119"/>
      <c r="O26" s="119"/>
      <c r="P26" s="119"/>
    </row>
    <row r="27" s="44" customFormat="1" spans="1:16">
      <c r="A27" s="114" t="s">
        <v>580</v>
      </c>
      <c r="B27" s="118"/>
      <c r="C27" s="118"/>
      <c r="D27" s="118"/>
      <c r="E27" s="119"/>
      <c r="F27" s="119"/>
      <c r="G27" s="119"/>
      <c r="H27" s="119"/>
      <c r="I27" s="119"/>
      <c r="J27" s="119"/>
      <c r="K27" s="119"/>
      <c r="L27" s="119"/>
      <c r="M27" s="119"/>
      <c r="N27" s="119"/>
      <c r="O27" s="119"/>
      <c r="P27" s="119"/>
    </row>
    <row r="28" s="44" customFormat="1" spans="1:16">
      <c r="A28" s="114" t="s">
        <v>585</v>
      </c>
      <c r="B28" s="118"/>
      <c r="C28" s="118"/>
      <c r="D28" s="118"/>
      <c r="E28" s="119"/>
      <c r="F28" s="119"/>
      <c r="G28" s="119"/>
      <c r="H28" s="119"/>
      <c r="I28" s="119"/>
      <c r="J28" s="119"/>
      <c r="K28" s="119"/>
      <c r="L28" s="119"/>
      <c r="M28" s="119"/>
      <c r="N28" s="119"/>
      <c r="O28" s="119"/>
      <c r="P28" s="119"/>
    </row>
    <row r="29" s="44" customFormat="1" spans="1:16">
      <c r="A29" s="114" t="s">
        <v>586</v>
      </c>
      <c r="B29" s="118"/>
      <c r="C29" s="118"/>
      <c r="D29" s="118"/>
      <c r="E29" s="119"/>
      <c r="F29" s="119"/>
      <c r="G29" s="119"/>
      <c r="H29" s="119"/>
      <c r="I29" s="119"/>
      <c r="J29" s="119"/>
      <c r="K29" s="119"/>
      <c r="L29" s="119"/>
      <c r="M29" s="119"/>
      <c r="N29" s="119"/>
      <c r="O29" s="119"/>
      <c r="P29" s="119"/>
    </row>
    <row r="30" s="44" customFormat="1" spans="1:16">
      <c r="A30" s="114" t="s">
        <v>583</v>
      </c>
      <c r="B30" s="118"/>
      <c r="C30" s="118"/>
      <c r="D30" s="118"/>
      <c r="E30" s="119"/>
      <c r="F30" s="119"/>
      <c r="G30" s="119"/>
      <c r="H30" s="119"/>
      <c r="I30" s="119"/>
      <c r="J30" s="119"/>
      <c r="K30" s="119"/>
      <c r="L30" s="119"/>
      <c r="M30" s="119"/>
      <c r="N30" s="119"/>
      <c r="O30" s="119"/>
      <c r="P30" s="119"/>
    </row>
    <row r="31" s="44" customFormat="1" spans="1:16">
      <c r="A31" s="114" t="s">
        <v>587</v>
      </c>
      <c r="B31" s="115"/>
      <c r="C31" s="115"/>
      <c r="D31" s="115"/>
      <c r="E31" s="120"/>
      <c r="F31" s="120"/>
      <c r="G31" s="120"/>
      <c r="H31" s="120"/>
      <c r="I31" s="120"/>
      <c r="J31" s="120"/>
      <c r="K31" s="120"/>
      <c r="L31" s="120"/>
      <c r="M31" s="120"/>
      <c r="N31" s="120"/>
      <c r="O31" s="120"/>
      <c r="P31" s="120"/>
    </row>
    <row r="32" s="44" customFormat="1" spans="1:16">
      <c r="A32" s="113" t="s">
        <v>588</v>
      </c>
      <c r="B32" s="90">
        <f>SUM(B33:B37)</f>
        <v>0</v>
      </c>
      <c r="C32" s="90">
        <f>SUM(C33:C37)</f>
        <v>0</v>
      </c>
      <c r="D32" s="90">
        <f t="shared" ref="D32" si="3">SUM(D33:D37)</f>
        <v>0</v>
      </c>
      <c r="E32" s="90">
        <f t="shared" ref="E32:J32" si="4">SUM(E33:E37)</f>
        <v>0</v>
      </c>
      <c r="F32" s="90">
        <f t="shared" si="4"/>
        <v>0</v>
      </c>
      <c r="G32" s="90">
        <f t="shared" si="4"/>
        <v>0</v>
      </c>
      <c r="H32" s="90">
        <f t="shared" si="4"/>
        <v>0</v>
      </c>
      <c r="I32" s="90">
        <f t="shared" si="4"/>
        <v>0</v>
      </c>
      <c r="J32" s="90">
        <f t="shared" si="4"/>
        <v>0</v>
      </c>
      <c r="K32" s="90">
        <f>SUM(K33:K35)</f>
        <v>0</v>
      </c>
      <c r="L32" s="90">
        <f t="shared" ref="L32:P32" si="5">SUM(L33:L35)</f>
        <v>0</v>
      </c>
      <c r="M32" s="90">
        <f t="shared" si="5"/>
        <v>0</v>
      </c>
      <c r="N32" s="90">
        <f t="shared" si="5"/>
        <v>0</v>
      </c>
      <c r="O32" s="90">
        <f t="shared" si="5"/>
        <v>0</v>
      </c>
      <c r="P32" s="90">
        <f t="shared" si="5"/>
        <v>0</v>
      </c>
    </row>
    <row r="33" s="44" customFormat="1" spans="1:16">
      <c r="A33" s="121" t="s">
        <v>589</v>
      </c>
      <c r="B33" s="115"/>
      <c r="C33" s="115"/>
      <c r="D33" s="115"/>
      <c r="E33" s="116"/>
      <c r="F33" s="116"/>
      <c r="G33" s="116"/>
      <c r="H33" s="116"/>
      <c r="I33" s="116"/>
      <c r="J33" s="116"/>
      <c r="K33" s="116"/>
      <c r="L33" s="116"/>
      <c r="M33" s="116"/>
      <c r="N33" s="116"/>
      <c r="O33" s="116"/>
      <c r="P33" s="116"/>
    </row>
    <row r="34" s="44" customFormat="1" spans="1:16">
      <c r="A34" s="121" t="s">
        <v>590</v>
      </c>
      <c r="B34" s="115"/>
      <c r="C34" s="115"/>
      <c r="D34" s="115"/>
      <c r="E34" s="116"/>
      <c r="F34" s="116"/>
      <c r="G34" s="116"/>
      <c r="H34" s="116"/>
      <c r="I34" s="116"/>
      <c r="J34" s="116"/>
      <c r="K34" s="116"/>
      <c r="L34" s="116"/>
      <c r="M34" s="116"/>
      <c r="N34" s="116"/>
      <c r="O34" s="116"/>
      <c r="P34" s="116"/>
    </row>
    <row r="35" s="44" customFormat="1" spans="1:16">
      <c r="A35" s="166" t="s">
        <v>591</v>
      </c>
      <c r="B35" s="167"/>
      <c r="C35" s="167"/>
      <c r="D35" s="167"/>
      <c r="E35" s="168"/>
      <c r="F35" s="168"/>
      <c r="G35" s="168"/>
      <c r="H35" s="168"/>
      <c r="I35" s="168"/>
      <c r="J35" s="168"/>
      <c r="K35" s="168"/>
      <c r="L35" s="168"/>
      <c r="M35" s="168"/>
      <c r="N35" s="168"/>
      <c r="O35" s="168"/>
      <c r="P35" s="168"/>
    </row>
    <row r="36" s="44" customFormat="1" spans="1:16">
      <c r="A36" s="166" t="s">
        <v>592</v>
      </c>
      <c r="B36" s="167"/>
      <c r="C36" s="167"/>
      <c r="D36" s="167"/>
      <c r="E36" s="168"/>
      <c r="F36" s="168"/>
      <c r="G36" s="168"/>
      <c r="H36" s="168"/>
      <c r="I36" s="168"/>
      <c r="J36" s="168"/>
      <c r="K36" s="152"/>
      <c r="L36" s="152"/>
      <c r="M36" s="152"/>
      <c r="N36" s="152"/>
      <c r="O36" s="152"/>
      <c r="P36" s="152"/>
    </row>
    <row r="37" s="44" customFormat="1" spans="1:16">
      <c r="A37" s="121" t="s">
        <v>593</v>
      </c>
      <c r="B37" s="115"/>
      <c r="C37" s="115"/>
      <c r="D37" s="115"/>
      <c r="E37" s="116"/>
      <c r="F37" s="116"/>
      <c r="G37" s="116"/>
      <c r="H37" s="116"/>
      <c r="I37" s="116"/>
      <c r="J37" s="116"/>
      <c r="K37" s="152"/>
      <c r="L37" s="152"/>
      <c r="M37" s="152"/>
      <c r="N37" s="152"/>
      <c r="O37" s="152"/>
      <c r="P37" s="152"/>
    </row>
    <row r="38" s="44" customFormat="1" spans="1:16">
      <c r="A38" s="113" t="s">
        <v>594</v>
      </c>
      <c r="B38" s="90">
        <f>B39-B43</f>
        <v>0</v>
      </c>
      <c r="C38" s="90">
        <f t="shared" ref="C38:P38" si="6">C39-C43</f>
        <v>0</v>
      </c>
      <c r="D38" s="90">
        <f t="shared" si="6"/>
        <v>0</v>
      </c>
      <c r="E38" s="90">
        <f t="shared" si="6"/>
        <v>0</v>
      </c>
      <c r="F38" s="90">
        <f t="shared" si="6"/>
        <v>0</v>
      </c>
      <c r="G38" s="90">
        <f t="shared" si="6"/>
        <v>0</v>
      </c>
      <c r="H38" s="90">
        <f t="shared" si="6"/>
        <v>0</v>
      </c>
      <c r="I38" s="90">
        <f t="shared" si="6"/>
        <v>0</v>
      </c>
      <c r="J38" s="90">
        <f t="shared" si="6"/>
        <v>0</v>
      </c>
      <c r="K38" s="90">
        <f t="shared" si="6"/>
        <v>0</v>
      </c>
      <c r="L38" s="90">
        <f t="shared" si="6"/>
        <v>0</v>
      </c>
      <c r="M38" s="90">
        <f t="shared" si="6"/>
        <v>0</v>
      </c>
      <c r="N38" s="90">
        <f t="shared" si="6"/>
        <v>0</v>
      </c>
      <c r="O38" s="90">
        <f t="shared" si="6"/>
        <v>0</v>
      </c>
      <c r="P38" s="90">
        <f t="shared" si="6"/>
        <v>0</v>
      </c>
    </row>
    <row r="39" s="44" customFormat="1" spans="1:16">
      <c r="A39" s="121" t="s">
        <v>595</v>
      </c>
      <c r="B39" s="115"/>
      <c r="C39" s="115"/>
      <c r="D39" s="115"/>
      <c r="E39" s="116"/>
      <c r="F39" s="116"/>
      <c r="G39" s="116"/>
      <c r="H39" s="116"/>
      <c r="I39" s="116"/>
      <c r="J39" s="116"/>
      <c r="K39" s="116"/>
      <c r="L39" s="116"/>
      <c r="M39" s="116"/>
      <c r="N39" s="116"/>
      <c r="O39" s="116"/>
      <c r="P39" s="116"/>
    </row>
    <row r="40" s="44" customFormat="1" spans="1:16">
      <c r="A40" s="121" t="s">
        <v>596</v>
      </c>
      <c r="B40" s="116"/>
      <c r="C40" s="116"/>
      <c r="D40" s="116"/>
      <c r="E40" s="116"/>
      <c r="F40" s="116"/>
      <c r="G40" s="116"/>
      <c r="H40" s="116"/>
      <c r="I40" s="116"/>
      <c r="J40" s="116"/>
      <c r="K40" s="116"/>
      <c r="L40" s="116"/>
      <c r="M40" s="116"/>
      <c r="N40" s="116"/>
      <c r="O40" s="116"/>
      <c r="P40" s="116"/>
    </row>
    <row r="41" s="44" customFormat="1" spans="1:16">
      <c r="A41" s="121" t="s">
        <v>597</v>
      </c>
      <c r="B41" s="116"/>
      <c r="C41" s="116"/>
      <c r="D41" s="116"/>
      <c r="E41" s="116"/>
      <c r="F41" s="116"/>
      <c r="G41" s="116"/>
      <c r="H41" s="116"/>
      <c r="I41" s="116"/>
      <c r="J41" s="116"/>
      <c r="K41" s="116"/>
      <c r="L41" s="116"/>
      <c r="M41" s="116"/>
      <c r="N41" s="116"/>
      <c r="O41" s="116"/>
      <c r="P41" s="116"/>
    </row>
    <row r="42" s="44" customFormat="1" spans="1:16">
      <c r="A42" s="121" t="s">
        <v>598</v>
      </c>
      <c r="B42" s="116"/>
      <c r="C42" s="116"/>
      <c r="D42" s="116"/>
      <c r="E42" s="116"/>
      <c r="F42" s="116"/>
      <c r="G42" s="116"/>
      <c r="H42" s="116"/>
      <c r="I42" s="116"/>
      <c r="J42" s="116"/>
      <c r="K42" s="116"/>
      <c r="L42" s="116"/>
      <c r="M42" s="116"/>
      <c r="N42" s="116"/>
      <c r="O42" s="116"/>
      <c r="P42" s="116"/>
    </row>
    <row r="43" s="44" customFormat="1" spans="1:16">
      <c r="A43" s="121" t="s">
        <v>599</v>
      </c>
      <c r="B43" s="122"/>
      <c r="C43" s="122"/>
      <c r="D43" s="122"/>
      <c r="E43" s="116"/>
      <c r="F43" s="116"/>
      <c r="G43" s="116"/>
      <c r="H43" s="116"/>
      <c r="I43" s="116"/>
      <c r="J43" s="116"/>
      <c r="K43" s="116"/>
      <c r="L43" s="116"/>
      <c r="M43" s="116"/>
      <c r="N43" s="116"/>
      <c r="O43" s="116"/>
      <c r="P43" s="116"/>
    </row>
    <row r="44" s="44" customFormat="1" spans="1:16">
      <c r="A44" s="123" t="s">
        <v>600</v>
      </c>
      <c r="B44" s="116"/>
      <c r="C44" s="116"/>
      <c r="D44" s="116"/>
      <c r="E44" s="116"/>
      <c r="F44" s="116"/>
      <c r="G44" s="116"/>
      <c r="H44" s="116"/>
      <c r="I44" s="116"/>
      <c r="J44" s="116"/>
      <c r="K44" s="116"/>
      <c r="L44" s="116"/>
      <c r="M44" s="116"/>
      <c r="N44" s="116"/>
      <c r="O44" s="116"/>
      <c r="P44" s="116"/>
    </row>
    <row r="45" s="44" customFormat="1" spans="1:16">
      <c r="A45" s="123" t="s">
        <v>601</v>
      </c>
      <c r="B45" s="116"/>
      <c r="C45" s="116"/>
      <c r="D45" s="116"/>
      <c r="E45" s="116"/>
      <c r="F45" s="116"/>
      <c r="G45" s="116"/>
      <c r="H45" s="116"/>
      <c r="I45" s="116"/>
      <c r="J45" s="116"/>
      <c r="K45" s="116"/>
      <c r="L45" s="116"/>
      <c r="M45" s="116"/>
      <c r="N45" s="116"/>
      <c r="O45" s="116"/>
      <c r="P45" s="116"/>
    </row>
    <row r="46" s="44" customFormat="1" ht="17.25" spans="1:16">
      <c r="A46" s="124" t="s">
        <v>602</v>
      </c>
      <c r="B46" s="125">
        <f>B8+B32+B38</f>
        <v>0</v>
      </c>
      <c r="C46" s="125">
        <f t="shared" ref="C46:P46" si="7">C8+C32+C38</f>
        <v>0</v>
      </c>
      <c r="D46" s="125">
        <f t="shared" si="7"/>
        <v>0</v>
      </c>
      <c r="E46" s="125">
        <f t="shared" si="7"/>
        <v>0</v>
      </c>
      <c r="F46" s="125">
        <f t="shared" si="7"/>
        <v>0</v>
      </c>
      <c r="G46" s="125">
        <f t="shared" si="7"/>
        <v>0</v>
      </c>
      <c r="H46" s="125">
        <f t="shared" si="7"/>
        <v>0</v>
      </c>
      <c r="I46" s="125">
        <f t="shared" si="7"/>
        <v>0</v>
      </c>
      <c r="J46" s="125">
        <f t="shared" si="7"/>
        <v>0</v>
      </c>
      <c r="K46" s="125">
        <f t="shared" si="7"/>
        <v>0</v>
      </c>
      <c r="L46" s="125">
        <f t="shared" si="7"/>
        <v>0</v>
      </c>
      <c r="M46" s="125">
        <f t="shared" si="7"/>
        <v>0</v>
      </c>
      <c r="N46" s="125">
        <f t="shared" si="7"/>
        <v>0</v>
      </c>
      <c r="O46" s="125">
        <f t="shared" si="7"/>
        <v>0</v>
      </c>
      <c r="P46" s="125">
        <f t="shared" si="7"/>
        <v>0</v>
      </c>
    </row>
    <row r="47" s="44" customFormat="1" ht="18" spans="1:16">
      <c r="A47" s="126" t="s">
        <v>603</v>
      </c>
      <c r="B47" s="127"/>
      <c r="C47" s="127"/>
      <c r="D47" s="127"/>
      <c r="E47" s="128">
        <f t="shared" ref="E47:J47" si="8">D47+E46</f>
        <v>0</v>
      </c>
      <c r="F47" s="128">
        <f t="shared" si="8"/>
        <v>0</v>
      </c>
      <c r="G47" s="128">
        <f t="shared" si="8"/>
        <v>0</v>
      </c>
      <c r="H47" s="128">
        <f t="shared" si="8"/>
        <v>0</v>
      </c>
      <c r="I47" s="128">
        <f t="shared" si="8"/>
        <v>0</v>
      </c>
      <c r="J47" s="128">
        <f t="shared" si="8"/>
        <v>0</v>
      </c>
      <c r="K47" s="128">
        <f t="shared" ref="K47:P47" si="9">D47+K46</f>
        <v>0</v>
      </c>
      <c r="L47" s="128">
        <f t="shared" si="9"/>
        <v>0</v>
      </c>
      <c r="M47" s="128">
        <f t="shared" si="9"/>
        <v>0</v>
      </c>
      <c r="N47" s="128">
        <f t="shared" si="9"/>
        <v>0</v>
      </c>
      <c r="O47" s="128">
        <f t="shared" si="9"/>
        <v>0</v>
      </c>
      <c r="P47" s="128">
        <f t="shared" si="9"/>
        <v>0</v>
      </c>
    </row>
    <row r="48" s="44" customFormat="1" ht="17.25" spans="1:16">
      <c r="A48" s="129" t="s">
        <v>604</v>
      </c>
      <c r="B48" s="169"/>
      <c r="C48" s="169"/>
      <c r="D48" s="169"/>
      <c r="E48" s="170"/>
      <c r="F48" s="170"/>
      <c r="G48" s="170"/>
      <c r="H48" s="170"/>
      <c r="I48" s="170"/>
      <c r="J48" s="170"/>
      <c r="K48" s="170"/>
      <c r="L48" s="170"/>
      <c r="M48" s="170"/>
      <c r="N48" s="170"/>
      <c r="O48" s="170"/>
      <c r="P48" s="170"/>
    </row>
    <row r="49" ht="17.25" spans="1:16">
      <c r="A49" s="124" t="s">
        <v>605</v>
      </c>
      <c r="B49" s="132"/>
      <c r="C49" s="132"/>
      <c r="D49" s="132"/>
      <c r="E49" s="133"/>
      <c r="F49" s="133"/>
      <c r="G49" s="133"/>
      <c r="H49" s="133"/>
      <c r="I49" s="133"/>
      <c r="J49" s="133"/>
      <c r="K49" s="133"/>
      <c r="L49" s="133"/>
      <c r="M49" s="133"/>
      <c r="N49" s="133"/>
      <c r="O49" s="133"/>
      <c r="P49" s="133"/>
    </row>
    <row r="50" ht="17.25" spans="1:16">
      <c r="A50" s="129" t="s">
        <v>606</v>
      </c>
      <c r="B50" s="130"/>
      <c r="C50" s="130"/>
      <c r="D50" s="130"/>
      <c r="E50" s="131"/>
      <c r="F50" s="131"/>
      <c r="G50" s="131"/>
      <c r="H50" s="131"/>
      <c r="I50" s="131"/>
      <c r="J50" s="131"/>
      <c r="K50" s="131"/>
      <c r="L50" s="131"/>
      <c r="M50" s="131"/>
      <c r="N50" s="131"/>
      <c r="O50" s="131"/>
      <c r="P50" s="131"/>
    </row>
    <row r="51" ht="17.25" spans="1:16">
      <c r="A51" s="124" t="s">
        <v>607</v>
      </c>
      <c r="B51" s="132"/>
      <c r="C51" s="132"/>
      <c r="D51" s="132"/>
      <c r="E51" s="133"/>
      <c r="F51" s="133"/>
      <c r="G51" s="133"/>
      <c r="H51" s="133"/>
      <c r="I51" s="133"/>
      <c r="J51" s="133"/>
      <c r="K51" s="133"/>
      <c r="L51" s="133"/>
      <c r="M51" s="133"/>
      <c r="N51" s="133"/>
      <c r="O51" s="133"/>
      <c r="P51" s="133"/>
    </row>
    <row r="52" ht="17.25" spans="1:16">
      <c r="A52" s="129" t="s">
        <v>608</v>
      </c>
      <c r="B52" s="130"/>
      <c r="C52" s="130"/>
      <c r="D52" s="130"/>
      <c r="E52" s="134">
        <f>E47+E49+E51</f>
        <v>0</v>
      </c>
      <c r="F52" s="134">
        <f t="shared" ref="F52:J52" si="10">F47+F49+F51</f>
        <v>0</v>
      </c>
      <c r="G52" s="134">
        <f t="shared" si="10"/>
        <v>0</v>
      </c>
      <c r="H52" s="134">
        <f t="shared" si="10"/>
        <v>0</v>
      </c>
      <c r="I52" s="134">
        <f t="shared" si="10"/>
        <v>0</v>
      </c>
      <c r="J52" s="134">
        <f t="shared" si="10"/>
        <v>0</v>
      </c>
      <c r="K52" s="134">
        <f t="shared" ref="K52" si="11">K47+K49+K51</f>
        <v>0</v>
      </c>
      <c r="L52" s="134">
        <f t="shared" ref="L52" si="12">L47+L49+L51</f>
        <v>0</v>
      </c>
      <c r="M52" s="134">
        <f t="shared" ref="M52" si="13">M47+M49+M51</f>
        <v>0</v>
      </c>
      <c r="N52" s="134">
        <f t="shared" ref="N52" si="14">N47+N49+N51</f>
        <v>0</v>
      </c>
      <c r="O52" s="134">
        <f t="shared" ref="O52" si="15">O47+O49+O51</f>
        <v>0</v>
      </c>
      <c r="P52" s="134">
        <f t="shared" ref="P52" si="16">P47+P49+P51</f>
        <v>0</v>
      </c>
    </row>
    <row r="53" spans="1:16">
      <c r="A53" s="135" t="s">
        <v>609</v>
      </c>
      <c r="B53" s="136"/>
      <c r="C53" s="136"/>
      <c r="D53" s="136"/>
      <c r="E53" s="136"/>
      <c r="F53" s="136"/>
      <c r="G53" s="136"/>
      <c r="H53" s="136"/>
      <c r="I53" s="136"/>
      <c r="J53" s="153"/>
      <c r="K53" s="154"/>
      <c r="L53" s="154"/>
      <c r="M53" s="154"/>
      <c r="N53" s="154"/>
      <c r="O53" s="154"/>
      <c r="P53" s="154"/>
    </row>
    <row r="54" spans="1:16">
      <c r="A54" s="137" t="str">
        <f>E7</f>
        <v>未来1季度</v>
      </c>
      <c r="B54" s="138"/>
      <c r="C54" s="138"/>
      <c r="D54" s="138"/>
      <c r="E54" s="90">
        <f>E37</f>
        <v>0</v>
      </c>
      <c r="F54" s="139"/>
      <c r="G54" s="139"/>
      <c r="H54" s="139"/>
      <c r="I54" s="139"/>
      <c r="J54" s="139"/>
      <c r="K54" s="172" t="s">
        <v>610</v>
      </c>
      <c r="L54" s="173"/>
      <c r="M54" s="173"/>
      <c r="N54" s="173"/>
      <c r="O54" s="173"/>
      <c r="P54" s="173"/>
    </row>
    <row r="55" spans="1:16">
      <c r="A55" s="137" t="str">
        <f>F7</f>
        <v>未来2季度</v>
      </c>
      <c r="B55" s="138"/>
      <c r="C55" s="138"/>
      <c r="D55" s="138"/>
      <c r="E55" s="138"/>
      <c r="F55" s="90">
        <f>F37</f>
        <v>0</v>
      </c>
      <c r="G55" s="139"/>
      <c r="H55" s="139"/>
      <c r="I55" s="139"/>
      <c r="J55" s="139"/>
      <c r="K55" s="174"/>
      <c r="L55" s="175"/>
      <c r="M55" s="175"/>
      <c r="N55" s="175"/>
      <c r="O55" s="175"/>
      <c r="P55" s="175"/>
    </row>
    <row r="56" spans="1:16">
      <c r="A56" s="137" t="str">
        <f>G7</f>
        <v>未来3季度</v>
      </c>
      <c r="B56" s="138"/>
      <c r="C56" s="138"/>
      <c r="D56" s="138"/>
      <c r="E56" s="138"/>
      <c r="F56" s="138"/>
      <c r="G56" s="90">
        <f>G37</f>
        <v>0</v>
      </c>
      <c r="H56" s="139"/>
      <c r="I56" s="139"/>
      <c r="J56" s="139"/>
      <c r="K56" s="174"/>
      <c r="L56" s="175"/>
      <c r="M56" s="175"/>
      <c r="N56" s="175"/>
      <c r="O56" s="175"/>
      <c r="P56" s="175"/>
    </row>
    <row r="57" spans="1:16">
      <c r="A57" s="137" t="str">
        <f>H7</f>
        <v>未来4季度</v>
      </c>
      <c r="B57" s="138"/>
      <c r="C57" s="138"/>
      <c r="D57" s="138"/>
      <c r="E57" s="138"/>
      <c r="F57" s="138"/>
      <c r="G57" s="138"/>
      <c r="H57" s="90">
        <f>H37</f>
        <v>0</v>
      </c>
      <c r="I57" s="139"/>
      <c r="J57" s="139"/>
      <c r="K57" s="174"/>
      <c r="L57" s="175"/>
      <c r="M57" s="175"/>
      <c r="N57" s="175"/>
      <c r="O57" s="175"/>
      <c r="P57" s="175"/>
    </row>
    <row r="58" spans="1:16">
      <c r="A58" s="137" t="str">
        <f>I6</f>
        <v>报告日后第2年</v>
      </c>
      <c r="B58" s="138"/>
      <c r="C58" s="138"/>
      <c r="D58" s="138"/>
      <c r="E58" s="138"/>
      <c r="F58" s="138"/>
      <c r="G58" s="138"/>
      <c r="H58" s="138"/>
      <c r="I58" s="90">
        <f>I37</f>
        <v>0</v>
      </c>
      <c r="J58" s="139"/>
      <c r="K58" s="176"/>
      <c r="L58" s="177"/>
      <c r="M58" s="177"/>
      <c r="N58" s="177"/>
      <c r="O58" s="177"/>
      <c r="P58" s="177"/>
    </row>
    <row r="59" spans="1:16">
      <c r="A59" s="100" t="s">
        <v>611</v>
      </c>
      <c r="B59" s="50"/>
      <c r="C59" s="50"/>
      <c r="D59" s="50"/>
      <c r="E59" s="50"/>
      <c r="F59" s="50"/>
      <c r="G59" s="50"/>
      <c r="H59" s="50"/>
      <c r="I59" s="50"/>
      <c r="J59" s="144"/>
      <c r="K59" s="50"/>
      <c r="L59" s="50"/>
      <c r="M59" s="50"/>
      <c r="N59" s="50"/>
      <c r="O59" s="50"/>
      <c r="P59" s="50"/>
    </row>
    <row r="60" spans="1:16">
      <c r="A60" s="100" t="s">
        <v>612</v>
      </c>
      <c r="B60" s="50"/>
      <c r="C60" s="50"/>
      <c r="D60" s="50"/>
      <c r="E60" s="50"/>
      <c r="F60" s="50"/>
      <c r="G60" s="50"/>
      <c r="H60" s="50"/>
      <c r="I60" s="50"/>
      <c r="J60" s="144"/>
      <c r="K60" s="50"/>
      <c r="L60" s="50"/>
      <c r="M60" s="50"/>
      <c r="N60" s="50"/>
      <c r="O60" s="50"/>
      <c r="P60" s="50"/>
    </row>
    <row r="61" spans="1:16">
      <c r="A61" s="100" t="s">
        <v>613</v>
      </c>
      <c r="B61" s="50"/>
      <c r="C61" s="50"/>
      <c r="D61" s="50"/>
      <c r="E61" s="50"/>
      <c r="F61" s="50"/>
      <c r="G61" s="50"/>
      <c r="H61" s="50"/>
      <c r="I61" s="50"/>
      <c r="J61" s="50"/>
      <c r="K61" s="50"/>
      <c r="L61" s="50"/>
      <c r="M61" s="50"/>
      <c r="N61" s="50"/>
      <c r="O61" s="50"/>
      <c r="P61" s="50"/>
    </row>
    <row r="62" spans="1:16">
      <c r="A62" s="50" t="s">
        <v>614</v>
      </c>
      <c r="B62" s="50"/>
      <c r="C62" s="50"/>
      <c r="D62" s="50"/>
      <c r="E62" s="50"/>
      <c r="F62" s="50"/>
      <c r="G62" s="50"/>
      <c r="H62" s="50"/>
      <c r="I62" s="50"/>
      <c r="J62" s="50"/>
      <c r="K62" s="50"/>
      <c r="L62" s="50"/>
      <c r="M62" s="50"/>
      <c r="N62" s="50"/>
      <c r="O62" s="50"/>
      <c r="P62" s="50"/>
    </row>
    <row r="63" spans="1:16">
      <c r="A63" s="171" t="s">
        <v>615</v>
      </c>
      <c r="B63" s="50"/>
      <c r="C63" s="50"/>
      <c r="D63" s="50"/>
      <c r="E63" s="50"/>
      <c r="F63" s="50"/>
      <c r="G63" s="50"/>
      <c r="H63" s="50"/>
      <c r="I63" s="50"/>
      <c r="J63" s="50"/>
      <c r="K63" s="50"/>
      <c r="L63" s="50"/>
      <c r="M63" s="50"/>
      <c r="N63" s="50"/>
      <c r="O63" s="50"/>
      <c r="P63" s="50"/>
    </row>
    <row r="64" spans="1:16">
      <c r="A64" s="50" t="s">
        <v>616</v>
      </c>
      <c r="B64" s="50"/>
      <c r="C64" s="50"/>
      <c r="D64" s="50"/>
      <c r="E64" s="50"/>
      <c r="F64" s="50"/>
      <c r="G64" s="50"/>
      <c r="H64" s="50"/>
      <c r="I64" s="50"/>
      <c r="J64" s="50"/>
      <c r="K64" s="50"/>
      <c r="L64" s="50"/>
      <c r="M64" s="50"/>
      <c r="N64" s="50"/>
      <c r="O64" s="50"/>
      <c r="P64" s="50"/>
    </row>
    <row r="65" spans="1:16">
      <c r="A65" s="50" t="s">
        <v>617</v>
      </c>
      <c r="B65" s="50"/>
      <c r="C65" s="50"/>
      <c r="D65" s="50"/>
      <c r="E65" s="50"/>
      <c r="F65" s="50"/>
      <c r="G65" s="50"/>
      <c r="H65" s="50"/>
      <c r="I65" s="50"/>
      <c r="J65" s="50"/>
      <c r="K65" s="50"/>
      <c r="L65" s="50"/>
      <c r="M65" s="50"/>
      <c r="N65" s="50"/>
      <c r="O65" s="50"/>
      <c r="P65" s="50"/>
    </row>
    <row r="66" spans="1:16">
      <c r="A66" s="64" t="s">
        <v>618</v>
      </c>
      <c r="B66" s="178" t="s">
        <v>619</v>
      </c>
      <c r="C66" s="66">
        <v>1</v>
      </c>
      <c r="D66" s="50"/>
      <c r="E66" s="50" t="s">
        <v>620</v>
      </c>
      <c r="F66" s="50"/>
      <c r="G66" s="50"/>
      <c r="H66" s="50"/>
      <c r="I66" s="50"/>
      <c r="J66" s="50"/>
      <c r="K66" s="50"/>
      <c r="L66" s="50"/>
      <c r="M66" s="50"/>
      <c r="N66" s="50"/>
      <c r="O66" s="50"/>
      <c r="P66" s="50"/>
    </row>
    <row r="67" spans="1:16">
      <c r="A67" s="67" t="s">
        <v>621</v>
      </c>
      <c r="B67" s="179"/>
      <c r="C67" s="66">
        <v>0.9</v>
      </c>
      <c r="D67" s="50"/>
      <c r="E67" s="50"/>
      <c r="F67" s="50"/>
      <c r="G67" s="50"/>
      <c r="H67" s="50"/>
      <c r="I67" s="50"/>
      <c r="J67" s="50"/>
      <c r="K67" s="50"/>
      <c r="L67" s="50"/>
      <c r="M67" s="50"/>
      <c r="N67" s="50"/>
      <c r="O67" s="50"/>
      <c r="P67" s="50"/>
    </row>
    <row r="68" spans="1:16">
      <c r="A68" s="67" t="s">
        <v>622</v>
      </c>
      <c r="B68" s="179"/>
      <c r="C68" s="66">
        <v>0.9</v>
      </c>
      <c r="D68" s="50"/>
      <c r="E68" s="50"/>
      <c r="F68" s="50"/>
      <c r="G68" s="50"/>
      <c r="H68" s="50"/>
      <c r="I68" s="50"/>
      <c r="J68" s="50"/>
      <c r="K68" s="50"/>
      <c r="L68" s="50"/>
      <c r="M68" s="50"/>
      <c r="N68" s="50"/>
      <c r="O68" s="50"/>
      <c r="P68" s="50"/>
    </row>
    <row r="69" spans="1:16">
      <c r="A69" s="67" t="s">
        <v>623</v>
      </c>
      <c r="B69" s="179"/>
      <c r="C69" s="66">
        <v>0.85</v>
      </c>
      <c r="D69" s="50"/>
      <c r="E69" s="50"/>
      <c r="F69" s="50"/>
      <c r="G69" s="50"/>
      <c r="H69" s="50"/>
      <c r="I69" s="50"/>
      <c r="J69" s="50"/>
      <c r="K69" s="50"/>
      <c r="L69" s="50"/>
      <c r="M69" s="50"/>
      <c r="N69" s="50"/>
      <c r="O69" s="50"/>
      <c r="P69" s="50"/>
    </row>
    <row r="70" spans="1:16">
      <c r="A70" s="67" t="s">
        <v>624</v>
      </c>
      <c r="B70" s="180"/>
      <c r="C70" s="66">
        <v>0.8</v>
      </c>
      <c r="D70" s="50" t="s">
        <v>625</v>
      </c>
      <c r="E70" s="44"/>
      <c r="F70" s="50"/>
      <c r="G70" s="50"/>
      <c r="H70" s="50"/>
      <c r="I70" s="50"/>
      <c r="J70" s="50"/>
      <c r="K70" s="50"/>
      <c r="L70" s="50"/>
      <c r="M70" s="50"/>
      <c r="N70" s="50"/>
      <c r="O70" s="50"/>
      <c r="P70" s="50"/>
    </row>
    <row r="71" spans="1:16">
      <c r="A71" s="67" t="s">
        <v>626</v>
      </c>
      <c r="B71" s="178" t="s">
        <v>627</v>
      </c>
      <c r="C71" s="66">
        <v>0.8</v>
      </c>
      <c r="D71" s="50"/>
      <c r="E71" s="50"/>
      <c r="F71" s="50"/>
      <c r="G71" s="50"/>
      <c r="H71" s="50"/>
      <c r="I71" s="50"/>
      <c r="J71" s="50"/>
      <c r="K71" s="50"/>
      <c r="L71" s="50"/>
      <c r="M71" s="50"/>
      <c r="N71" s="50"/>
      <c r="O71" s="50"/>
      <c r="P71" s="50"/>
    </row>
    <row r="72" spans="1:16">
      <c r="A72" s="67" t="s">
        <v>627</v>
      </c>
      <c r="B72" s="180"/>
      <c r="C72" s="66">
        <v>0.7</v>
      </c>
      <c r="D72" s="50" t="s">
        <v>628</v>
      </c>
      <c r="E72" s="44"/>
      <c r="F72" s="50"/>
      <c r="G72" s="50"/>
      <c r="H72" s="50"/>
      <c r="I72" s="50"/>
      <c r="J72" s="50"/>
      <c r="K72" s="50"/>
      <c r="L72" s="50"/>
      <c r="M72" s="50"/>
      <c r="N72" s="50"/>
      <c r="O72" s="50"/>
      <c r="P72" s="50"/>
    </row>
    <row r="73" spans="1:16">
      <c r="A73" s="50" t="s">
        <v>629</v>
      </c>
      <c r="B73" s="50"/>
      <c r="C73" s="50"/>
      <c r="D73" s="50"/>
      <c r="E73" s="50"/>
      <c r="F73" s="50"/>
      <c r="G73" s="50"/>
      <c r="H73" s="50"/>
      <c r="I73" s="50"/>
      <c r="J73" s="50"/>
      <c r="K73" s="50"/>
      <c r="L73" s="50"/>
      <c r="M73" s="50"/>
      <c r="N73" s="50"/>
      <c r="O73" s="50"/>
      <c r="P73" s="50"/>
    </row>
    <row r="74" spans="1:16">
      <c r="A74" s="154"/>
      <c r="B74" s="154"/>
      <c r="C74" s="154"/>
      <c r="D74" s="154"/>
      <c r="E74" s="154"/>
      <c r="F74" s="154"/>
      <c r="G74" s="154"/>
      <c r="H74" s="154"/>
      <c r="I74" s="154"/>
      <c r="J74" s="154"/>
      <c r="K74" s="154"/>
      <c r="L74" s="154"/>
      <c r="M74" s="154"/>
      <c r="N74" s="154"/>
      <c r="O74" s="154"/>
      <c r="P74" s="154"/>
    </row>
    <row r="75" ht="13.5" spans="1:16">
      <c r="A75" s="140" t="s">
        <v>630</v>
      </c>
      <c r="B75" s="141"/>
      <c r="C75" s="141"/>
      <c r="D75" s="141"/>
      <c r="E75" s="141"/>
      <c r="F75" s="141"/>
      <c r="G75" s="141"/>
      <c r="H75" s="141"/>
      <c r="I75" s="141"/>
      <c r="J75" s="141"/>
      <c r="K75" s="141"/>
      <c r="L75" s="141"/>
      <c r="M75" s="141"/>
      <c r="N75" s="141"/>
      <c r="O75" s="141"/>
      <c r="P75" s="141"/>
    </row>
    <row r="76" ht="13.5" spans="1:16">
      <c r="A76" s="142"/>
      <c r="B76" s="143"/>
      <c r="C76" s="143"/>
      <c r="D76" s="143"/>
      <c r="E76" s="143"/>
      <c r="F76" s="143"/>
      <c r="G76" s="143"/>
      <c r="H76" s="143"/>
      <c r="I76" s="143"/>
      <c r="J76" s="143"/>
      <c r="K76" s="143"/>
      <c r="L76" s="143"/>
      <c r="M76" s="143"/>
      <c r="N76" s="143"/>
      <c r="O76" s="143"/>
      <c r="P76" s="143"/>
    </row>
    <row r="77" ht="13.5" spans="1:16">
      <c r="A77" s="142"/>
      <c r="B77" s="143"/>
      <c r="C77" s="143"/>
      <c r="D77" s="143"/>
      <c r="E77" s="143"/>
      <c r="F77" s="143"/>
      <c r="G77" s="143"/>
      <c r="H77" s="143"/>
      <c r="I77" s="143"/>
      <c r="J77" s="143"/>
      <c r="K77" s="143"/>
      <c r="L77" s="143"/>
      <c r="M77" s="143"/>
      <c r="N77" s="143"/>
      <c r="O77" s="143"/>
      <c r="P77" s="143"/>
    </row>
    <row r="78" ht="13.5" spans="1:16">
      <c r="A78" s="142"/>
      <c r="B78" s="143"/>
      <c r="C78" s="143"/>
      <c r="D78" s="143"/>
      <c r="E78" s="143"/>
      <c r="F78" s="143"/>
      <c r="G78" s="143"/>
      <c r="H78" s="143"/>
      <c r="I78" s="143"/>
      <c r="J78" s="143"/>
      <c r="K78" s="143"/>
      <c r="L78" s="143"/>
      <c r="M78" s="143"/>
      <c r="N78" s="143"/>
      <c r="O78" s="143"/>
      <c r="P78" s="143"/>
    </row>
    <row r="79" ht="13.5" spans="1:16">
      <c r="A79" s="142"/>
      <c r="B79" s="143"/>
      <c r="C79" s="143"/>
      <c r="D79" s="143"/>
      <c r="E79" s="143"/>
      <c r="F79" s="143"/>
      <c r="G79" s="143"/>
      <c r="H79" s="143"/>
      <c r="I79" s="143"/>
      <c r="J79" s="143"/>
      <c r="K79" s="143"/>
      <c r="L79" s="143"/>
      <c r="M79" s="143"/>
      <c r="N79" s="143"/>
      <c r="O79" s="143"/>
      <c r="P79" s="143"/>
    </row>
    <row r="80" ht="13.5" spans="1:16">
      <c r="A80" s="142"/>
      <c r="B80" s="143"/>
      <c r="C80" s="143"/>
      <c r="D80" s="143"/>
      <c r="E80" s="143"/>
      <c r="F80" s="143"/>
      <c r="G80" s="143"/>
      <c r="H80" s="143"/>
      <c r="I80" s="143"/>
      <c r="J80" s="143"/>
      <c r="K80" s="143"/>
      <c r="L80" s="143"/>
      <c r="M80" s="143"/>
      <c r="N80" s="143"/>
      <c r="O80" s="143"/>
      <c r="P80" s="143"/>
    </row>
    <row r="81" ht="13.5" spans="1:16">
      <c r="A81" s="142"/>
      <c r="B81" s="143"/>
      <c r="C81" s="143"/>
      <c r="D81" s="143"/>
      <c r="E81" s="143"/>
      <c r="F81" s="143"/>
      <c r="G81" s="143"/>
      <c r="H81" s="143"/>
      <c r="I81" s="143"/>
      <c r="J81" s="143"/>
      <c r="K81" s="143"/>
      <c r="L81" s="143"/>
      <c r="M81" s="143"/>
      <c r="N81" s="143"/>
      <c r="O81" s="143"/>
      <c r="P81" s="143"/>
    </row>
    <row r="82" ht="13.5" spans="1:16">
      <c r="A82" s="142"/>
      <c r="B82" s="143"/>
      <c r="C82" s="143"/>
      <c r="D82" s="143"/>
      <c r="E82" s="143"/>
      <c r="F82" s="143"/>
      <c r="G82" s="143"/>
      <c r="H82" s="143"/>
      <c r="I82" s="143"/>
      <c r="J82" s="143"/>
      <c r="K82" s="143"/>
      <c r="L82" s="143"/>
      <c r="M82" s="143"/>
      <c r="N82" s="143"/>
      <c r="O82" s="143"/>
      <c r="P82" s="143"/>
    </row>
    <row r="83" ht="13.5" spans="1:16">
      <c r="A83" s="161"/>
      <c r="B83" s="162"/>
      <c r="C83" s="162"/>
      <c r="D83" s="162"/>
      <c r="E83" s="162"/>
      <c r="F83" s="162"/>
      <c r="G83" s="162"/>
      <c r="H83" s="162"/>
      <c r="I83" s="162"/>
      <c r="J83" s="162"/>
      <c r="K83" s="162"/>
      <c r="L83" s="162"/>
      <c r="M83" s="162"/>
      <c r="N83" s="162"/>
      <c r="O83" s="162"/>
      <c r="P83" s="162"/>
    </row>
  </sheetData>
  <sheetProtection password="CC52" sheet="1" formatCells="0" formatColumns="0" formatRows="0" objects="1" scenarios="1"/>
  <protectedRanges>
    <protectedRange sqref="E48:P49" name="区域11" securityDescriptor=""/>
    <protectedRange sqref="A3:N3" name="区域1" securityDescriptor=""/>
    <protectedRange sqref="B10:P19" name="区域2" securityDescriptor=""/>
    <protectedRange sqref="B21:P31" name="区域3" securityDescriptor=""/>
    <protectedRange sqref="B33:J37" name="区域4" securityDescriptor=""/>
    <protectedRange sqref="K33:P35" name="区域5" securityDescriptor=""/>
    <protectedRange sqref="B39:P45" name="区域6" securityDescriptor=""/>
    <protectedRange sqref="B47:D48" name="区域7" securityDescriptor=""/>
    <protectedRange sqref="E49:P51" name="区域8" securityDescriptor=""/>
    <protectedRange sqref="E54:J58" name="区域9" securityDescriptor=""/>
    <protectedRange sqref="A75" name="区域10" securityDescriptor=""/>
  </protectedRanges>
  <mergeCells count="18">
    <mergeCell ref="A1:P1"/>
    <mergeCell ref="E3:H3"/>
    <mergeCell ref="B6:D6"/>
    <mergeCell ref="E6:H6"/>
    <mergeCell ref="K6:N6"/>
    <mergeCell ref="A53:J53"/>
    <mergeCell ref="A4:A5"/>
    <mergeCell ref="A6:A7"/>
    <mergeCell ref="B66:B70"/>
    <mergeCell ref="B71:B72"/>
    <mergeCell ref="I6:I7"/>
    <mergeCell ref="J6:J7"/>
    <mergeCell ref="O6:O7"/>
    <mergeCell ref="P6:P7"/>
    <mergeCell ref="B4:J5"/>
    <mergeCell ref="K4:P5"/>
    <mergeCell ref="A75:P83"/>
    <mergeCell ref="K54:P58"/>
  </mergeCells>
  <dataValidations count="1">
    <dataValidation type="list" allowBlank="1" showInputMessage="1" showErrorMessage="1" sqref="J2 P2">
      <formula1>"公司整体,传统保险业务,分红保险业务,万能保险业务,投资连结险业务"</formula1>
    </dataValidation>
  </dataValidations>
  <pageMargins left="0.708333333333333" right="0.708333333333333" top="0.747916666666667" bottom="0.747916666666667" header="0.314583333333333" footer="0.314583333333333"/>
  <pageSetup paperSize="9" scale="43" orientation="portrait"/>
  <headerFooter/>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6"/>
  <sheetViews>
    <sheetView view="pageBreakPreview" zoomScale="80" zoomScaleNormal="100" zoomScaleSheetLayoutView="80" topLeftCell="A16" workbookViewId="0">
      <selection activeCell="A47" sqref="A47"/>
    </sheetView>
  </sheetViews>
  <sheetFormatPr defaultColWidth="8.75" defaultRowHeight="16.5"/>
  <cols>
    <col min="1" max="1" width="28.375" style="46" customWidth="1"/>
    <col min="2" max="3" width="8.125" style="46" customWidth="1"/>
    <col min="4" max="4" width="7" style="46" customWidth="1"/>
    <col min="5" max="8" width="9.875" style="46" customWidth="1"/>
    <col min="9" max="10" width="13.75" style="46" customWidth="1"/>
    <col min="11" max="13" width="9.875" style="46" customWidth="1"/>
    <col min="14" max="14" width="10.625" style="46" customWidth="1"/>
    <col min="15" max="16" width="13.75" style="46" customWidth="1"/>
    <col min="17" max="16384" width="8.75" style="46"/>
  </cols>
  <sheetData>
    <row r="1" ht="24.75" spans="1:16">
      <c r="A1" s="16" t="s">
        <v>631</v>
      </c>
      <c r="B1" s="16"/>
      <c r="C1" s="16"/>
      <c r="D1" s="16"/>
      <c r="E1" s="16"/>
      <c r="F1" s="16"/>
      <c r="G1" s="16"/>
      <c r="H1" s="16"/>
      <c r="I1" s="16"/>
      <c r="J1" s="16"/>
      <c r="K1" s="16"/>
      <c r="L1" s="16"/>
      <c r="M1" s="16"/>
      <c r="N1" s="16"/>
      <c r="O1" s="16"/>
      <c r="P1" s="16"/>
    </row>
    <row r="2" s="44" customFormat="1" spans="1:16">
      <c r="A2" s="99" t="s">
        <v>632</v>
      </c>
      <c r="B2" s="99"/>
      <c r="C2" s="99"/>
      <c r="D2" s="99"/>
      <c r="E2" s="100"/>
      <c r="F2" s="100"/>
      <c r="G2" s="50"/>
      <c r="H2" s="99"/>
      <c r="I2" s="99"/>
      <c r="J2" s="144"/>
      <c r="K2" s="100"/>
      <c r="L2" s="100"/>
      <c r="M2" s="50"/>
      <c r="N2" s="99"/>
      <c r="O2" s="99"/>
      <c r="P2" s="144"/>
    </row>
    <row r="3" s="44" customFormat="1" spans="1:16">
      <c r="A3" s="99" t="s">
        <v>104</v>
      </c>
      <c r="B3" s="99"/>
      <c r="C3" s="99"/>
      <c r="D3" s="99"/>
      <c r="E3" s="100"/>
      <c r="F3" s="100"/>
      <c r="G3" s="101" t="s">
        <v>105</v>
      </c>
      <c r="H3" s="101"/>
      <c r="I3" s="101"/>
      <c r="J3" s="101"/>
      <c r="K3" s="100"/>
      <c r="L3" s="100"/>
      <c r="M3" s="100"/>
      <c r="N3" s="145" t="s">
        <v>107</v>
      </c>
      <c r="O3" s="100"/>
      <c r="P3" s="100"/>
    </row>
    <row r="4" s="44" customFormat="1" ht="15" customHeight="1" spans="1:16">
      <c r="A4" s="102" t="s">
        <v>390</v>
      </c>
      <c r="B4" s="103" t="s">
        <v>49</v>
      </c>
      <c r="C4" s="103"/>
      <c r="D4" s="103"/>
      <c r="E4" s="103"/>
      <c r="F4" s="103"/>
      <c r="G4" s="103"/>
      <c r="H4" s="103"/>
      <c r="I4" s="103"/>
      <c r="J4" s="146"/>
      <c r="K4" s="147" t="s">
        <v>560</v>
      </c>
      <c r="L4" s="103"/>
      <c r="M4" s="103"/>
      <c r="N4" s="103"/>
      <c r="O4" s="103"/>
      <c r="P4" s="146"/>
    </row>
    <row r="5" s="44" customFormat="1" spans="1:16">
      <c r="A5" s="102"/>
      <c r="B5" s="104"/>
      <c r="C5" s="104"/>
      <c r="D5" s="104"/>
      <c r="E5" s="104"/>
      <c r="F5" s="104"/>
      <c r="G5" s="104"/>
      <c r="H5" s="104"/>
      <c r="I5" s="104"/>
      <c r="J5" s="148"/>
      <c r="K5" s="149"/>
      <c r="L5" s="104"/>
      <c r="M5" s="104"/>
      <c r="N5" s="104"/>
      <c r="O5" s="104"/>
      <c r="P5" s="148"/>
    </row>
    <row r="6" s="44" customFormat="1" spans="1:16">
      <c r="A6" s="105" t="s">
        <v>412</v>
      </c>
      <c r="B6" s="106" t="s">
        <v>561</v>
      </c>
      <c r="C6" s="106"/>
      <c r="D6" s="107"/>
      <c r="E6" s="108" t="s">
        <v>562</v>
      </c>
      <c r="F6" s="109"/>
      <c r="G6" s="109"/>
      <c r="H6" s="110"/>
      <c r="I6" s="164" t="s">
        <v>563</v>
      </c>
      <c r="J6" s="164" t="s">
        <v>564</v>
      </c>
      <c r="K6" s="108" t="s">
        <v>562</v>
      </c>
      <c r="L6" s="109"/>
      <c r="M6" s="109"/>
      <c r="N6" s="110"/>
      <c r="O6" s="164" t="s">
        <v>563</v>
      </c>
      <c r="P6" s="164" t="s">
        <v>564</v>
      </c>
    </row>
    <row r="7" s="44" customFormat="1" spans="1:16">
      <c r="A7" s="111"/>
      <c r="B7" s="102" t="s">
        <v>565</v>
      </c>
      <c r="C7" s="102" t="s">
        <v>566</v>
      </c>
      <c r="D7" s="102" t="s">
        <v>567</v>
      </c>
      <c r="E7" s="102" t="s">
        <v>568</v>
      </c>
      <c r="F7" s="102" t="s">
        <v>569</v>
      </c>
      <c r="G7" s="102" t="s">
        <v>570</v>
      </c>
      <c r="H7" s="102" t="s">
        <v>571</v>
      </c>
      <c r="I7" s="165"/>
      <c r="J7" s="165"/>
      <c r="K7" s="102" t="s">
        <v>568</v>
      </c>
      <c r="L7" s="102" t="s">
        <v>569</v>
      </c>
      <c r="M7" s="102" t="s">
        <v>570</v>
      </c>
      <c r="N7" s="102" t="s">
        <v>571</v>
      </c>
      <c r="O7" s="165"/>
      <c r="P7" s="165"/>
    </row>
    <row r="8" s="44" customFormat="1" spans="1:16">
      <c r="A8" s="113" t="s">
        <v>572</v>
      </c>
      <c r="B8" s="90">
        <f t="shared" ref="B8:P8" si="0">B9+B20+B31</f>
        <v>0</v>
      </c>
      <c r="C8" s="90">
        <f t="shared" si="0"/>
        <v>0</v>
      </c>
      <c r="D8" s="90">
        <f t="shared" si="0"/>
        <v>0</v>
      </c>
      <c r="E8" s="90">
        <f t="shared" si="0"/>
        <v>0</v>
      </c>
      <c r="F8" s="90">
        <f t="shared" si="0"/>
        <v>0</v>
      </c>
      <c r="G8" s="90">
        <f t="shared" si="0"/>
        <v>0</v>
      </c>
      <c r="H8" s="90">
        <f t="shared" si="0"/>
        <v>0</v>
      </c>
      <c r="I8" s="90">
        <f t="shared" si="0"/>
        <v>0</v>
      </c>
      <c r="J8" s="90">
        <f t="shared" si="0"/>
        <v>0</v>
      </c>
      <c r="K8" s="90">
        <f t="shared" si="0"/>
        <v>0</v>
      </c>
      <c r="L8" s="90">
        <f t="shared" si="0"/>
        <v>0</v>
      </c>
      <c r="M8" s="90">
        <f t="shared" si="0"/>
        <v>0</v>
      </c>
      <c r="N8" s="90">
        <f t="shared" si="0"/>
        <v>0</v>
      </c>
      <c r="O8" s="90">
        <f t="shared" si="0"/>
        <v>0</v>
      </c>
      <c r="P8" s="90">
        <f t="shared" si="0"/>
        <v>0</v>
      </c>
    </row>
    <row r="9" s="44" customFormat="1" spans="1:16">
      <c r="A9" s="114" t="s">
        <v>573</v>
      </c>
      <c r="B9" s="90">
        <f t="shared" ref="B9:P9" si="1">B10-B11-B13-B14-B15-B16-B19</f>
        <v>0</v>
      </c>
      <c r="C9" s="90">
        <f t="shared" si="1"/>
        <v>0</v>
      </c>
      <c r="D9" s="90">
        <f t="shared" si="1"/>
        <v>0</v>
      </c>
      <c r="E9" s="90">
        <f t="shared" si="1"/>
        <v>0</v>
      </c>
      <c r="F9" s="90">
        <f t="shared" si="1"/>
        <v>0</v>
      </c>
      <c r="G9" s="90">
        <f t="shared" si="1"/>
        <v>0</v>
      </c>
      <c r="H9" s="90">
        <f t="shared" si="1"/>
        <v>0</v>
      </c>
      <c r="I9" s="90">
        <f t="shared" si="1"/>
        <v>0</v>
      </c>
      <c r="J9" s="90">
        <f t="shared" si="1"/>
        <v>0</v>
      </c>
      <c r="K9" s="90">
        <f t="shared" si="1"/>
        <v>0</v>
      </c>
      <c r="L9" s="90">
        <f t="shared" si="1"/>
        <v>0</v>
      </c>
      <c r="M9" s="90">
        <f t="shared" si="1"/>
        <v>0</v>
      </c>
      <c r="N9" s="90">
        <f t="shared" si="1"/>
        <v>0</v>
      </c>
      <c r="O9" s="90">
        <f t="shared" si="1"/>
        <v>0</v>
      </c>
      <c r="P9" s="90">
        <f t="shared" si="1"/>
        <v>0</v>
      </c>
    </row>
    <row r="10" s="44" customFormat="1" spans="1:16">
      <c r="A10" s="114" t="s">
        <v>574</v>
      </c>
      <c r="B10" s="115"/>
      <c r="C10" s="115"/>
      <c r="D10" s="115"/>
      <c r="E10" s="116"/>
      <c r="F10" s="116"/>
      <c r="G10" s="116"/>
      <c r="H10" s="116"/>
      <c r="I10" s="116"/>
      <c r="J10" s="116"/>
      <c r="K10" s="116"/>
      <c r="L10" s="116"/>
      <c r="M10" s="116"/>
      <c r="N10" s="116"/>
      <c r="O10" s="116"/>
      <c r="P10" s="116"/>
    </row>
    <row r="11" s="44" customFormat="1" spans="1:16">
      <c r="A11" s="114" t="s">
        <v>575</v>
      </c>
      <c r="B11" s="115"/>
      <c r="C11" s="115"/>
      <c r="D11" s="115"/>
      <c r="E11" s="116"/>
      <c r="F11" s="116"/>
      <c r="G11" s="116"/>
      <c r="H11" s="116"/>
      <c r="I11" s="116"/>
      <c r="J11" s="116"/>
      <c r="K11" s="116"/>
      <c r="L11" s="116"/>
      <c r="M11" s="116"/>
      <c r="N11" s="116"/>
      <c r="O11" s="116"/>
      <c r="P11" s="116"/>
    </row>
    <row r="12" s="44" customFormat="1" spans="1:16">
      <c r="A12" s="114" t="s">
        <v>576</v>
      </c>
      <c r="B12" s="115"/>
      <c r="C12" s="115"/>
      <c r="D12" s="115"/>
      <c r="E12" s="116"/>
      <c r="F12" s="116"/>
      <c r="G12" s="116"/>
      <c r="H12" s="116"/>
      <c r="I12" s="116"/>
      <c r="J12" s="116"/>
      <c r="K12" s="116"/>
      <c r="L12" s="116"/>
      <c r="M12" s="116"/>
      <c r="N12" s="116"/>
      <c r="O12" s="116"/>
      <c r="P12" s="116"/>
    </row>
    <row r="13" s="44" customFormat="1" spans="1:16">
      <c r="A13" s="114" t="s">
        <v>577</v>
      </c>
      <c r="B13" s="115"/>
      <c r="C13" s="115"/>
      <c r="D13" s="115"/>
      <c r="E13" s="116"/>
      <c r="F13" s="116"/>
      <c r="G13" s="116"/>
      <c r="H13" s="116"/>
      <c r="I13" s="116"/>
      <c r="J13" s="116"/>
      <c r="K13" s="116"/>
      <c r="L13" s="116"/>
      <c r="M13" s="116"/>
      <c r="N13" s="116"/>
      <c r="O13" s="116"/>
      <c r="P13" s="116"/>
    </row>
    <row r="14" s="44" customFormat="1" spans="1:16">
      <c r="A14" s="114" t="s">
        <v>578</v>
      </c>
      <c r="B14" s="115"/>
      <c r="C14" s="115"/>
      <c r="D14" s="115"/>
      <c r="E14" s="117"/>
      <c r="F14" s="117"/>
      <c r="G14" s="117"/>
      <c r="H14" s="117"/>
      <c r="I14" s="117"/>
      <c r="J14" s="117"/>
      <c r="K14" s="117"/>
      <c r="L14" s="117"/>
      <c r="M14" s="117"/>
      <c r="N14" s="117"/>
      <c r="O14" s="117"/>
      <c r="P14" s="117"/>
    </row>
    <row r="15" s="44" customFormat="1" spans="1:16">
      <c r="A15" s="114" t="s">
        <v>579</v>
      </c>
      <c r="B15" s="116"/>
      <c r="C15" s="116"/>
      <c r="D15" s="116"/>
      <c r="E15" s="116"/>
      <c r="F15" s="116"/>
      <c r="G15" s="116"/>
      <c r="H15" s="116"/>
      <c r="I15" s="116"/>
      <c r="J15" s="116"/>
      <c r="K15" s="116"/>
      <c r="L15" s="116"/>
      <c r="M15" s="116"/>
      <c r="N15" s="116"/>
      <c r="O15" s="116"/>
      <c r="P15" s="116"/>
    </row>
    <row r="16" s="44" customFormat="1" spans="1:16">
      <c r="A16" s="114" t="s">
        <v>580</v>
      </c>
      <c r="B16" s="115"/>
      <c r="C16" s="115"/>
      <c r="D16" s="115"/>
      <c r="E16" s="116"/>
      <c r="F16" s="116"/>
      <c r="G16" s="116"/>
      <c r="H16" s="116"/>
      <c r="I16" s="116"/>
      <c r="J16" s="116"/>
      <c r="K16" s="116"/>
      <c r="L16" s="116"/>
      <c r="M16" s="116"/>
      <c r="N16" s="116"/>
      <c r="O16" s="116"/>
      <c r="P16" s="116"/>
    </row>
    <row r="17" s="44" customFormat="1" spans="1:16">
      <c r="A17" s="114" t="s">
        <v>581</v>
      </c>
      <c r="B17" s="115"/>
      <c r="C17" s="115"/>
      <c r="D17" s="115"/>
      <c r="E17" s="116"/>
      <c r="F17" s="116"/>
      <c r="G17" s="116"/>
      <c r="H17" s="116"/>
      <c r="I17" s="116"/>
      <c r="J17" s="116"/>
      <c r="K17" s="116"/>
      <c r="L17" s="116"/>
      <c r="M17" s="116"/>
      <c r="N17" s="116"/>
      <c r="O17" s="116"/>
      <c r="P17" s="116"/>
    </row>
    <row r="18" s="44" customFormat="1" spans="1:16">
      <c r="A18" s="114" t="s">
        <v>582</v>
      </c>
      <c r="B18" s="115"/>
      <c r="C18" s="115"/>
      <c r="D18" s="115"/>
      <c r="E18" s="116"/>
      <c r="F18" s="116"/>
      <c r="G18" s="116"/>
      <c r="H18" s="116"/>
      <c r="I18" s="116"/>
      <c r="J18" s="116"/>
      <c r="K18" s="116"/>
      <c r="L18" s="116"/>
      <c r="M18" s="116"/>
      <c r="N18" s="116"/>
      <c r="O18" s="116"/>
      <c r="P18" s="116"/>
    </row>
    <row r="19" s="44" customFormat="1" spans="1:16">
      <c r="A19" s="114" t="s">
        <v>583</v>
      </c>
      <c r="B19" s="116"/>
      <c r="C19" s="116"/>
      <c r="D19" s="116"/>
      <c r="E19" s="116"/>
      <c r="F19" s="116"/>
      <c r="G19" s="116"/>
      <c r="H19" s="116"/>
      <c r="I19" s="116"/>
      <c r="J19" s="116"/>
      <c r="K19" s="116"/>
      <c r="L19" s="116"/>
      <c r="M19" s="116"/>
      <c r="N19" s="116"/>
      <c r="O19" s="116"/>
      <c r="P19" s="116"/>
    </row>
    <row r="20" s="44" customFormat="1" spans="1:16">
      <c r="A20" s="114" t="s">
        <v>584</v>
      </c>
      <c r="B20" s="90">
        <f t="shared" ref="B20:P20" si="2">B21-B22-B24-B25-B26-B27-B30</f>
        <v>0</v>
      </c>
      <c r="C20" s="90">
        <f t="shared" si="2"/>
        <v>0</v>
      </c>
      <c r="D20" s="90">
        <f t="shared" si="2"/>
        <v>0</v>
      </c>
      <c r="E20" s="90">
        <f t="shared" si="2"/>
        <v>0</v>
      </c>
      <c r="F20" s="90">
        <f t="shared" si="2"/>
        <v>0</v>
      </c>
      <c r="G20" s="90">
        <f t="shared" si="2"/>
        <v>0</v>
      </c>
      <c r="H20" s="90">
        <f t="shared" si="2"/>
        <v>0</v>
      </c>
      <c r="I20" s="90">
        <f t="shared" si="2"/>
        <v>0</v>
      </c>
      <c r="J20" s="90">
        <f t="shared" si="2"/>
        <v>0</v>
      </c>
      <c r="K20" s="90">
        <f t="shared" si="2"/>
        <v>0</v>
      </c>
      <c r="L20" s="90">
        <f t="shared" si="2"/>
        <v>0</v>
      </c>
      <c r="M20" s="90">
        <f t="shared" si="2"/>
        <v>0</v>
      </c>
      <c r="N20" s="90">
        <f t="shared" si="2"/>
        <v>0</v>
      </c>
      <c r="O20" s="90">
        <f t="shared" si="2"/>
        <v>0</v>
      </c>
      <c r="P20" s="90">
        <f t="shared" si="2"/>
        <v>0</v>
      </c>
    </row>
    <row r="21" s="44" customFormat="1" spans="1:16">
      <c r="A21" s="114" t="s">
        <v>574</v>
      </c>
      <c r="B21" s="118"/>
      <c r="C21" s="118"/>
      <c r="D21" s="118"/>
      <c r="E21" s="119"/>
      <c r="F21" s="119"/>
      <c r="G21" s="119"/>
      <c r="H21" s="119"/>
      <c r="I21" s="119"/>
      <c r="J21" s="119"/>
      <c r="K21" s="119"/>
      <c r="L21" s="119"/>
      <c r="M21" s="119"/>
      <c r="N21" s="119"/>
      <c r="O21" s="119"/>
      <c r="P21" s="119"/>
    </row>
    <row r="22" s="44" customFormat="1" spans="1:16">
      <c r="A22" s="114" t="s">
        <v>575</v>
      </c>
      <c r="B22" s="118"/>
      <c r="C22" s="118"/>
      <c r="D22" s="118"/>
      <c r="E22" s="119"/>
      <c r="F22" s="119"/>
      <c r="G22" s="119"/>
      <c r="H22" s="119"/>
      <c r="I22" s="119"/>
      <c r="J22" s="119"/>
      <c r="K22" s="119"/>
      <c r="L22" s="119"/>
      <c r="M22" s="119"/>
      <c r="N22" s="119"/>
      <c r="O22" s="119"/>
      <c r="P22" s="119"/>
    </row>
    <row r="23" s="44" customFormat="1" spans="1:16">
      <c r="A23" s="114" t="s">
        <v>576</v>
      </c>
      <c r="B23" s="118"/>
      <c r="C23" s="118"/>
      <c r="D23" s="118"/>
      <c r="E23" s="119"/>
      <c r="F23" s="119"/>
      <c r="G23" s="119"/>
      <c r="H23" s="119"/>
      <c r="I23" s="119"/>
      <c r="J23" s="119"/>
      <c r="K23" s="119"/>
      <c r="L23" s="119"/>
      <c r="M23" s="119"/>
      <c r="N23" s="119"/>
      <c r="O23" s="119"/>
      <c r="P23" s="119"/>
    </row>
    <row r="24" s="44" customFormat="1" spans="1:16">
      <c r="A24" s="114" t="s">
        <v>577</v>
      </c>
      <c r="B24" s="118"/>
      <c r="C24" s="118"/>
      <c r="D24" s="118"/>
      <c r="E24" s="119"/>
      <c r="F24" s="119"/>
      <c r="G24" s="119"/>
      <c r="H24" s="119"/>
      <c r="I24" s="119"/>
      <c r="J24" s="119"/>
      <c r="K24" s="119"/>
      <c r="L24" s="119"/>
      <c r="M24" s="119"/>
      <c r="N24" s="119"/>
      <c r="O24" s="119"/>
      <c r="P24" s="119"/>
    </row>
    <row r="25" s="44" customFormat="1" spans="1:16">
      <c r="A25" s="114" t="s">
        <v>578</v>
      </c>
      <c r="B25" s="118"/>
      <c r="C25" s="118"/>
      <c r="D25" s="118"/>
      <c r="E25" s="119"/>
      <c r="F25" s="119"/>
      <c r="G25" s="119"/>
      <c r="H25" s="119"/>
      <c r="I25" s="119"/>
      <c r="J25" s="119"/>
      <c r="K25" s="119"/>
      <c r="L25" s="119"/>
      <c r="M25" s="119"/>
      <c r="N25" s="119"/>
      <c r="O25" s="119"/>
      <c r="P25" s="119"/>
    </row>
    <row r="26" s="44" customFormat="1" spans="1:16">
      <c r="A26" s="114" t="s">
        <v>579</v>
      </c>
      <c r="B26" s="118"/>
      <c r="C26" s="118"/>
      <c r="D26" s="118"/>
      <c r="E26" s="119"/>
      <c r="F26" s="119"/>
      <c r="G26" s="119"/>
      <c r="H26" s="119"/>
      <c r="I26" s="119"/>
      <c r="J26" s="119"/>
      <c r="K26" s="119"/>
      <c r="L26" s="119"/>
      <c r="M26" s="119"/>
      <c r="N26" s="119"/>
      <c r="O26" s="119"/>
      <c r="P26" s="119"/>
    </row>
    <row r="27" s="44" customFormat="1" spans="1:16">
      <c r="A27" s="114" t="s">
        <v>580</v>
      </c>
      <c r="B27" s="118"/>
      <c r="C27" s="118"/>
      <c r="D27" s="118"/>
      <c r="E27" s="119"/>
      <c r="F27" s="119"/>
      <c r="G27" s="119"/>
      <c r="H27" s="119"/>
      <c r="I27" s="119"/>
      <c r="J27" s="119"/>
      <c r="K27" s="119"/>
      <c r="L27" s="119"/>
      <c r="M27" s="119"/>
      <c r="N27" s="119"/>
      <c r="O27" s="119"/>
      <c r="P27" s="119"/>
    </row>
    <row r="28" s="44" customFormat="1" spans="1:16">
      <c r="A28" s="114" t="s">
        <v>585</v>
      </c>
      <c r="B28" s="118"/>
      <c r="C28" s="118"/>
      <c r="D28" s="118"/>
      <c r="E28" s="119"/>
      <c r="F28" s="119"/>
      <c r="G28" s="119"/>
      <c r="H28" s="119"/>
      <c r="I28" s="119"/>
      <c r="J28" s="119"/>
      <c r="K28" s="119"/>
      <c r="L28" s="119"/>
      <c r="M28" s="119"/>
      <c r="N28" s="119"/>
      <c r="O28" s="119"/>
      <c r="P28" s="119"/>
    </row>
    <row r="29" s="44" customFormat="1" spans="1:16">
      <c r="A29" s="114" t="s">
        <v>586</v>
      </c>
      <c r="B29" s="118"/>
      <c r="C29" s="118"/>
      <c r="D29" s="118"/>
      <c r="E29" s="119"/>
      <c r="F29" s="119"/>
      <c r="G29" s="119"/>
      <c r="H29" s="119"/>
      <c r="I29" s="119"/>
      <c r="J29" s="119"/>
      <c r="K29" s="119"/>
      <c r="L29" s="119"/>
      <c r="M29" s="119"/>
      <c r="N29" s="119"/>
      <c r="O29" s="119"/>
      <c r="P29" s="119"/>
    </row>
    <row r="30" s="44" customFormat="1" spans="1:16">
      <c r="A30" s="114" t="s">
        <v>583</v>
      </c>
      <c r="B30" s="118"/>
      <c r="C30" s="118"/>
      <c r="D30" s="118"/>
      <c r="E30" s="119"/>
      <c r="F30" s="119"/>
      <c r="G30" s="119"/>
      <c r="H30" s="119"/>
      <c r="I30" s="119"/>
      <c r="J30" s="119"/>
      <c r="K30" s="119"/>
      <c r="L30" s="119"/>
      <c r="M30" s="119"/>
      <c r="N30" s="119"/>
      <c r="O30" s="119"/>
      <c r="P30" s="119"/>
    </row>
    <row r="31" s="44" customFormat="1" spans="1:16">
      <c r="A31" s="114" t="s">
        <v>587</v>
      </c>
      <c r="B31" s="115"/>
      <c r="C31" s="115"/>
      <c r="D31" s="115"/>
      <c r="E31" s="120"/>
      <c r="F31" s="120"/>
      <c r="G31" s="120"/>
      <c r="H31" s="120"/>
      <c r="I31" s="120"/>
      <c r="J31" s="120"/>
      <c r="K31" s="120"/>
      <c r="L31" s="120"/>
      <c r="M31" s="120"/>
      <c r="N31" s="120"/>
      <c r="O31" s="120"/>
      <c r="P31" s="120"/>
    </row>
    <row r="32" s="44" customFormat="1" spans="1:16">
      <c r="A32" s="113" t="s">
        <v>588</v>
      </c>
      <c r="B32" s="90">
        <f>SUM(B33:B37)</f>
        <v>0</v>
      </c>
      <c r="C32" s="90">
        <f t="shared" ref="C32:P32" si="3">SUM(C33:C37)</f>
        <v>0</v>
      </c>
      <c r="D32" s="90">
        <f t="shared" si="3"/>
        <v>0</v>
      </c>
      <c r="E32" s="90">
        <f t="shared" si="3"/>
        <v>0</v>
      </c>
      <c r="F32" s="90">
        <f t="shared" si="3"/>
        <v>0</v>
      </c>
      <c r="G32" s="90">
        <f t="shared" si="3"/>
        <v>0</v>
      </c>
      <c r="H32" s="90">
        <f t="shared" si="3"/>
        <v>0</v>
      </c>
      <c r="I32" s="90">
        <f t="shared" si="3"/>
        <v>0</v>
      </c>
      <c r="J32" s="90">
        <f t="shared" si="3"/>
        <v>0</v>
      </c>
      <c r="K32" s="90">
        <f t="shared" si="3"/>
        <v>0</v>
      </c>
      <c r="L32" s="90">
        <f t="shared" si="3"/>
        <v>0</v>
      </c>
      <c r="M32" s="90">
        <f t="shared" si="3"/>
        <v>0</v>
      </c>
      <c r="N32" s="90">
        <f t="shared" si="3"/>
        <v>0</v>
      </c>
      <c r="O32" s="90">
        <f t="shared" si="3"/>
        <v>0</v>
      </c>
      <c r="P32" s="90">
        <f t="shared" si="3"/>
        <v>0</v>
      </c>
    </row>
    <row r="33" s="44" customFormat="1" spans="1:16">
      <c r="A33" s="121" t="s">
        <v>589</v>
      </c>
      <c r="B33" s="115"/>
      <c r="C33" s="115"/>
      <c r="D33" s="115"/>
      <c r="E33" s="116"/>
      <c r="F33" s="116"/>
      <c r="G33" s="116"/>
      <c r="H33" s="116"/>
      <c r="I33" s="116"/>
      <c r="J33" s="116"/>
      <c r="K33" s="116"/>
      <c r="L33" s="116"/>
      <c r="M33" s="116"/>
      <c r="N33" s="116"/>
      <c r="O33" s="116"/>
      <c r="P33" s="116"/>
    </row>
    <row r="34" s="44" customFormat="1" spans="1:16">
      <c r="A34" s="121" t="s">
        <v>590</v>
      </c>
      <c r="B34" s="115"/>
      <c r="C34" s="115"/>
      <c r="D34" s="115"/>
      <c r="E34" s="116"/>
      <c r="F34" s="116"/>
      <c r="G34" s="116"/>
      <c r="H34" s="116"/>
      <c r="I34" s="116"/>
      <c r="J34" s="116"/>
      <c r="K34" s="116"/>
      <c r="L34" s="116"/>
      <c r="M34" s="116"/>
      <c r="N34" s="116"/>
      <c r="O34" s="116"/>
      <c r="P34" s="116"/>
    </row>
    <row r="35" s="44" customFormat="1" spans="1:16">
      <c r="A35" s="121" t="s">
        <v>591</v>
      </c>
      <c r="B35" s="115"/>
      <c r="C35" s="115"/>
      <c r="D35" s="115"/>
      <c r="E35" s="116"/>
      <c r="F35" s="116"/>
      <c r="G35" s="116"/>
      <c r="H35" s="116"/>
      <c r="I35" s="116"/>
      <c r="J35" s="116"/>
      <c r="K35" s="116"/>
      <c r="L35" s="116"/>
      <c r="M35" s="116"/>
      <c r="N35" s="116"/>
      <c r="O35" s="116"/>
      <c r="P35" s="116"/>
    </row>
    <row r="36" s="44" customFormat="1" spans="1:16">
      <c r="A36" s="166" t="s">
        <v>592</v>
      </c>
      <c r="B36" s="167"/>
      <c r="C36" s="167"/>
      <c r="D36" s="167"/>
      <c r="E36" s="168"/>
      <c r="F36" s="168"/>
      <c r="G36" s="168"/>
      <c r="H36" s="168"/>
      <c r="I36" s="168"/>
      <c r="J36" s="168"/>
      <c r="K36" s="152"/>
      <c r="L36" s="152"/>
      <c r="M36" s="152"/>
      <c r="N36" s="152"/>
      <c r="O36" s="152"/>
      <c r="P36" s="152"/>
    </row>
    <row r="37" s="44" customFormat="1" spans="1:16">
      <c r="A37" s="121" t="s">
        <v>593</v>
      </c>
      <c r="B37" s="115"/>
      <c r="C37" s="115"/>
      <c r="D37" s="115"/>
      <c r="E37" s="116"/>
      <c r="F37" s="116"/>
      <c r="G37" s="116"/>
      <c r="H37" s="116"/>
      <c r="I37" s="116"/>
      <c r="J37" s="116"/>
      <c r="K37" s="152"/>
      <c r="L37" s="152"/>
      <c r="M37" s="152"/>
      <c r="N37" s="152"/>
      <c r="O37" s="152"/>
      <c r="P37" s="152"/>
    </row>
    <row r="38" s="44" customFormat="1" spans="1:16">
      <c r="A38" s="113" t="s">
        <v>594</v>
      </c>
      <c r="B38" s="90">
        <f>B39-B43</f>
        <v>0</v>
      </c>
      <c r="C38" s="90">
        <f t="shared" ref="C38:P38" si="4">C39-C43</f>
        <v>0</v>
      </c>
      <c r="D38" s="90">
        <f t="shared" si="4"/>
        <v>0</v>
      </c>
      <c r="E38" s="90">
        <f t="shared" si="4"/>
        <v>0</v>
      </c>
      <c r="F38" s="90">
        <f t="shared" si="4"/>
        <v>0</v>
      </c>
      <c r="G38" s="90">
        <f t="shared" si="4"/>
        <v>0</v>
      </c>
      <c r="H38" s="90">
        <f t="shared" si="4"/>
        <v>0</v>
      </c>
      <c r="I38" s="90">
        <f t="shared" si="4"/>
        <v>0</v>
      </c>
      <c r="J38" s="90">
        <f t="shared" si="4"/>
        <v>0</v>
      </c>
      <c r="K38" s="90">
        <f t="shared" si="4"/>
        <v>0</v>
      </c>
      <c r="L38" s="90">
        <f t="shared" si="4"/>
        <v>0</v>
      </c>
      <c r="M38" s="90">
        <f t="shared" si="4"/>
        <v>0</v>
      </c>
      <c r="N38" s="90">
        <f t="shared" si="4"/>
        <v>0</v>
      </c>
      <c r="O38" s="90">
        <f t="shared" si="4"/>
        <v>0</v>
      </c>
      <c r="P38" s="90">
        <f t="shared" si="4"/>
        <v>0</v>
      </c>
    </row>
    <row r="39" s="44" customFormat="1" spans="1:16">
      <c r="A39" s="121" t="s">
        <v>595</v>
      </c>
      <c r="B39" s="115"/>
      <c r="C39" s="115"/>
      <c r="D39" s="115"/>
      <c r="E39" s="116"/>
      <c r="F39" s="116"/>
      <c r="G39" s="116"/>
      <c r="H39" s="116"/>
      <c r="I39" s="116"/>
      <c r="J39" s="116"/>
      <c r="K39" s="116"/>
      <c r="L39" s="116"/>
      <c r="M39" s="116"/>
      <c r="N39" s="116"/>
      <c r="O39" s="116"/>
      <c r="P39" s="116"/>
    </row>
    <row r="40" s="44" customFormat="1" spans="1:16">
      <c r="A40" s="121" t="s">
        <v>596</v>
      </c>
      <c r="B40" s="116"/>
      <c r="C40" s="116"/>
      <c r="D40" s="116"/>
      <c r="E40" s="116"/>
      <c r="F40" s="116"/>
      <c r="G40" s="116"/>
      <c r="H40" s="116"/>
      <c r="I40" s="116"/>
      <c r="J40" s="116"/>
      <c r="K40" s="116"/>
      <c r="L40" s="116"/>
      <c r="M40" s="116"/>
      <c r="N40" s="116"/>
      <c r="O40" s="116"/>
      <c r="P40" s="116"/>
    </row>
    <row r="41" s="44" customFormat="1" spans="1:16">
      <c r="A41" s="121" t="s">
        <v>597</v>
      </c>
      <c r="B41" s="116"/>
      <c r="C41" s="116"/>
      <c r="D41" s="116"/>
      <c r="E41" s="116"/>
      <c r="F41" s="116"/>
      <c r="G41" s="116"/>
      <c r="H41" s="116"/>
      <c r="I41" s="116"/>
      <c r="J41" s="116"/>
      <c r="K41" s="116"/>
      <c r="L41" s="116"/>
      <c r="M41" s="116"/>
      <c r="N41" s="116"/>
      <c r="O41" s="116"/>
      <c r="P41" s="116"/>
    </row>
    <row r="42" s="44" customFormat="1" spans="1:16">
      <c r="A42" s="121" t="s">
        <v>598</v>
      </c>
      <c r="B42" s="116"/>
      <c r="C42" s="116"/>
      <c r="D42" s="116"/>
      <c r="E42" s="116"/>
      <c r="F42" s="116"/>
      <c r="G42" s="116"/>
      <c r="H42" s="116"/>
      <c r="I42" s="116"/>
      <c r="J42" s="116"/>
      <c r="K42" s="116"/>
      <c r="L42" s="116"/>
      <c r="M42" s="116"/>
      <c r="N42" s="116"/>
      <c r="O42" s="116"/>
      <c r="P42" s="116"/>
    </row>
    <row r="43" s="44" customFormat="1" spans="1:16">
      <c r="A43" s="121" t="s">
        <v>599</v>
      </c>
      <c r="B43" s="122"/>
      <c r="C43" s="122"/>
      <c r="D43" s="122"/>
      <c r="E43" s="116"/>
      <c r="F43" s="116"/>
      <c r="G43" s="116"/>
      <c r="H43" s="116"/>
      <c r="I43" s="116"/>
      <c r="J43" s="116"/>
      <c r="K43" s="116"/>
      <c r="L43" s="116"/>
      <c r="M43" s="116"/>
      <c r="N43" s="116"/>
      <c r="O43" s="116"/>
      <c r="P43" s="116"/>
    </row>
    <row r="44" s="44" customFormat="1" spans="1:16">
      <c r="A44" s="123" t="s">
        <v>600</v>
      </c>
      <c r="B44" s="116"/>
      <c r="C44" s="116"/>
      <c r="D44" s="116"/>
      <c r="E44" s="116"/>
      <c r="F44" s="116"/>
      <c r="G44" s="116"/>
      <c r="H44" s="116"/>
      <c r="I44" s="116"/>
      <c r="J44" s="116"/>
      <c r="K44" s="116"/>
      <c r="L44" s="116"/>
      <c r="M44" s="116"/>
      <c r="N44" s="116"/>
      <c r="O44" s="116"/>
      <c r="P44" s="116"/>
    </row>
    <row r="45" s="44" customFormat="1" spans="1:16">
      <c r="A45" s="123" t="s">
        <v>601</v>
      </c>
      <c r="B45" s="116"/>
      <c r="C45" s="116"/>
      <c r="D45" s="116"/>
      <c r="E45" s="116"/>
      <c r="F45" s="116"/>
      <c r="G45" s="116"/>
      <c r="H45" s="116"/>
      <c r="I45" s="116"/>
      <c r="J45" s="116"/>
      <c r="K45" s="116"/>
      <c r="L45" s="116"/>
      <c r="M45" s="116"/>
      <c r="N45" s="116"/>
      <c r="O45" s="116"/>
      <c r="P45" s="116"/>
    </row>
    <row r="46" s="44" customFormat="1" spans="1:16">
      <c r="A46" s="163" t="s">
        <v>602</v>
      </c>
      <c r="B46" s="90">
        <f>B8+B32+B38</f>
        <v>0</v>
      </c>
      <c r="C46" s="90">
        <f t="shared" ref="C46:P46" si="5">C8+C32+C38</f>
        <v>0</v>
      </c>
      <c r="D46" s="90">
        <f t="shared" si="5"/>
        <v>0</v>
      </c>
      <c r="E46" s="90">
        <f t="shared" si="5"/>
        <v>0</v>
      </c>
      <c r="F46" s="90">
        <f t="shared" si="5"/>
        <v>0</v>
      </c>
      <c r="G46" s="90">
        <f t="shared" si="5"/>
        <v>0</v>
      </c>
      <c r="H46" s="90">
        <f t="shared" si="5"/>
        <v>0</v>
      </c>
      <c r="I46" s="90">
        <f t="shared" si="5"/>
        <v>0</v>
      </c>
      <c r="J46" s="90">
        <f t="shared" si="5"/>
        <v>0</v>
      </c>
      <c r="K46" s="90">
        <f t="shared" si="5"/>
        <v>0</v>
      </c>
      <c r="L46" s="90">
        <f t="shared" si="5"/>
        <v>0</v>
      </c>
      <c r="M46" s="90">
        <f t="shared" si="5"/>
        <v>0</v>
      </c>
      <c r="N46" s="90">
        <f t="shared" si="5"/>
        <v>0</v>
      </c>
      <c r="O46" s="90">
        <f t="shared" si="5"/>
        <v>0</v>
      </c>
      <c r="P46" s="90">
        <f t="shared" si="5"/>
        <v>0</v>
      </c>
    </row>
  </sheetData>
  <sheetProtection password="CC52" sheet="1" formatCells="0" formatColumns="0" formatRows="0" objects="1" scenarios="1"/>
  <protectedRanges>
    <protectedRange sqref="B39:P45" name="区域6" securityDescriptor=""/>
    <protectedRange sqref="K33:P35" name="区域5" securityDescriptor=""/>
    <protectedRange sqref="B33:J37" name="区域4" securityDescriptor=""/>
    <protectedRange sqref="B21:P31" name="区域3" securityDescriptor=""/>
    <protectedRange sqref="B10:P19" name="区域2" securityDescriptor=""/>
    <protectedRange sqref="A3:L3" name="区域1" securityDescriptor=""/>
  </protectedRanges>
  <mergeCells count="13">
    <mergeCell ref="A1:P1"/>
    <mergeCell ref="G3:J3"/>
    <mergeCell ref="B6:D6"/>
    <mergeCell ref="E6:H6"/>
    <mergeCell ref="K6:N6"/>
    <mergeCell ref="A4:A5"/>
    <mergeCell ref="A6:A7"/>
    <mergeCell ref="I6:I7"/>
    <mergeCell ref="J6:J7"/>
    <mergeCell ref="O6:O7"/>
    <mergeCell ref="P6:P7"/>
    <mergeCell ref="B4:J5"/>
    <mergeCell ref="K4:P5"/>
  </mergeCells>
  <dataValidations count="1">
    <dataValidation type="list" allowBlank="1" showInputMessage="1" showErrorMessage="1" sqref="J2 P2">
      <formula1>"公司整体,传统保险业务,分红保险业务,万能保险业务,投资连结险业务"</formula1>
    </dataValidation>
  </dataValidations>
  <pageMargins left="0.708333333333333" right="0.708333333333333" top="0.747916666666667" bottom="0.747916666666667" header="0.314583333333333" footer="0.314583333333333"/>
  <pageSetup paperSize="9" scale="47" fitToWidth="2" orientation="portrait"/>
  <headerFooter/>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6"/>
  <sheetViews>
    <sheetView view="pageBreakPreview" zoomScale="80" zoomScaleNormal="100" zoomScaleSheetLayoutView="80" workbookViewId="0">
      <selection activeCell="A47" sqref="A47"/>
    </sheetView>
  </sheetViews>
  <sheetFormatPr defaultColWidth="8.75" defaultRowHeight="16.5"/>
  <cols>
    <col min="1" max="1" width="28.625" style="46" customWidth="1"/>
    <col min="2" max="3" width="8.125" style="46" customWidth="1"/>
    <col min="4" max="4" width="7" style="46" customWidth="1"/>
    <col min="5" max="8" width="9.875" style="46" customWidth="1"/>
    <col min="9" max="10" width="13.75" style="46" customWidth="1"/>
    <col min="11" max="14" width="9.875" style="46" customWidth="1"/>
    <col min="15" max="16" width="13.75" style="46" customWidth="1"/>
    <col min="17" max="16384" width="8.75" style="46"/>
  </cols>
  <sheetData>
    <row r="1" ht="24.75" spans="1:16">
      <c r="A1" s="16" t="s">
        <v>633</v>
      </c>
      <c r="B1" s="16"/>
      <c r="C1" s="16"/>
      <c r="D1" s="16"/>
      <c r="E1" s="16"/>
      <c r="F1" s="16"/>
      <c r="G1" s="16"/>
      <c r="H1" s="16"/>
      <c r="I1" s="16"/>
      <c r="J1" s="16"/>
      <c r="K1" s="16"/>
      <c r="L1" s="16"/>
      <c r="M1" s="16"/>
      <c r="N1" s="16"/>
      <c r="O1" s="16"/>
      <c r="P1" s="16"/>
    </row>
    <row r="2" s="44" customFormat="1" spans="1:16">
      <c r="A2" s="99" t="s">
        <v>634</v>
      </c>
      <c r="B2" s="99"/>
      <c r="C2" s="99"/>
      <c r="D2" s="99"/>
      <c r="E2" s="100"/>
      <c r="F2" s="100"/>
      <c r="G2" s="50"/>
      <c r="H2" s="99"/>
      <c r="I2" s="99"/>
      <c r="J2" s="144"/>
      <c r="K2" s="100"/>
      <c r="L2" s="100"/>
      <c r="M2" s="50"/>
      <c r="N2" s="99"/>
      <c r="O2" s="99"/>
      <c r="P2" s="144"/>
    </row>
    <row r="3" s="44" customFormat="1" spans="1:15">
      <c r="A3" s="99" t="s">
        <v>104</v>
      </c>
      <c r="B3" s="99"/>
      <c r="C3" s="99"/>
      <c r="D3" s="99"/>
      <c r="E3" s="101" t="s">
        <v>105</v>
      </c>
      <c r="F3" s="101"/>
      <c r="G3" s="101"/>
      <c r="H3" s="101"/>
      <c r="I3" s="99"/>
      <c r="J3" s="99"/>
      <c r="K3" s="99"/>
      <c r="L3" s="99"/>
      <c r="M3" s="100"/>
      <c r="N3" s="100"/>
      <c r="O3" s="145" t="s">
        <v>107</v>
      </c>
    </row>
    <row r="4" s="44" customFormat="1" ht="15" customHeight="1" spans="1:16">
      <c r="A4" s="102" t="s">
        <v>390</v>
      </c>
      <c r="B4" s="103" t="s">
        <v>49</v>
      </c>
      <c r="C4" s="103"/>
      <c r="D4" s="103"/>
      <c r="E4" s="103"/>
      <c r="F4" s="103"/>
      <c r="G4" s="103"/>
      <c r="H4" s="103"/>
      <c r="I4" s="103"/>
      <c r="J4" s="146"/>
      <c r="K4" s="147" t="s">
        <v>560</v>
      </c>
      <c r="L4" s="103"/>
      <c r="M4" s="103"/>
      <c r="N4" s="103"/>
      <c r="O4" s="103"/>
      <c r="P4" s="146"/>
    </row>
    <row r="5" s="44" customFormat="1" spans="1:16">
      <c r="A5" s="102"/>
      <c r="B5" s="104"/>
      <c r="C5" s="104"/>
      <c r="D5" s="104"/>
      <c r="E5" s="104"/>
      <c r="F5" s="104"/>
      <c r="G5" s="104"/>
      <c r="H5" s="104"/>
      <c r="I5" s="104"/>
      <c r="J5" s="148"/>
      <c r="K5" s="149"/>
      <c r="L5" s="104"/>
      <c r="M5" s="104"/>
      <c r="N5" s="104"/>
      <c r="O5" s="104"/>
      <c r="P5" s="148"/>
    </row>
    <row r="6" s="44" customFormat="1" spans="1:16">
      <c r="A6" s="105" t="s">
        <v>412</v>
      </c>
      <c r="B6" s="106" t="s">
        <v>561</v>
      </c>
      <c r="C6" s="106"/>
      <c r="D6" s="107"/>
      <c r="E6" s="108" t="s">
        <v>562</v>
      </c>
      <c r="F6" s="109"/>
      <c r="G6" s="109"/>
      <c r="H6" s="110"/>
      <c r="I6" s="164" t="s">
        <v>563</v>
      </c>
      <c r="J6" s="164" t="s">
        <v>564</v>
      </c>
      <c r="K6" s="108" t="s">
        <v>562</v>
      </c>
      <c r="L6" s="109"/>
      <c r="M6" s="109"/>
      <c r="N6" s="110"/>
      <c r="O6" s="164" t="s">
        <v>563</v>
      </c>
      <c r="P6" s="164" t="s">
        <v>564</v>
      </c>
    </row>
    <row r="7" s="44" customFormat="1" spans="1:16">
      <c r="A7" s="111"/>
      <c r="B7" s="102" t="s">
        <v>565</v>
      </c>
      <c r="C7" s="102" t="s">
        <v>566</v>
      </c>
      <c r="D7" s="102" t="s">
        <v>567</v>
      </c>
      <c r="E7" s="102" t="s">
        <v>568</v>
      </c>
      <c r="F7" s="102" t="s">
        <v>569</v>
      </c>
      <c r="G7" s="102" t="s">
        <v>570</v>
      </c>
      <c r="H7" s="102" t="s">
        <v>571</v>
      </c>
      <c r="I7" s="165"/>
      <c r="J7" s="165"/>
      <c r="K7" s="102" t="s">
        <v>568</v>
      </c>
      <c r="L7" s="102" t="s">
        <v>569</v>
      </c>
      <c r="M7" s="102" t="s">
        <v>570</v>
      </c>
      <c r="N7" s="102" t="s">
        <v>571</v>
      </c>
      <c r="O7" s="165"/>
      <c r="P7" s="165"/>
    </row>
    <row r="8" s="44" customFormat="1" spans="1:16">
      <c r="A8" s="113" t="s">
        <v>572</v>
      </c>
      <c r="B8" s="90">
        <f t="shared" ref="B8:P8" si="0">B9+B20+B31</f>
        <v>0</v>
      </c>
      <c r="C8" s="90">
        <f t="shared" si="0"/>
        <v>0</v>
      </c>
      <c r="D8" s="90">
        <f t="shared" si="0"/>
        <v>0</v>
      </c>
      <c r="E8" s="90">
        <f t="shared" si="0"/>
        <v>0</v>
      </c>
      <c r="F8" s="90">
        <f t="shared" si="0"/>
        <v>0</v>
      </c>
      <c r="G8" s="90">
        <f t="shared" si="0"/>
        <v>0</v>
      </c>
      <c r="H8" s="90">
        <f t="shared" si="0"/>
        <v>0</v>
      </c>
      <c r="I8" s="90">
        <f t="shared" si="0"/>
        <v>0</v>
      </c>
      <c r="J8" s="90">
        <f t="shared" si="0"/>
        <v>0</v>
      </c>
      <c r="K8" s="90">
        <f t="shared" si="0"/>
        <v>0</v>
      </c>
      <c r="L8" s="90">
        <f t="shared" si="0"/>
        <v>0</v>
      </c>
      <c r="M8" s="90">
        <f t="shared" si="0"/>
        <v>0</v>
      </c>
      <c r="N8" s="90">
        <f t="shared" si="0"/>
        <v>0</v>
      </c>
      <c r="O8" s="90">
        <f t="shared" si="0"/>
        <v>0</v>
      </c>
      <c r="P8" s="90">
        <f t="shared" si="0"/>
        <v>0</v>
      </c>
    </row>
    <row r="9" s="44" customFormat="1" spans="1:16">
      <c r="A9" s="114" t="s">
        <v>573</v>
      </c>
      <c r="B9" s="90">
        <f t="shared" ref="B9:P9" si="1">B10-B11-B13-B14-B15-B16-B19</f>
        <v>0</v>
      </c>
      <c r="C9" s="90">
        <f t="shared" si="1"/>
        <v>0</v>
      </c>
      <c r="D9" s="90">
        <f t="shared" si="1"/>
        <v>0</v>
      </c>
      <c r="E9" s="90">
        <f t="shared" si="1"/>
        <v>0</v>
      </c>
      <c r="F9" s="90">
        <f t="shared" si="1"/>
        <v>0</v>
      </c>
      <c r="G9" s="90">
        <f t="shared" si="1"/>
        <v>0</v>
      </c>
      <c r="H9" s="90">
        <f t="shared" si="1"/>
        <v>0</v>
      </c>
      <c r="I9" s="90">
        <f t="shared" si="1"/>
        <v>0</v>
      </c>
      <c r="J9" s="90">
        <f t="shared" si="1"/>
        <v>0</v>
      </c>
      <c r="K9" s="90">
        <f t="shared" si="1"/>
        <v>0</v>
      </c>
      <c r="L9" s="90">
        <f t="shared" si="1"/>
        <v>0</v>
      </c>
      <c r="M9" s="90">
        <f t="shared" si="1"/>
        <v>0</v>
      </c>
      <c r="N9" s="90">
        <f t="shared" si="1"/>
        <v>0</v>
      </c>
      <c r="O9" s="90">
        <f t="shared" si="1"/>
        <v>0</v>
      </c>
      <c r="P9" s="90">
        <f t="shared" si="1"/>
        <v>0</v>
      </c>
    </row>
    <row r="10" s="44" customFormat="1" spans="1:16">
      <c r="A10" s="114" t="s">
        <v>574</v>
      </c>
      <c r="B10" s="115"/>
      <c r="C10" s="115"/>
      <c r="D10" s="115"/>
      <c r="E10" s="116"/>
      <c r="F10" s="116"/>
      <c r="G10" s="116"/>
      <c r="H10" s="116"/>
      <c r="I10" s="116"/>
      <c r="J10" s="116"/>
      <c r="K10" s="116"/>
      <c r="L10" s="116"/>
      <c r="M10" s="116"/>
      <c r="N10" s="116"/>
      <c r="O10" s="116"/>
      <c r="P10" s="116"/>
    </row>
    <row r="11" s="44" customFormat="1" spans="1:16">
      <c r="A11" s="114" t="s">
        <v>575</v>
      </c>
      <c r="B11" s="115"/>
      <c r="C11" s="115"/>
      <c r="D11" s="115"/>
      <c r="E11" s="116"/>
      <c r="F11" s="116"/>
      <c r="G11" s="116"/>
      <c r="H11" s="116"/>
      <c r="I11" s="116"/>
      <c r="J11" s="116"/>
      <c r="K11" s="116"/>
      <c r="L11" s="116"/>
      <c r="M11" s="116"/>
      <c r="N11" s="116"/>
      <c r="O11" s="116"/>
      <c r="P11" s="116"/>
    </row>
    <row r="12" s="44" customFormat="1" spans="1:16">
      <c r="A12" s="114" t="s">
        <v>576</v>
      </c>
      <c r="B12" s="115"/>
      <c r="C12" s="115"/>
      <c r="D12" s="115"/>
      <c r="E12" s="116"/>
      <c r="F12" s="116"/>
      <c r="G12" s="116"/>
      <c r="H12" s="116"/>
      <c r="I12" s="116"/>
      <c r="J12" s="116"/>
      <c r="K12" s="116"/>
      <c r="L12" s="116"/>
      <c r="M12" s="116"/>
      <c r="N12" s="116"/>
      <c r="O12" s="116"/>
      <c r="P12" s="116"/>
    </row>
    <row r="13" s="44" customFormat="1" spans="1:16">
      <c r="A13" s="114" t="s">
        <v>577</v>
      </c>
      <c r="B13" s="115"/>
      <c r="C13" s="115"/>
      <c r="D13" s="115"/>
      <c r="E13" s="116"/>
      <c r="F13" s="116"/>
      <c r="G13" s="116"/>
      <c r="H13" s="116"/>
      <c r="I13" s="116"/>
      <c r="J13" s="116"/>
      <c r="K13" s="116"/>
      <c r="L13" s="116"/>
      <c r="M13" s="116"/>
      <c r="N13" s="116"/>
      <c r="O13" s="116"/>
      <c r="P13" s="116"/>
    </row>
    <row r="14" s="44" customFormat="1" spans="1:16">
      <c r="A14" s="114" t="s">
        <v>578</v>
      </c>
      <c r="B14" s="115"/>
      <c r="C14" s="115"/>
      <c r="D14" s="115"/>
      <c r="E14" s="117"/>
      <c r="F14" s="117"/>
      <c r="G14" s="117"/>
      <c r="H14" s="117"/>
      <c r="I14" s="117"/>
      <c r="J14" s="117"/>
      <c r="K14" s="117"/>
      <c r="L14" s="117"/>
      <c r="M14" s="117"/>
      <c r="N14" s="117"/>
      <c r="O14" s="117"/>
      <c r="P14" s="117"/>
    </row>
    <row r="15" s="44" customFormat="1" spans="1:16">
      <c r="A15" s="114" t="s">
        <v>579</v>
      </c>
      <c r="B15" s="116"/>
      <c r="C15" s="116"/>
      <c r="D15" s="116"/>
      <c r="E15" s="116"/>
      <c r="F15" s="116"/>
      <c r="G15" s="116"/>
      <c r="H15" s="116"/>
      <c r="I15" s="116"/>
      <c r="J15" s="116"/>
      <c r="K15" s="116"/>
      <c r="L15" s="116"/>
      <c r="M15" s="116"/>
      <c r="N15" s="116"/>
      <c r="O15" s="116"/>
      <c r="P15" s="116"/>
    </row>
    <row r="16" s="44" customFormat="1" spans="1:16">
      <c r="A16" s="114" t="s">
        <v>580</v>
      </c>
      <c r="B16" s="115"/>
      <c r="C16" s="115"/>
      <c r="D16" s="115"/>
      <c r="E16" s="116"/>
      <c r="F16" s="116"/>
      <c r="G16" s="116"/>
      <c r="H16" s="116"/>
      <c r="I16" s="116"/>
      <c r="J16" s="116"/>
      <c r="K16" s="116"/>
      <c r="L16" s="116"/>
      <c r="M16" s="116"/>
      <c r="N16" s="116"/>
      <c r="O16" s="116"/>
      <c r="P16" s="116"/>
    </row>
    <row r="17" s="44" customFormat="1" spans="1:16">
      <c r="A17" s="114" t="s">
        <v>581</v>
      </c>
      <c r="B17" s="115"/>
      <c r="C17" s="115"/>
      <c r="D17" s="115"/>
      <c r="E17" s="116"/>
      <c r="F17" s="116"/>
      <c r="G17" s="116"/>
      <c r="H17" s="116"/>
      <c r="I17" s="116"/>
      <c r="J17" s="116"/>
      <c r="K17" s="116"/>
      <c r="L17" s="116"/>
      <c r="M17" s="116"/>
      <c r="N17" s="116"/>
      <c r="O17" s="116"/>
      <c r="P17" s="116"/>
    </row>
    <row r="18" s="44" customFormat="1" spans="1:16">
      <c r="A18" s="114" t="s">
        <v>582</v>
      </c>
      <c r="B18" s="115"/>
      <c r="C18" s="115"/>
      <c r="D18" s="115"/>
      <c r="E18" s="116"/>
      <c r="F18" s="116"/>
      <c r="G18" s="116"/>
      <c r="H18" s="116"/>
      <c r="I18" s="116"/>
      <c r="J18" s="116"/>
      <c r="K18" s="116"/>
      <c r="L18" s="116"/>
      <c r="M18" s="116"/>
      <c r="N18" s="116"/>
      <c r="O18" s="116"/>
      <c r="P18" s="116"/>
    </row>
    <row r="19" s="44" customFormat="1" spans="1:16">
      <c r="A19" s="114" t="s">
        <v>583</v>
      </c>
      <c r="B19" s="116"/>
      <c r="C19" s="116"/>
      <c r="D19" s="116"/>
      <c r="E19" s="116"/>
      <c r="F19" s="116"/>
      <c r="G19" s="116"/>
      <c r="H19" s="116"/>
      <c r="I19" s="116"/>
      <c r="J19" s="116"/>
      <c r="K19" s="116"/>
      <c r="L19" s="116"/>
      <c r="M19" s="116"/>
      <c r="N19" s="116"/>
      <c r="O19" s="116"/>
      <c r="P19" s="116"/>
    </row>
    <row r="20" s="44" customFormat="1" spans="1:16">
      <c r="A20" s="114" t="s">
        <v>584</v>
      </c>
      <c r="B20" s="90">
        <f t="shared" ref="B20:P20" si="2">B21-B22-B24-B25-B26-B27-B30</f>
        <v>0</v>
      </c>
      <c r="C20" s="90">
        <f t="shared" si="2"/>
        <v>0</v>
      </c>
      <c r="D20" s="90">
        <f t="shared" si="2"/>
        <v>0</v>
      </c>
      <c r="E20" s="90">
        <f t="shared" si="2"/>
        <v>0</v>
      </c>
      <c r="F20" s="90">
        <f t="shared" si="2"/>
        <v>0</v>
      </c>
      <c r="G20" s="90">
        <f t="shared" si="2"/>
        <v>0</v>
      </c>
      <c r="H20" s="90">
        <f t="shared" si="2"/>
        <v>0</v>
      </c>
      <c r="I20" s="90">
        <f t="shared" si="2"/>
        <v>0</v>
      </c>
      <c r="J20" s="90">
        <f t="shared" si="2"/>
        <v>0</v>
      </c>
      <c r="K20" s="90">
        <f t="shared" si="2"/>
        <v>0</v>
      </c>
      <c r="L20" s="90">
        <f t="shared" si="2"/>
        <v>0</v>
      </c>
      <c r="M20" s="90">
        <f t="shared" si="2"/>
        <v>0</v>
      </c>
      <c r="N20" s="90">
        <f t="shared" si="2"/>
        <v>0</v>
      </c>
      <c r="O20" s="90">
        <f t="shared" si="2"/>
        <v>0</v>
      </c>
      <c r="P20" s="90">
        <f t="shared" si="2"/>
        <v>0</v>
      </c>
    </row>
    <row r="21" s="44" customFormat="1" spans="1:16">
      <c r="A21" s="114" t="s">
        <v>574</v>
      </c>
      <c r="B21" s="118"/>
      <c r="C21" s="118"/>
      <c r="D21" s="118"/>
      <c r="E21" s="119"/>
      <c r="F21" s="119"/>
      <c r="G21" s="119"/>
      <c r="H21" s="119"/>
      <c r="I21" s="119"/>
      <c r="J21" s="119"/>
      <c r="K21" s="119"/>
      <c r="L21" s="119"/>
      <c r="M21" s="119"/>
      <c r="N21" s="119"/>
      <c r="O21" s="119"/>
      <c r="P21" s="119"/>
    </row>
    <row r="22" s="44" customFormat="1" spans="1:16">
      <c r="A22" s="114" t="s">
        <v>575</v>
      </c>
      <c r="B22" s="118"/>
      <c r="C22" s="118"/>
      <c r="D22" s="118"/>
      <c r="E22" s="119"/>
      <c r="F22" s="119"/>
      <c r="G22" s="119"/>
      <c r="H22" s="119"/>
      <c r="I22" s="119"/>
      <c r="J22" s="119"/>
      <c r="K22" s="119"/>
      <c r="L22" s="119"/>
      <c r="M22" s="119"/>
      <c r="N22" s="119"/>
      <c r="O22" s="119"/>
      <c r="P22" s="119"/>
    </row>
    <row r="23" s="44" customFormat="1" spans="1:16">
      <c r="A23" s="114" t="s">
        <v>576</v>
      </c>
      <c r="B23" s="118"/>
      <c r="C23" s="118"/>
      <c r="D23" s="118"/>
      <c r="E23" s="119"/>
      <c r="F23" s="119"/>
      <c r="G23" s="119"/>
      <c r="H23" s="119"/>
      <c r="I23" s="119"/>
      <c r="J23" s="119"/>
      <c r="K23" s="119"/>
      <c r="L23" s="119"/>
      <c r="M23" s="119"/>
      <c r="N23" s="119"/>
      <c r="O23" s="119"/>
      <c r="P23" s="119"/>
    </row>
    <row r="24" s="44" customFormat="1" spans="1:16">
      <c r="A24" s="114" t="s">
        <v>577</v>
      </c>
      <c r="B24" s="118"/>
      <c r="C24" s="118"/>
      <c r="D24" s="118"/>
      <c r="E24" s="119"/>
      <c r="F24" s="119"/>
      <c r="G24" s="119"/>
      <c r="H24" s="119"/>
      <c r="I24" s="119"/>
      <c r="J24" s="119"/>
      <c r="K24" s="119"/>
      <c r="L24" s="119"/>
      <c r="M24" s="119"/>
      <c r="N24" s="119"/>
      <c r="O24" s="119"/>
      <c r="P24" s="119"/>
    </row>
    <row r="25" s="44" customFormat="1" spans="1:16">
      <c r="A25" s="114" t="s">
        <v>578</v>
      </c>
      <c r="B25" s="118"/>
      <c r="C25" s="118"/>
      <c r="D25" s="118"/>
      <c r="E25" s="119"/>
      <c r="F25" s="119"/>
      <c r="G25" s="119"/>
      <c r="H25" s="119"/>
      <c r="I25" s="119"/>
      <c r="J25" s="119"/>
      <c r="K25" s="119"/>
      <c r="L25" s="119"/>
      <c r="M25" s="119"/>
      <c r="N25" s="119"/>
      <c r="O25" s="119"/>
      <c r="P25" s="119"/>
    </row>
    <row r="26" s="44" customFormat="1" spans="1:16">
      <c r="A26" s="114" t="s">
        <v>579</v>
      </c>
      <c r="B26" s="118"/>
      <c r="C26" s="118"/>
      <c r="D26" s="118"/>
      <c r="E26" s="119"/>
      <c r="F26" s="119"/>
      <c r="G26" s="119"/>
      <c r="H26" s="119"/>
      <c r="I26" s="119"/>
      <c r="J26" s="119"/>
      <c r="K26" s="119"/>
      <c r="L26" s="119"/>
      <c r="M26" s="119"/>
      <c r="N26" s="119"/>
      <c r="O26" s="119"/>
      <c r="P26" s="119"/>
    </row>
    <row r="27" s="44" customFormat="1" spans="1:16">
      <c r="A27" s="114" t="s">
        <v>580</v>
      </c>
      <c r="B27" s="118"/>
      <c r="C27" s="118"/>
      <c r="D27" s="118"/>
      <c r="E27" s="119"/>
      <c r="F27" s="119"/>
      <c r="G27" s="119"/>
      <c r="H27" s="119"/>
      <c r="I27" s="119"/>
      <c r="J27" s="119"/>
      <c r="K27" s="119"/>
      <c r="L27" s="119"/>
      <c r="M27" s="119"/>
      <c r="N27" s="119"/>
      <c r="O27" s="119"/>
      <c r="P27" s="119"/>
    </row>
    <row r="28" s="44" customFormat="1" spans="1:16">
      <c r="A28" s="114" t="s">
        <v>585</v>
      </c>
      <c r="B28" s="118"/>
      <c r="C28" s="118"/>
      <c r="D28" s="118"/>
      <c r="E28" s="119"/>
      <c r="F28" s="119"/>
      <c r="G28" s="119"/>
      <c r="H28" s="119"/>
      <c r="I28" s="119"/>
      <c r="J28" s="119"/>
      <c r="K28" s="119"/>
      <c r="L28" s="119"/>
      <c r="M28" s="119"/>
      <c r="N28" s="119"/>
      <c r="O28" s="119"/>
      <c r="P28" s="119"/>
    </row>
    <row r="29" s="44" customFormat="1" spans="1:16">
      <c r="A29" s="114" t="s">
        <v>586</v>
      </c>
      <c r="B29" s="118"/>
      <c r="C29" s="118"/>
      <c r="D29" s="118"/>
      <c r="E29" s="119"/>
      <c r="F29" s="119"/>
      <c r="G29" s="119"/>
      <c r="H29" s="119"/>
      <c r="I29" s="119"/>
      <c r="J29" s="119"/>
      <c r="K29" s="119"/>
      <c r="L29" s="119"/>
      <c r="M29" s="119"/>
      <c r="N29" s="119"/>
      <c r="O29" s="119"/>
      <c r="P29" s="119"/>
    </row>
    <row r="30" s="44" customFormat="1" spans="1:16">
      <c r="A30" s="114" t="s">
        <v>583</v>
      </c>
      <c r="B30" s="118"/>
      <c r="C30" s="118"/>
      <c r="D30" s="118"/>
      <c r="E30" s="119"/>
      <c r="F30" s="119"/>
      <c r="G30" s="119"/>
      <c r="H30" s="119"/>
      <c r="I30" s="119"/>
      <c r="J30" s="119"/>
      <c r="K30" s="119"/>
      <c r="L30" s="119"/>
      <c r="M30" s="119"/>
      <c r="N30" s="119"/>
      <c r="O30" s="119"/>
      <c r="P30" s="119"/>
    </row>
    <row r="31" s="44" customFormat="1" spans="1:16">
      <c r="A31" s="114" t="s">
        <v>587</v>
      </c>
      <c r="B31" s="115"/>
      <c r="C31" s="115"/>
      <c r="D31" s="115"/>
      <c r="E31" s="120"/>
      <c r="F31" s="120"/>
      <c r="G31" s="120"/>
      <c r="H31" s="120"/>
      <c r="I31" s="120"/>
      <c r="J31" s="120"/>
      <c r="K31" s="120"/>
      <c r="L31" s="120"/>
      <c r="M31" s="120"/>
      <c r="N31" s="120"/>
      <c r="O31" s="120"/>
      <c r="P31" s="120"/>
    </row>
    <row r="32" s="44" customFormat="1" spans="1:16">
      <c r="A32" s="113" t="s">
        <v>588</v>
      </c>
      <c r="B32" s="90">
        <f t="shared" ref="B32:P32" si="3">SUM(B33:B37)</f>
        <v>0</v>
      </c>
      <c r="C32" s="90">
        <f t="shared" si="3"/>
        <v>0</v>
      </c>
      <c r="D32" s="90">
        <f t="shared" si="3"/>
        <v>0</v>
      </c>
      <c r="E32" s="90">
        <f t="shared" si="3"/>
        <v>0</v>
      </c>
      <c r="F32" s="90">
        <f t="shared" si="3"/>
        <v>0</v>
      </c>
      <c r="G32" s="90">
        <f t="shared" si="3"/>
        <v>0</v>
      </c>
      <c r="H32" s="90">
        <f t="shared" si="3"/>
        <v>0</v>
      </c>
      <c r="I32" s="90">
        <f t="shared" si="3"/>
        <v>0</v>
      </c>
      <c r="J32" s="90">
        <f t="shared" si="3"/>
        <v>0</v>
      </c>
      <c r="K32" s="90">
        <f t="shared" si="3"/>
        <v>0</v>
      </c>
      <c r="L32" s="90">
        <f t="shared" si="3"/>
        <v>0</v>
      </c>
      <c r="M32" s="90">
        <f t="shared" si="3"/>
        <v>0</v>
      </c>
      <c r="N32" s="90">
        <f t="shared" si="3"/>
        <v>0</v>
      </c>
      <c r="O32" s="90">
        <f t="shared" si="3"/>
        <v>0</v>
      </c>
      <c r="P32" s="90">
        <f t="shared" si="3"/>
        <v>0</v>
      </c>
    </row>
    <row r="33" s="44" customFormat="1" spans="1:16">
      <c r="A33" s="121" t="s">
        <v>589</v>
      </c>
      <c r="B33" s="115"/>
      <c r="C33" s="115"/>
      <c r="D33" s="115"/>
      <c r="E33" s="116"/>
      <c r="F33" s="116"/>
      <c r="G33" s="116"/>
      <c r="H33" s="116"/>
      <c r="I33" s="116"/>
      <c r="J33" s="116"/>
      <c r="K33" s="116"/>
      <c r="L33" s="116"/>
      <c r="M33" s="116"/>
      <c r="N33" s="116"/>
      <c r="O33" s="116"/>
      <c r="P33" s="116"/>
    </row>
    <row r="34" s="44" customFormat="1" spans="1:16">
      <c r="A34" s="121" t="s">
        <v>590</v>
      </c>
      <c r="B34" s="115"/>
      <c r="C34" s="115"/>
      <c r="D34" s="115"/>
      <c r="E34" s="116"/>
      <c r="F34" s="116"/>
      <c r="G34" s="116"/>
      <c r="H34" s="116"/>
      <c r="I34" s="116"/>
      <c r="J34" s="116"/>
      <c r="K34" s="116"/>
      <c r="L34" s="116"/>
      <c r="M34" s="116"/>
      <c r="N34" s="116"/>
      <c r="O34" s="116"/>
      <c r="P34" s="116"/>
    </row>
    <row r="35" s="44" customFormat="1" spans="1:16">
      <c r="A35" s="121" t="s">
        <v>591</v>
      </c>
      <c r="B35" s="115"/>
      <c r="C35" s="115"/>
      <c r="D35" s="115"/>
      <c r="E35" s="116"/>
      <c r="F35" s="116"/>
      <c r="G35" s="116"/>
      <c r="H35" s="116"/>
      <c r="I35" s="116"/>
      <c r="J35" s="116"/>
      <c r="K35" s="116"/>
      <c r="L35" s="116"/>
      <c r="M35" s="116"/>
      <c r="N35" s="116"/>
      <c r="O35" s="116"/>
      <c r="P35" s="116"/>
    </row>
    <row r="36" s="44" customFormat="1" spans="1:16">
      <c r="A36" s="121" t="s">
        <v>592</v>
      </c>
      <c r="B36" s="115"/>
      <c r="C36" s="115"/>
      <c r="D36" s="115"/>
      <c r="E36" s="116"/>
      <c r="F36" s="116"/>
      <c r="G36" s="116"/>
      <c r="H36" s="116"/>
      <c r="I36" s="116"/>
      <c r="J36" s="116"/>
      <c r="K36" s="152"/>
      <c r="L36" s="152"/>
      <c r="M36" s="152"/>
      <c r="N36" s="152"/>
      <c r="O36" s="152"/>
      <c r="P36" s="152"/>
    </row>
    <row r="37" s="44" customFormat="1" spans="1:16">
      <c r="A37" s="121" t="s">
        <v>593</v>
      </c>
      <c r="B37" s="115"/>
      <c r="C37" s="115"/>
      <c r="D37" s="115"/>
      <c r="E37" s="116"/>
      <c r="F37" s="116"/>
      <c r="G37" s="116"/>
      <c r="H37" s="116"/>
      <c r="I37" s="116"/>
      <c r="J37" s="116"/>
      <c r="K37" s="152"/>
      <c r="L37" s="152"/>
      <c r="M37" s="152"/>
      <c r="N37" s="152"/>
      <c r="O37" s="152"/>
      <c r="P37" s="152"/>
    </row>
    <row r="38" s="44" customFormat="1" spans="1:16">
      <c r="A38" s="113" t="s">
        <v>594</v>
      </c>
      <c r="B38" s="90">
        <f>B39-B43</f>
        <v>0</v>
      </c>
      <c r="C38" s="90">
        <f t="shared" ref="C38:P38" si="4">C39-C43</f>
        <v>0</v>
      </c>
      <c r="D38" s="90">
        <f t="shared" si="4"/>
        <v>0</v>
      </c>
      <c r="E38" s="90">
        <f t="shared" si="4"/>
        <v>0</v>
      </c>
      <c r="F38" s="90">
        <f t="shared" si="4"/>
        <v>0</v>
      </c>
      <c r="G38" s="90">
        <f t="shared" si="4"/>
        <v>0</v>
      </c>
      <c r="H38" s="90">
        <f t="shared" si="4"/>
        <v>0</v>
      </c>
      <c r="I38" s="90">
        <f t="shared" si="4"/>
        <v>0</v>
      </c>
      <c r="J38" s="90">
        <f t="shared" si="4"/>
        <v>0</v>
      </c>
      <c r="K38" s="90">
        <f t="shared" si="4"/>
        <v>0</v>
      </c>
      <c r="L38" s="90">
        <f t="shared" si="4"/>
        <v>0</v>
      </c>
      <c r="M38" s="90">
        <f t="shared" si="4"/>
        <v>0</v>
      </c>
      <c r="N38" s="90">
        <f t="shared" si="4"/>
        <v>0</v>
      </c>
      <c r="O38" s="90">
        <f t="shared" si="4"/>
        <v>0</v>
      </c>
      <c r="P38" s="90">
        <f t="shared" si="4"/>
        <v>0</v>
      </c>
    </row>
    <row r="39" s="44" customFormat="1" spans="1:16">
      <c r="A39" s="121" t="s">
        <v>595</v>
      </c>
      <c r="B39" s="115"/>
      <c r="C39" s="115"/>
      <c r="D39" s="115"/>
      <c r="E39" s="116"/>
      <c r="F39" s="116"/>
      <c r="G39" s="116"/>
      <c r="H39" s="116"/>
      <c r="I39" s="116"/>
      <c r="J39" s="116"/>
      <c r="K39" s="116"/>
      <c r="L39" s="116"/>
      <c r="M39" s="116"/>
      <c r="N39" s="116"/>
      <c r="O39" s="116"/>
      <c r="P39" s="116"/>
    </row>
    <row r="40" s="44" customFormat="1" spans="1:16">
      <c r="A40" s="121" t="s">
        <v>596</v>
      </c>
      <c r="B40" s="116"/>
      <c r="C40" s="116"/>
      <c r="D40" s="116"/>
      <c r="E40" s="116"/>
      <c r="F40" s="116"/>
      <c r="G40" s="116"/>
      <c r="H40" s="116"/>
      <c r="I40" s="116"/>
      <c r="J40" s="116"/>
      <c r="K40" s="116"/>
      <c r="L40" s="116"/>
      <c r="M40" s="116"/>
      <c r="N40" s="116"/>
      <c r="O40" s="116"/>
      <c r="P40" s="116"/>
    </row>
    <row r="41" s="44" customFormat="1" spans="1:16">
      <c r="A41" s="121" t="s">
        <v>597</v>
      </c>
      <c r="B41" s="116"/>
      <c r="C41" s="116"/>
      <c r="D41" s="116"/>
      <c r="E41" s="116"/>
      <c r="F41" s="116"/>
      <c r="G41" s="116"/>
      <c r="H41" s="116"/>
      <c r="I41" s="116"/>
      <c r="J41" s="116"/>
      <c r="K41" s="116"/>
      <c r="L41" s="116"/>
      <c r="M41" s="116"/>
      <c r="N41" s="116"/>
      <c r="O41" s="116"/>
      <c r="P41" s="116"/>
    </row>
    <row r="42" s="44" customFormat="1" spans="1:16">
      <c r="A42" s="121" t="s">
        <v>598</v>
      </c>
      <c r="B42" s="116"/>
      <c r="C42" s="116"/>
      <c r="D42" s="116"/>
      <c r="E42" s="116"/>
      <c r="F42" s="116"/>
      <c r="G42" s="116"/>
      <c r="H42" s="116"/>
      <c r="I42" s="116"/>
      <c r="J42" s="116"/>
      <c r="K42" s="116"/>
      <c r="L42" s="116"/>
      <c r="M42" s="116"/>
      <c r="N42" s="116"/>
      <c r="O42" s="116"/>
      <c r="P42" s="116"/>
    </row>
    <row r="43" s="44" customFormat="1" spans="1:16">
      <c r="A43" s="121" t="s">
        <v>599</v>
      </c>
      <c r="B43" s="122"/>
      <c r="C43" s="122"/>
      <c r="D43" s="122"/>
      <c r="E43" s="116"/>
      <c r="F43" s="116"/>
      <c r="G43" s="116"/>
      <c r="H43" s="116"/>
      <c r="I43" s="116"/>
      <c r="J43" s="116"/>
      <c r="K43" s="116"/>
      <c r="L43" s="116"/>
      <c r="M43" s="116"/>
      <c r="N43" s="116"/>
      <c r="O43" s="116"/>
      <c r="P43" s="116"/>
    </row>
    <row r="44" s="44" customFormat="1" spans="1:16">
      <c r="A44" s="123" t="s">
        <v>600</v>
      </c>
      <c r="B44" s="116"/>
      <c r="C44" s="116"/>
      <c r="D44" s="116"/>
      <c r="E44" s="116"/>
      <c r="F44" s="116"/>
      <c r="G44" s="116"/>
      <c r="H44" s="116"/>
      <c r="I44" s="116"/>
      <c r="J44" s="116"/>
      <c r="K44" s="116"/>
      <c r="L44" s="116"/>
      <c r="M44" s="116"/>
      <c r="N44" s="116"/>
      <c r="O44" s="116"/>
      <c r="P44" s="116"/>
    </row>
    <row r="45" s="44" customFormat="1" spans="1:16">
      <c r="A45" s="123" t="s">
        <v>601</v>
      </c>
      <c r="B45" s="116"/>
      <c r="C45" s="116"/>
      <c r="D45" s="116"/>
      <c r="E45" s="116"/>
      <c r="F45" s="116"/>
      <c r="G45" s="116"/>
      <c r="H45" s="116"/>
      <c r="I45" s="116"/>
      <c r="J45" s="116"/>
      <c r="K45" s="116"/>
      <c r="L45" s="116"/>
      <c r="M45" s="116"/>
      <c r="N45" s="116"/>
      <c r="O45" s="116"/>
      <c r="P45" s="116"/>
    </row>
    <row r="46" s="44" customFormat="1" spans="1:16">
      <c r="A46" s="163" t="s">
        <v>602</v>
      </c>
      <c r="B46" s="90">
        <f t="shared" ref="B46:P46" si="5">B8+B32+B38</f>
        <v>0</v>
      </c>
      <c r="C46" s="90">
        <f t="shared" si="5"/>
        <v>0</v>
      </c>
      <c r="D46" s="90">
        <f t="shared" si="5"/>
        <v>0</v>
      </c>
      <c r="E46" s="90">
        <f t="shared" si="5"/>
        <v>0</v>
      </c>
      <c r="F46" s="90">
        <f t="shared" si="5"/>
        <v>0</v>
      </c>
      <c r="G46" s="90">
        <f t="shared" si="5"/>
        <v>0</v>
      </c>
      <c r="H46" s="90">
        <f t="shared" si="5"/>
        <v>0</v>
      </c>
      <c r="I46" s="90">
        <f t="shared" si="5"/>
        <v>0</v>
      </c>
      <c r="J46" s="90">
        <f t="shared" si="5"/>
        <v>0</v>
      </c>
      <c r="K46" s="90">
        <f t="shared" si="5"/>
        <v>0</v>
      </c>
      <c r="L46" s="90">
        <f t="shared" si="5"/>
        <v>0</v>
      </c>
      <c r="M46" s="90">
        <f t="shared" si="5"/>
        <v>0</v>
      </c>
      <c r="N46" s="90">
        <f t="shared" si="5"/>
        <v>0</v>
      </c>
      <c r="O46" s="90">
        <f t="shared" si="5"/>
        <v>0</v>
      </c>
      <c r="P46" s="90">
        <f t="shared" si="5"/>
        <v>0</v>
      </c>
    </row>
  </sheetData>
  <sheetProtection password="CC52" sheet="1" formatCells="0" formatColumns="0" formatRows="0" objects="1" scenarios="1"/>
  <protectedRanges>
    <protectedRange sqref="B39:P45" name="区域6" securityDescriptor=""/>
    <protectedRange sqref="K33:P35" name="区域5" securityDescriptor=""/>
    <protectedRange sqref="B33:J37" name="区域4" securityDescriptor=""/>
    <protectedRange sqref="B21:P31" name="区域3" securityDescriptor=""/>
    <protectedRange sqref="B10:P19" name="区域2" securityDescriptor=""/>
    <protectedRange sqref="A3:I3" name="区域1" securityDescriptor=""/>
  </protectedRanges>
  <mergeCells count="13">
    <mergeCell ref="A1:P1"/>
    <mergeCell ref="E3:H3"/>
    <mergeCell ref="B6:D6"/>
    <mergeCell ref="E6:H6"/>
    <mergeCell ref="K6:N6"/>
    <mergeCell ref="A4:A5"/>
    <mergeCell ref="A6:A7"/>
    <mergeCell ref="I6:I7"/>
    <mergeCell ref="J6:J7"/>
    <mergeCell ref="O6:O7"/>
    <mergeCell ref="P6:P7"/>
    <mergeCell ref="B4:J5"/>
    <mergeCell ref="K4:P5"/>
  </mergeCells>
  <dataValidations count="1">
    <dataValidation type="list" allowBlank="1" showInputMessage="1" showErrorMessage="1" sqref="J2 P2">
      <formula1>"公司整体,传统保险业务,分红保险业务,万能保险业务,投资连结险业务"</formula1>
    </dataValidation>
  </dataValidations>
  <pageMargins left="0.708333333333333" right="0.708333333333333" top="0.747916666666667" bottom="0.747916666666667" header="0.314583333333333" footer="0.314583333333333"/>
  <pageSetup paperSize="9" scale="47" fitToWidth="2" orientation="portrait"/>
  <headerFooter/>
  <drawing r:id="rId1"/>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46"/>
  <sheetViews>
    <sheetView view="pageBreakPreview" zoomScale="90" zoomScaleNormal="100" zoomScaleSheetLayoutView="90" workbookViewId="0">
      <selection activeCell="A47" sqref="A47"/>
    </sheetView>
  </sheetViews>
  <sheetFormatPr defaultColWidth="8.75" defaultRowHeight="16.5"/>
  <cols>
    <col min="1" max="1" width="29.875" style="46" customWidth="1"/>
    <col min="2" max="3" width="7.625" style="46" customWidth="1"/>
    <col min="4" max="4" width="6.625" style="46" customWidth="1"/>
    <col min="5" max="8" width="9.25" style="46" customWidth="1"/>
    <col min="9" max="10" width="12.875" style="46" customWidth="1"/>
    <col min="11" max="14" width="9.25" style="46" customWidth="1"/>
    <col min="15" max="15" width="11.125" style="46" customWidth="1"/>
    <col min="16" max="16" width="12.875" style="46" customWidth="1"/>
    <col min="17" max="16384" width="8.75" style="46"/>
  </cols>
  <sheetData>
    <row r="1" ht="24.75" spans="1:16">
      <c r="A1" s="16" t="s">
        <v>635</v>
      </c>
      <c r="B1" s="16"/>
      <c r="C1" s="16"/>
      <c r="D1" s="16"/>
      <c r="E1" s="16"/>
      <c r="F1" s="16"/>
      <c r="G1" s="16"/>
      <c r="H1" s="16"/>
      <c r="I1" s="16"/>
      <c r="J1" s="16"/>
      <c r="K1" s="16"/>
      <c r="L1" s="16"/>
      <c r="M1" s="16"/>
      <c r="N1" s="16"/>
      <c r="O1" s="16"/>
      <c r="P1" s="16"/>
    </row>
    <row r="2" s="44" customFormat="1" spans="1:16">
      <c r="A2" s="99" t="s">
        <v>636</v>
      </c>
      <c r="B2" s="99"/>
      <c r="C2" s="99"/>
      <c r="D2" s="99"/>
      <c r="E2" s="100"/>
      <c r="F2" s="100"/>
      <c r="G2" s="50"/>
      <c r="H2" s="99"/>
      <c r="I2" s="99"/>
      <c r="J2" s="144"/>
      <c r="K2" s="100"/>
      <c r="L2" s="100"/>
      <c r="M2" s="50"/>
      <c r="N2" s="99"/>
      <c r="O2" s="99"/>
      <c r="P2" s="144"/>
    </row>
    <row r="3" s="44" customFormat="1" spans="1:16">
      <c r="A3" s="99" t="s">
        <v>104</v>
      </c>
      <c r="B3" s="99"/>
      <c r="C3" s="99"/>
      <c r="D3" s="99"/>
      <c r="E3" s="100"/>
      <c r="F3" s="100"/>
      <c r="G3" s="100"/>
      <c r="H3" s="101" t="s">
        <v>105</v>
      </c>
      <c r="I3" s="101"/>
      <c r="J3" s="101"/>
      <c r="K3" s="101"/>
      <c r="L3" s="100"/>
      <c r="M3" s="100"/>
      <c r="N3" s="100"/>
      <c r="O3" s="145" t="s">
        <v>107</v>
      </c>
      <c r="P3" s="50"/>
    </row>
    <row r="4" s="44" customFormat="1" ht="15" customHeight="1" spans="1:16">
      <c r="A4" s="102" t="s">
        <v>390</v>
      </c>
      <c r="B4" s="103" t="s">
        <v>49</v>
      </c>
      <c r="C4" s="103"/>
      <c r="D4" s="103"/>
      <c r="E4" s="103"/>
      <c r="F4" s="103"/>
      <c r="G4" s="103"/>
      <c r="H4" s="103"/>
      <c r="I4" s="103"/>
      <c r="J4" s="146"/>
      <c r="K4" s="147" t="s">
        <v>560</v>
      </c>
      <c r="L4" s="103"/>
      <c r="M4" s="103"/>
      <c r="N4" s="103"/>
      <c r="O4" s="103"/>
      <c r="P4" s="146"/>
    </row>
    <row r="5" s="44" customFormat="1" spans="1:16">
      <c r="A5" s="102"/>
      <c r="B5" s="104"/>
      <c r="C5" s="104"/>
      <c r="D5" s="104"/>
      <c r="E5" s="104"/>
      <c r="F5" s="104"/>
      <c r="G5" s="104"/>
      <c r="H5" s="104"/>
      <c r="I5" s="104"/>
      <c r="J5" s="148"/>
      <c r="K5" s="149"/>
      <c r="L5" s="104"/>
      <c r="M5" s="104"/>
      <c r="N5" s="104"/>
      <c r="O5" s="104"/>
      <c r="P5" s="148"/>
    </row>
    <row r="6" s="44" customFormat="1" ht="14.1" customHeight="1" spans="1:16">
      <c r="A6" s="105" t="s">
        <v>412</v>
      </c>
      <c r="B6" s="106" t="s">
        <v>561</v>
      </c>
      <c r="C6" s="106"/>
      <c r="D6" s="107"/>
      <c r="E6" s="108" t="s">
        <v>562</v>
      </c>
      <c r="F6" s="109"/>
      <c r="G6" s="109"/>
      <c r="H6" s="110"/>
      <c r="I6" s="164" t="s">
        <v>563</v>
      </c>
      <c r="J6" s="164" t="s">
        <v>564</v>
      </c>
      <c r="K6" s="108" t="s">
        <v>562</v>
      </c>
      <c r="L6" s="109"/>
      <c r="M6" s="109"/>
      <c r="N6" s="110"/>
      <c r="O6" s="164" t="s">
        <v>563</v>
      </c>
      <c r="P6" s="164" t="s">
        <v>564</v>
      </c>
    </row>
    <row r="7" s="44" customFormat="1" spans="1:16">
      <c r="A7" s="111"/>
      <c r="B7" s="102" t="s">
        <v>565</v>
      </c>
      <c r="C7" s="102" t="s">
        <v>566</v>
      </c>
      <c r="D7" s="102" t="s">
        <v>567</v>
      </c>
      <c r="E7" s="102" t="s">
        <v>568</v>
      </c>
      <c r="F7" s="102" t="s">
        <v>569</v>
      </c>
      <c r="G7" s="102" t="s">
        <v>570</v>
      </c>
      <c r="H7" s="102" t="s">
        <v>571</v>
      </c>
      <c r="I7" s="165"/>
      <c r="J7" s="165"/>
      <c r="K7" s="102" t="s">
        <v>568</v>
      </c>
      <c r="L7" s="102" t="s">
        <v>569</v>
      </c>
      <c r="M7" s="102" t="s">
        <v>570</v>
      </c>
      <c r="N7" s="102" t="s">
        <v>571</v>
      </c>
      <c r="O7" s="165"/>
      <c r="P7" s="165"/>
    </row>
    <row r="8" s="44" customFormat="1" spans="1:16">
      <c r="A8" s="113" t="s">
        <v>572</v>
      </c>
      <c r="B8" s="90">
        <f t="shared" ref="B8:P8" si="0">B9+B20+B31</f>
        <v>0</v>
      </c>
      <c r="C8" s="90">
        <f t="shared" si="0"/>
        <v>0</v>
      </c>
      <c r="D8" s="90">
        <f t="shared" si="0"/>
        <v>0</v>
      </c>
      <c r="E8" s="90">
        <f t="shared" si="0"/>
        <v>0</v>
      </c>
      <c r="F8" s="90">
        <f t="shared" si="0"/>
        <v>0</v>
      </c>
      <c r="G8" s="90">
        <f t="shared" si="0"/>
        <v>0</v>
      </c>
      <c r="H8" s="90">
        <f t="shared" si="0"/>
        <v>0</v>
      </c>
      <c r="I8" s="90">
        <f t="shared" si="0"/>
        <v>0</v>
      </c>
      <c r="J8" s="90">
        <f t="shared" si="0"/>
        <v>0</v>
      </c>
      <c r="K8" s="90">
        <f t="shared" si="0"/>
        <v>0</v>
      </c>
      <c r="L8" s="90">
        <f t="shared" si="0"/>
        <v>0</v>
      </c>
      <c r="M8" s="90">
        <f t="shared" si="0"/>
        <v>0</v>
      </c>
      <c r="N8" s="90">
        <f t="shared" si="0"/>
        <v>0</v>
      </c>
      <c r="O8" s="90">
        <f t="shared" si="0"/>
        <v>0</v>
      </c>
      <c r="P8" s="90">
        <f t="shared" si="0"/>
        <v>0</v>
      </c>
    </row>
    <row r="9" s="44" customFormat="1" spans="1:16">
      <c r="A9" s="114" t="s">
        <v>573</v>
      </c>
      <c r="B9" s="90">
        <f t="shared" ref="B9:P9" si="1">B10-B11-B13-B14-B15-B16-B19</f>
        <v>0</v>
      </c>
      <c r="C9" s="90">
        <f t="shared" si="1"/>
        <v>0</v>
      </c>
      <c r="D9" s="90">
        <f t="shared" si="1"/>
        <v>0</v>
      </c>
      <c r="E9" s="90">
        <f t="shared" si="1"/>
        <v>0</v>
      </c>
      <c r="F9" s="90">
        <f t="shared" si="1"/>
        <v>0</v>
      </c>
      <c r="G9" s="90">
        <f t="shared" si="1"/>
        <v>0</v>
      </c>
      <c r="H9" s="90">
        <f t="shared" si="1"/>
        <v>0</v>
      </c>
      <c r="I9" s="90">
        <f t="shared" si="1"/>
        <v>0</v>
      </c>
      <c r="J9" s="90">
        <f t="shared" si="1"/>
        <v>0</v>
      </c>
      <c r="K9" s="90">
        <f t="shared" si="1"/>
        <v>0</v>
      </c>
      <c r="L9" s="90">
        <f t="shared" si="1"/>
        <v>0</v>
      </c>
      <c r="M9" s="90">
        <f t="shared" si="1"/>
        <v>0</v>
      </c>
      <c r="N9" s="90">
        <f t="shared" si="1"/>
        <v>0</v>
      </c>
      <c r="O9" s="90">
        <f t="shared" si="1"/>
        <v>0</v>
      </c>
      <c r="P9" s="90">
        <f t="shared" si="1"/>
        <v>0</v>
      </c>
    </row>
    <row r="10" s="44" customFormat="1" spans="1:16">
      <c r="A10" s="114" t="s">
        <v>574</v>
      </c>
      <c r="B10" s="115"/>
      <c r="C10" s="115"/>
      <c r="D10" s="115"/>
      <c r="E10" s="116"/>
      <c r="F10" s="116"/>
      <c r="G10" s="116"/>
      <c r="H10" s="116"/>
      <c r="I10" s="116"/>
      <c r="J10" s="116"/>
      <c r="K10" s="116"/>
      <c r="L10" s="116"/>
      <c r="M10" s="116"/>
      <c r="N10" s="116"/>
      <c r="O10" s="116"/>
      <c r="P10" s="116"/>
    </row>
    <row r="11" s="44" customFormat="1" spans="1:16">
      <c r="A11" s="114" t="s">
        <v>575</v>
      </c>
      <c r="B11" s="115"/>
      <c r="C11" s="115"/>
      <c r="D11" s="115"/>
      <c r="E11" s="116"/>
      <c r="F11" s="116"/>
      <c r="G11" s="116"/>
      <c r="H11" s="116"/>
      <c r="I11" s="116"/>
      <c r="J11" s="116"/>
      <c r="K11" s="116"/>
      <c r="L11" s="116"/>
      <c r="M11" s="116"/>
      <c r="N11" s="116"/>
      <c r="O11" s="116"/>
      <c r="P11" s="116"/>
    </row>
    <row r="12" s="44" customFormat="1" spans="1:16">
      <c r="A12" s="114" t="s">
        <v>576</v>
      </c>
      <c r="B12" s="115"/>
      <c r="C12" s="115"/>
      <c r="D12" s="115"/>
      <c r="E12" s="116"/>
      <c r="F12" s="116"/>
      <c r="G12" s="116"/>
      <c r="H12" s="116"/>
      <c r="I12" s="116"/>
      <c r="J12" s="116"/>
      <c r="K12" s="116"/>
      <c r="L12" s="116"/>
      <c r="M12" s="116"/>
      <c r="N12" s="116"/>
      <c r="O12" s="116"/>
      <c r="P12" s="116"/>
    </row>
    <row r="13" s="44" customFormat="1" spans="1:16">
      <c r="A13" s="114" t="s">
        <v>577</v>
      </c>
      <c r="B13" s="115"/>
      <c r="C13" s="115"/>
      <c r="D13" s="115"/>
      <c r="E13" s="116"/>
      <c r="F13" s="116"/>
      <c r="G13" s="116"/>
      <c r="H13" s="116"/>
      <c r="I13" s="116"/>
      <c r="J13" s="116"/>
      <c r="K13" s="116"/>
      <c r="L13" s="116"/>
      <c r="M13" s="116"/>
      <c r="N13" s="116"/>
      <c r="O13" s="116"/>
      <c r="P13" s="116"/>
    </row>
    <row r="14" s="44" customFormat="1" spans="1:16">
      <c r="A14" s="114" t="s">
        <v>578</v>
      </c>
      <c r="B14" s="115"/>
      <c r="C14" s="115"/>
      <c r="D14" s="115"/>
      <c r="E14" s="117"/>
      <c r="F14" s="117"/>
      <c r="G14" s="117"/>
      <c r="H14" s="117"/>
      <c r="I14" s="117"/>
      <c r="J14" s="117"/>
      <c r="K14" s="117"/>
      <c r="L14" s="117"/>
      <c r="M14" s="117"/>
      <c r="N14" s="117"/>
      <c r="O14" s="117"/>
      <c r="P14" s="117"/>
    </row>
    <row r="15" s="44" customFormat="1" spans="1:16">
      <c r="A15" s="114" t="s">
        <v>579</v>
      </c>
      <c r="B15" s="116"/>
      <c r="C15" s="116"/>
      <c r="D15" s="116"/>
      <c r="E15" s="116"/>
      <c r="F15" s="116"/>
      <c r="G15" s="116"/>
      <c r="H15" s="116"/>
      <c r="I15" s="116"/>
      <c r="J15" s="116"/>
      <c r="K15" s="116"/>
      <c r="L15" s="116"/>
      <c r="M15" s="116"/>
      <c r="N15" s="116"/>
      <c r="O15" s="116"/>
      <c r="P15" s="116"/>
    </row>
    <row r="16" s="44" customFormat="1" spans="1:16">
      <c r="A16" s="114" t="s">
        <v>580</v>
      </c>
      <c r="B16" s="115"/>
      <c r="C16" s="115"/>
      <c r="D16" s="115"/>
      <c r="E16" s="116"/>
      <c r="F16" s="116"/>
      <c r="G16" s="116"/>
      <c r="H16" s="116"/>
      <c r="I16" s="116"/>
      <c r="J16" s="116"/>
      <c r="K16" s="116"/>
      <c r="L16" s="116"/>
      <c r="M16" s="116"/>
      <c r="N16" s="116"/>
      <c r="O16" s="116"/>
      <c r="P16" s="116"/>
    </row>
    <row r="17" s="44" customFormat="1" spans="1:16">
      <c r="A17" s="114" t="s">
        <v>581</v>
      </c>
      <c r="B17" s="115"/>
      <c r="C17" s="115"/>
      <c r="D17" s="115"/>
      <c r="E17" s="116"/>
      <c r="F17" s="116"/>
      <c r="G17" s="116"/>
      <c r="H17" s="116"/>
      <c r="I17" s="116"/>
      <c r="J17" s="116"/>
      <c r="K17" s="116"/>
      <c r="L17" s="116"/>
      <c r="M17" s="116"/>
      <c r="N17" s="116"/>
      <c r="O17" s="116"/>
      <c r="P17" s="116"/>
    </row>
    <row r="18" s="44" customFormat="1" spans="1:16">
      <c r="A18" s="114" t="s">
        <v>582</v>
      </c>
      <c r="B18" s="115"/>
      <c r="C18" s="115"/>
      <c r="D18" s="115"/>
      <c r="E18" s="116"/>
      <c r="F18" s="116"/>
      <c r="G18" s="116"/>
      <c r="H18" s="116"/>
      <c r="I18" s="116"/>
      <c r="J18" s="116"/>
      <c r="K18" s="116"/>
      <c r="L18" s="116"/>
      <c r="M18" s="116"/>
      <c r="N18" s="116"/>
      <c r="O18" s="116"/>
      <c r="P18" s="116"/>
    </row>
    <row r="19" s="44" customFormat="1" spans="1:16">
      <c r="A19" s="114" t="s">
        <v>583</v>
      </c>
      <c r="B19" s="116"/>
      <c r="C19" s="116"/>
      <c r="D19" s="116"/>
      <c r="E19" s="116"/>
      <c r="F19" s="116"/>
      <c r="G19" s="116"/>
      <c r="H19" s="116"/>
      <c r="I19" s="116"/>
      <c r="J19" s="116"/>
      <c r="K19" s="116"/>
      <c r="L19" s="116"/>
      <c r="M19" s="116"/>
      <c r="N19" s="116"/>
      <c r="O19" s="116"/>
      <c r="P19" s="116"/>
    </row>
    <row r="20" s="44" customFormat="1" spans="1:16">
      <c r="A20" s="114" t="s">
        <v>584</v>
      </c>
      <c r="B20" s="90">
        <f t="shared" ref="B20:P20" si="2">B21-B22-B24-B25-B26-B27-B30</f>
        <v>0</v>
      </c>
      <c r="C20" s="90">
        <f t="shared" si="2"/>
        <v>0</v>
      </c>
      <c r="D20" s="90">
        <f t="shared" si="2"/>
        <v>0</v>
      </c>
      <c r="E20" s="90">
        <f t="shared" si="2"/>
        <v>0</v>
      </c>
      <c r="F20" s="90">
        <f t="shared" si="2"/>
        <v>0</v>
      </c>
      <c r="G20" s="90">
        <f t="shared" si="2"/>
        <v>0</v>
      </c>
      <c r="H20" s="90">
        <f t="shared" si="2"/>
        <v>0</v>
      </c>
      <c r="I20" s="90">
        <f t="shared" si="2"/>
        <v>0</v>
      </c>
      <c r="J20" s="90">
        <f t="shared" si="2"/>
        <v>0</v>
      </c>
      <c r="K20" s="90">
        <f t="shared" si="2"/>
        <v>0</v>
      </c>
      <c r="L20" s="90">
        <f t="shared" si="2"/>
        <v>0</v>
      </c>
      <c r="M20" s="90">
        <f t="shared" si="2"/>
        <v>0</v>
      </c>
      <c r="N20" s="90">
        <f t="shared" si="2"/>
        <v>0</v>
      </c>
      <c r="O20" s="90">
        <f t="shared" si="2"/>
        <v>0</v>
      </c>
      <c r="P20" s="90">
        <f t="shared" si="2"/>
        <v>0</v>
      </c>
    </row>
    <row r="21" s="44" customFormat="1" spans="1:16">
      <c r="A21" s="114" t="s">
        <v>574</v>
      </c>
      <c r="B21" s="118"/>
      <c r="C21" s="118"/>
      <c r="D21" s="118"/>
      <c r="E21" s="119"/>
      <c r="F21" s="119"/>
      <c r="G21" s="119"/>
      <c r="H21" s="119"/>
      <c r="I21" s="119"/>
      <c r="J21" s="119"/>
      <c r="K21" s="119"/>
      <c r="L21" s="119"/>
      <c r="M21" s="119"/>
      <c r="N21" s="119"/>
      <c r="O21" s="119"/>
      <c r="P21" s="119"/>
    </row>
    <row r="22" s="44" customFormat="1" spans="1:16">
      <c r="A22" s="114" t="s">
        <v>575</v>
      </c>
      <c r="B22" s="118"/>
      <c r="C22" s="118"/>
      <c r="D22" s="118"/>
      <c r="E22" s="119"/>
      <c r="F22" s="119"/>
      <c r="G22" s="119"/>
      <c r="H22" s="119"/>
      <c r="I22" s="119"/>
      <c r="J22" s="119"/>
      <c r="K22" s="119"/>
      <c r="L22" s="119"/>
      <c r="M22" s="119"/>
      <c r="N22" s="119"/>
      <c r="O22" s="119"/>
      <c r="P22" s="119"/>
    </row>
    <row r="23" s="44" customFormat="1" spans="1:16">
      <c r="A23" s="114" t="s">
        <v>576</v>
      </c>
      <c r="B23" s="118"/>
      <c r="C23" s="118"/>
      <c r="D23" s="118"/>
      <c r="E23" s="119"/>
      <c r="F23" s="119"/>
      <c r="G23" s="119"/>
      <c r="H23" s="119"/>
      <c r="I23" s="119"/>
      <c r="J23" s="119"/>
      <c r="K23" s="119"/>
      <c r="L23" s="119"/>
      <c r="M23" s="119"/>
      <c r="N23" s="119"/>
      <c r="O23" s="119"/>
      <c r="P23" s="119"/>
    </row>
    <row r="24" s="44" customFormat="1" spans="1:16">
      <c r="A24" s="114" t="s">
        <v>577</v>
      </c>
      <c r="B24" s="118"/>
      <c r="C24" s="118"/>
      <c r="D24" s="118"/>
      <c r="E24" s="119"/>
      <c r="F24" s="119"/>
      <c r="G24" s="119"/>
      <c r="H24" s="119"/>
      <c r="I24" s="119"/>
      <c r="J24" s="119"/>
      <c r="K24" s="119"/>
      <c r="L24" s="119"/>
      <c r="M24" s="119"/>
      <c r="N24" s="119"/>
      <c r="O24" s="119"/>
      <c r="P24" s="119"/>
    </row>
    <row r="25" s="44" customFormat="1" spans="1:16">
      <c r="A25" s="114" t="s">
        <v>578</v>
      </c>
      <c r="B25" s="118"/>
      <c r="C25" s="118"/>
      <c r="D25" s="118"/>
      <c r="E25" s="119"/>
      <c r="F25" s="119"/>
      <c r="G25" s="119"/>
      <c r="H25" s="119"/>
      <c r="I25" s="119"/>
      <c r="J25" s="119"/>
      <c r="K25" s="119"/>
      <c r="L25" s="119"/>
      <c r="M25" s="119"/>
      <c r="N25" s="119"/>
      <c r="O25" s="119"/>
      <c r="P25" s="119"/>
    </row>
    <row r="26" s="44" customFormat="1" spans="1:16">
      <c r="A26" s="114" t="s">
        <v>579</v>
      </c>
      <c r="B26" s="118"/>
      <c r="C26" s="118"/>
      <c r="D26" s="118"/>
      <c r="E26" s="119"/>
      <c r="F26" s="119"/>
      <c r="G26" s="119"/>
      <c r="H26" s="119"/>
      <c r="I26" s="119"/>
      <c r="J26" s="119"/>
      <c r="K26" s="119"/>
      <c r="L26" s="119"/>
      <c r="M26" s="119"/>
      <c r="N26" s="119"/>
      <c r="O26" s="119"/>
      <c r="P26" s="119"/>
    </row>
    <row r="27" s="44" customFormat="1" spans="1:16">
      <c r="A27" s="114" t="s">
        <v>580</v>
      </c>
      <c r="B27" s="118"/>
      <c r="C27" s="118"/>
      <c r="D27" s="118"/>
      <c r="E27" s="119"/>
      <c r="F27" s="119"/>
      <c r="G27" s="119"/>
      <c r="H27" s="119"/>
      <c r="I27" s="119"/>
      <c r="J27" s="119"/>
      <c r="K27" s="119"/>
      <c r="L27" s="119"/>
      <c r="M27" s="119"/>
      <c r="N27" s="119"/>
      <c r="O27" s="119"/>
      <c r="P27" s="119"/>
    </row>
    <row r="28" s="44" customFormat="1" spans="1:16">
      <c r="A28" s="114" t="s">
        <v>585</v>
      </c>
      <c r="B28" s="118"/>
      <c r="C28" s="118"/>
      <c r="D28" s="118"/>
      <c r="E28" s="119"/>
      <c r="F28" s="119"/>
      <c r="G28" s="119"/>
      <c r="H28" s="119"/>
      <c r="I28" s="119"/>
      <c r="J28" s="119"/>
      <c r="K28" s="119"/>
      <c r="L28" s="119"/>
      <c r="M28" s="119"/>
      <c r="N28" s="119"/>
      <c r="O28" s="119"/>
      <c r="P28" s="119"/>
    </row>
    <row r="29" s="44" customFormat="1" spans="1:16">
      <c r="A29" s="114" t="s">
        <v>586</v>
      </c>
      <c r="B29" s="118"/>
      <c r="C29" s="118"/>
      <c r="D29" s="118"/>
      <c r="E29" s="119"/>
      <c r="F29" s="119"/>
      <c r="G29" s="119"/>
      <c r="H29" s="119"/>
      <c r="I29" s="119"/>
      <c r="J29" s="119"/>
      <c r="K29" s="119"/>
      <c r="L29" s="119"/>
      <c r="M29" s="119"/>
      <c r="N29" s="119"/>
      <c r="O29" s="119"/>
      <c r="P29" s="119"/>
    </row>
    <row r="30" s="44" customFormat="1" spans="1:16">
      <c r="A30" s="114" t="s">
        <v>583</v>
      </c>
      <c r="B30" s="118"/>
      <c r="C30" s="118"/>
      <c r="D30" s="118"/>
      <c r="E30" s="119"/>
      <c r="F30" s="119"/>
      <c r="G30" s="119"/>
      <c r="H30" s="119"/>
      <c r="I30" s="119"/>
      <c r="J30" s="119"/>
      <c r="K30" s="119"/>
      <c r="L30" s="119"/>
      <c r="M30" s="119"/>
      <c r="N30" s="119"/>
      <c r="O30" s="119"/>
      <c r="P30" s="119"/>
    </row>
    <row r="31" s="44" customFormat="1" spans="1:16">
      <c r="A31" s="114" t="s">
        <v>587</v>
      </c>
      <c r="B31" s="115"/>
      <c r="C31" s="115"/>
      <c r="D31" s="115"/>
      <c r="E31" s="120"/>
      <c r="F31" s="120"/>
      <c r="G31" s="120"/>
      <c r="H31" s="120"/>
      <c r="I31" s="120"/>
      <c r="J31" s="120"/>
      <c r="K31" s="120"/>
      <c r="L31" s="120"/>
      <c r="M31" s="120"/>
      <c r="N31" s="120"/>
      <c r="O31" s="120"/>
      <c r="P31" s="120"/>
    </row>
    <row r="32" s="44" customFormat="1" spans="1:16">
      <c r="A32" s="113" t="s">
        <v>588</v>
      </c>
      <c r="B32" s="90">
        <f t="shared" ref="B32:P32" si="3">SUM(B33:B37)</f>
        <v>0</v>
      </c>
      <c r="C32" s="90">
        <f t="shared" si="3"/>
        <v>0</v>
      </c>
      <c r="D32" s="90">
        <f t="shared" si="3"/>
        <v>0</v>
      </c>
      <c r="E32" s="90">
        <f t="shared" si="3"/>
        <v>0</v>
      </c>
      <c r="F32" s="90">
        <f t="shared" si="3"/>
        <v>0</v>
      </c>
      <c r="G32" s="90">
        <f t="shared" si="3"/>
        <v>0</v>
      </c>
      <c r="H32" s="90">
        <f t="shared" si="3"/>
        <v>0</v>
      </c>
      <c r="I32" s="90">
        <f t="shared" si="3"/>
        <v>0</v>
      </c>
      <c r="J32" s="90">
        <f t="shared" si="3"/>
        <v>0</v>
      </c>
      <c r="K32" s="90">
        <f t="shared" si="3"/>
        <v>0</v>
      </c>
      <c r="L32" s="90">
        <f t="shared" si="3"/>
        <v>0</v>
      </c>
      <c r="M32" s="90">
        <f t="shared" si="3"/>
        <v>0</v>
      </c>
      <c r="N32" s="90">
        <f t="shared" si="3"/>
        <v>0</v>
      </c>
      <c r="O32" s="90">
        <f t="shared" si="3"/>
        <v>0</v>
      </c>
      <c r="P32" s="90">
        <f t="shared" si="3"/>
        <v>0</v>
      </c>
    </row>
    <row r="33" s="44" customFormat="1" spans="1:16">
      <c r="A33" s="121" t="s">
        <v>589</v>
      </c>
      <c r="B33" s="115"/>
      <c r="C33" s="115"/>
      <c r="D33" s="115"/>
      <c r="E33" s="116"/>
      <c r="F33" s="116"/>
      <c r="G33" s="116"/>
      <c r="H33" s="116"/>
      <c r="I33" s="116"/>
      <c r="J33" s="116"/>
      <c r="K33" s="116"/>
      <c r="L33" s="116"/>
      <c r="M33" s="116"/>
      <c r="N33" s="116"/>
      <c r="O33" s="116"/>
      <c r="P33" s="116"/>
    </row>
    <row r="34" s="44" customFormat="1" spans="1:16">
      <c r="A34" s="121" t="s">
        <v>590</v>
      </c>
      <c r="B34" s="115"/>
      <c r="C34" s="115"/>
      <c r="D34" s="115"/>
      <c r="E34" s="116"/>
      <c r="F34" s="116"/>
      <c r="G34" s="116"/>
      <c r="H34" s="116"/>
      <c r="I34" s="116"/>
      <c r="J34" s="116"/>
      <c r="K34" s="116"/>
      <c r="L34" s="116"/>
      <c r="M34" s="116"/>
      <c r="N34" s="116"/>
      <c r="O34" s="116"/>
      <c r="P34" s="116"/>
    </row>
    <row r="35" s="44" customFormat="1" spans="1:16">
      <c r="A35" s="121" t="s">
        <v>591</v>
      </c>
      <c r="B35" s="115"/>
      <c r="C35" s="115"/>
      <c r="D35" s="115"/>
      <c r="E35" s="116"/>
      <c r="F35" s="116"/>
      <c r="G35" s="116"/>
      <c r="H35" s="116"/>
      <c r="I35" s="116"/>
      <c r="J35" s="116"/>
      <c r="K35" s="116"/>
      <c r="L35" s="116"/>
      <c r="M35" s="116"/>
      <c r="N35" s="116"/>
      <c r="O35" s="116"/>
      <c r="P35" s="116"/>
    </row>
    <row r="36" s="44" customFormat="1" spans="1:16">
      <c r="A36" s="121" t="s">
        <v>592</v>
      </c>
      <c r="B36" s="115"/>
      <c r="C36" s="115"/>
      <c r="D36" s="115"/>
      <c r="E36" s="116"/>
      <c r="F36" s="116"/>
      <c r="G36" s="116"/>
      <c r="H36" s="116"/>
      <c r="I36" s="116"/>
      <c r="J36" s="116"/>
      <c r="K36" s="152"/>
      <c r="L36" s="152"/>
      <c r="M36" s="152"/>
      <c r="N36" s="152"/>
      <c r="O36" s="152"/>
      <c r="P36" s="152"/>
    </row>
    <row r="37" s="44" customFormat="1" spans="1:16">
      <c r="A37" s="121" t="s">
        <v>593</v>
      </c>
      <c r="B37" s="115"/>
      <c r="C37" s="115"/>
      <c r="D37" s="115"/>
      <c r="E37" s="116"/>
      <c r="F37" s="116"/>
      <c r="G37" s="116"/>
      <c r="H37" s="116"/>
      <c r="I37" s="116"/>
      <c r="J37" s="116"/>
      <c r="K37" s="152"/>
      <c r="L37" s="152"/>
      <c r="M37" s="152"/>
      <c r="N37" s="152"/>
      <c r="O37" s="152"/>
      <c r="P37" s="152"/>
    </row>
    <row r="38" s="44" customFormat="1" spans="1:16">
      <c r="A38" s="113" t="s">
        <v>594</v>
      </c>
      <c r="B38" s="90">
        <f t="shared" ref="B38:P38" si="4">B39-B43</f>
        <v>0</v>
      </c>
      <c r="C38" s="90">
        <f t="shared" si="4"/>
        <v>0</v>
      </c>
      <c r="D38" s="90">
        <f t="shared" si="4"/>
        <v>0</v>
      </c>
      <c r="E38" s="90">
        <f t="shared" si="4"/>
        <v>0</v>
      </c>
      <c r="F38" s="90">
        <f t="shared" si="4"/>
        <v>0</v>
      </c>
      <c r="G38" s="90">
        <f t="shared" si="4"/>
        <v>0</v>
      </c>
      <c r="H38" s="90">
        <f t="shared" si="4"/>
        <v>0</v>
      </c>
      <c r="I38" s="90">
        <f t="shared" si="4"/>
        <v>0</v>
      </c>
      <c r="J38" s="90">
        <f t="shared" si="4"/>
        <v>0</v>
      </c>
      <c r="K38" s="90">
        <f t="shared" si="4"/>
        <v>0</v>
      </c>
      <c r="L38" s="90">
        <f t="shared" si="4"/>
        <v>0</v>
      </c>
      <c r="M38" s="90">
        <f t="shared" si="4"/>
        <v>0</v>
      </c>
      <c r="N38" s="90">
        <f t="shared" si="4"/>
        <v>0</v>
      </c>
      <c r="O38" s="90">
        <f t="shared" si="4"/>
        <v>0</v>
      </c>
      <c r="P38" s="90">
        <f t="shared" si="4"/>
        <v>0</v>
      </c>
    </row>
    <row r="39" s="44" customFormat="1" spans="1:16">
      <c r="A39" s="121" t="s">
        <v>595</v>
      </c>
      <c r="B39" s="115"/>
      <c r="C39" s="115"/>
      <c r="D39" s="115"/>
      <c r="E39" s="116"/>
      <c r="F39" s="116"/>
      <c r="G39" s="116"/>
      <c r="H39" s="116"/>
      <c r="I39" s="116"/>
      <c r="J39" s="116"/>
      <c r="K39" s="116"/>
      <c r="L39" s="116"/>
      <c r="M39" s="116"/>
      <c r="N39" s="116"/>
      <c r="O39" s="116"/>
      <c r="P39" s="116"/>
    </row>
    <row r="40" s="44" customFormat="1" spans="1:16">
      <c r="A40" s="121" t="s">
        <v>596</v>
      </c>
      <c r="B40" s="116"/>
      <c r="C40" s="116"/>
      <c r="D40" s="116"/>
      <c r="E40" s="116"/>
      <c r="F40" s="116"/>
      <c r="G40" s="116"/>
      <c r="H40" s="116"/>
      <c r="I40" s="116"/>
      <c r="J40" s="116"/>
      <c r="K40" s="116"/>
      <c r="L40" s="116"/>
      <c r="M40" s="116"/>
      <c r="N40" s="116"/>
      <c r="O40" s="116"/>
      <c r="P40" s="116"/>
    </row>
    <row r="41" s="44" customFormat="1" spans="1:16">
      <c r="A41" s="121" t="s">
        <v>597</v>
      </c>
      <c r="B41" s="116"/>
      <c r="C41" s="116"/>
      <c r="D41" s="116"/>
      <c r="E41" s="116"/>
      <c r="F41" s="116"/>
      <c r="G41" s="116"/>
      <c r="H41" s="116"/>
      <c r="I41" s="116"/>
      <c r="J41" s="116"/>
      <c r="K41" s="116"/>
      <c r="L41" s="116"/>
      <c r="M41" s="116"/>
      <c r="N41" s="116"/>
      <c r="O41" s="116"/>
      <c r="P41" s="116"/>
    </row>
    <row r="42" s="44" customFormat="1" spans="1:16">
      <c r="A42" s="121" t="s">
        <v>598</v>
      </c>
      <c r="B42" s="116"/>
      <c r="C42" s="116"/>
      <c r="D42" s="116"/>
      <c r="E42" s="116"/>
      <c r="F42" s="116"/>
      <c r="G42" s="116"/>
      <c r="H42" s="116"/>
      <c r="I42" s="116"/>
      <c r="J42" s="116"/>
      <c r="K42" s="116"/>
      <c r="L42" s="116"/>
      <c r="M42" s="116"/>
      <c r="N42" s="116"/>
      <c r="O42" s="116"/>
      <c r="P42" s="116"/>
    </row>
    <row r="43" s="44" customFormat="1" spans="1:16">
      <c r="A43" s="121" t="s">
        <v>599</v>
      </c>
      <c r="B43" s="122"/>
      <c r="C43" s="122"/>
      <c r="D43" s="122"/>
      <c r="E43" s="116"/>
      <c r="F43" s="116"/>
      <c r="G43" s="116"/>
      <c r="H43" s="116"/>
      <c r="I43" s="116"/>
      <c r="J43" s="116"/>
      <c r="K43" s="116"/>
      <c r="L43" s="116"/>
      <c r="M43" s="116"/>
      <c r="N43" s="116"/>
      <c r="O43" s="116"/>
      <c r="P43" s="116"/>
    </row>
    <row r="44" s="44" customFormat="1" spans="1:16">
      <c r="A44" s="123" t="s">
        <v>600</v>
      </c>
      <c r="B44" s="116"/>
      <c r="C44" s="116"/>
      <c r="D44" s="116"/>
      <c r="E44" s="116"/>
      <c r="F44" s="116"/>
      <c r="G44" s="116"/>
      <c r="H44" s="116"/>
      <c r="I44" s="116"/>
      <c r="J44" s="116"/>
      <c r="K44" s="116"/>
      <c r="L44" s="116"/>
      <c r="M44" s="116"/>
      <c r="N44" s="116"/>
      <c r="O44" s="116"/>
      <c r="P44" s="116"/>
    </row>
    <row r="45" s="44" customFormat="1" spans="1:16">
      <c r="A45" s="123" t="s">
        <v>601</v>
      </c>
      <c r="B45" s="116"/>
      <c r="C45" s="116"/>
      <c r="D45" s="116"/>
      <c r="E45" s="116"/>
      <c r="F45" s="116"/>
      <c r="G45" s="116"/>
      <c r="H45" s="116"/>
      <c r="I45" s="116"/>
      <c r="J45" s="116"/>
      <c r="K45" s="116"/>
      <c r="L45" s="116"/>
      <c r="M45" s="116"/>
      <c r="N45" s="116"/>
      <c r="O45" s="116"/>
      <c r="P45" s="116"/>
    </row>
    <row r="46" s="44" customFormat="1" spans="1:16">
      <c r="A46" s="163" t="s">
        <v>602</v>
      </c>
      <c r="B46" s="90">
        <f t="shared" ref="B46:P46" si="5">B8+B32+B38</f>
        <v>0</v>
      </c>
      <c r="C46" s="90">
        <f t="shared" si="5"/>
        <v>0</v>
      </c>
      <c r="D46" s="90">
        <f t="shared" si="5"/>
        <v>0</v>
      </c>
      <c r="E46" s="90">
        <f t="shared" si="5"/>
        <v>0</v>
      </c>
      <c r="F46" s="90">
        <f t="shared" si="5"/>
        <v>0</v>
      </c>
      <c r="G46" s="90">
        <f t="shared" si="5"/>
        <v>0</v>
      </c>
      <c r="H46" s="90">
        <f t="shared" si="5"/>
        <v>0</v>
      </c>
      <c r="I46" s="90">
        <f t="shared" si="5"/>
        <v>0</v>
      </c>
      <c r="J46" s="90">
        <f t="shared" si="5"/>
        <v>0</v>
      </c>
      <c r="K46" s="90">
        <f t="shared" si="5"/>
        <v>0</v>
      </c>
      <c r="L46" s="90">
        <f t="shared" si="5"/>
        <v>0</v>
      </c>
      <c r="M46" s="90">
        <f t="shared" si="5"/>
        <v>0</v>
      </c>
      <c r="N46" s="90">
        <f t="shared" si="5"/>
        <v>0</v>
      </c>
      <c r="O46" s="90">
        <f t="shared" si="5"/>
        <v>0</v>
      </c>
      <c r="P46" s="90">
        <f t="shared" si="5"/>
        <v>0</v>
      </c>
    </row>
  </sheetData>
  <sheetProtection password="CC52" sheet="1" formatCells="0" formatColumns="0" formatRows="0" objects="1" scenarios="1"/>
  <protectedRanges>
    <protectedRange sqref="B39:P45" name="区域6" securityDescriptor=""/>
    <protectedRange sqref="K33:P35" name="区域5" securityDescriptor=""/>
    <protectedRange sqref="B33:J37" name="区域4" securityDescriptor=""/>
    <protectedRange sqref="B21:P31" name="区域3" securityDescriptor=""/>
    <protectedRange sqref="B10:P19" name="区域2" securityDescriptor=""/>
    <protectedRange sqref="A3:K3" name="区域1" securityDescriptor=""/>
  </protectedRanges>
  <mergeCells count="13">
    <mergeCell ref="A1:P1"/>
    <mergeCell ref="H3:K3"/>
    <mergeCell ref="B6:D6"/>
    <mergeCell ref="E6:H6"/>
    <mergeCell ref="K6:N6"/>
    <mergeCell ref="A4:A5"/>
    <mergeCell ref="A6:A7"/>
    <mergeCell ref="I6:I7"/>
    <mergeCell ref="J6:J7"/>
    <mergeCell ref="O6:O7"/>
    <mergeCell ref="P6:P7"/>
    <mergeCell ref="B4:J5"/>
    <mergeCell ref="K4:P5"/>
  </mergeCells>
  <dataValidations count="1">
    <dataValidation type="list" allowBlank="1" showInputMessage="1" showErrorMessage="1" sqref="J2 P2">
      <formula1>"公司整体,传统保险业务,分红保险业务,万能保险业务,投资连结险业务"</formula1>
    </dataValidation>
  </dataValidations>
  <pageMargins left="0.708333333333333" right="0.708333333333333" top="0.747916666666667" bottom="0.747916666666667" header="0.314583333333333" footer="0.314583333333333"/>
  <pageSetup paperSize="9" scale="50" fitToWidth="2" orientation="portrait"/>
  <headerFooter/>
  <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67"/>
  <sheetViews>
    <sheetView view="pageBreakPreview" zoomScale="80" zoomScaleNormal="100" zoomScaleSheetLayoutView="80" workbookViewId="0">
      <pane xSplit="1" ySplit="7" topLeftCell="B38" activePane="bottomRight" state="frozen"/>
      <selection/>
      <selection pane="topRight"/>
      <selection pane="bottomLeft"/>
      <selection pane="bottomRight" activeCell="A47" sqref="A47"/>
    </sheetView>
  </sheetViews>
  <sheetFormatPr defaultColWidth="8.75" defaultRowHeight="16.5"/>
  <cols>
    <col min="1" max="1" width="28.625" style="46" customWidth="1"/>
    <col min="2" max="3" width="8.125" style="46" customWidth="1"/>
    <col min="4" max="4" width="7" style="46" customWidth="1"/>
    <col min="5" max="8" width="9.875" style="46" customWidth="1"/>
    <col min="9" max="10" width="13.75" style="46" customWidth="1"/>
    <col min="11" max="14" width="9.875" style="46" customWidth="1"/>
    <col min="15" max="16" width="13.75" style="46" customWidth="1"/>
    <col min="17" max="16384" width="8.75" style="46"/>
  </cols>
  <sheetData>
    <row r="1" ht="24.75" spans="1:16">
      <c r="A1" s="16" t="s">
        <v>637</v>
      </c>
      <c r="B1" s="16"/>
      <c r="C1" s="16"/>
      <c r="D1" s="16"/>
      <c r="E1" s="16"/>
      <c r="F1" s="16"/>
      <c r="G1" s="16"/>
      <c r="H1" s="16"/>
      <c r="I1" s="16"/>
      <c r="J1" s="16"/>
      <c r="K1" s="16"/>
      <c r="L1" s="16"/>
      <c r="M1" s="16"/>
      <c r="N1" s="16"/>
      <c r="O1" s="16"/>
      <c r="P1" s="16"/>
    </row>
    <row r="2" s="44" customFormat="1" spans="1:16">
      <c r="A2" s="99" t="s">
        <v>638</v>
      </c>
      <c r="B2" s="99"/>
      <c r="C2" s="99"/>
      <c r="D2" s="99"/>
      <c r="E2" s="100"/>
      <c r="F2" s="100"/>
      <c r="G2" s="50"/>
      <c r="H2" s="99"/>
      <c r="I2" s="99"/>
      <c r="J2" s="144"/>
      <c r="K2" s="100"/>
      <c r="L2" s="100"/>
      <c r="M2" s="50"/>
      <c r="N2" s="99"/>
      <c r="O2" s="99"/>
      <c r="P2" s="144"/>
    </row>
    <row r="3" s="44" customFormat="1" spans="1:16">
      <c r="A3" s="99" t="s">
        <v>104</v>
      </c>
      <c r="B3" s="99"/>
      <c r="C3" s="99"/>
      <c r="D3" s="99"/>
      <c r="E3" s="100"/>
      <c r="F3" s="101" t="s">
        <v>105</v>
      </c>
      <c r="G3" s="101"/>
      <c r="H3" s="101"/>
      <c r="I3" s="101"/>
      <c r="J3" s="50"/>
      <c r="K3" s="100"/>
      <c r="L3" s="100"/>
      <c r="M3" s="100"/>
      <c r="N3" s="100"/>
      <c r="O3" s="145" t="s">
        <v>107</v>
      </c>
      <c r="P3" s="50"/>
    </row>
    <row r="4" s="44" customFormat="1" ht="15" customHeight="1" spans="1:16">
      <c r="A4" s="102" t="s">
        <v>390</v>
      </c>
      <c r="B4" s="103" t="s">
        <v>49</v>
      </c>
      <c r="C4" s="103"/>
      <c r="D4" s="103"/>
      <c r="E4" s="103"/>
      <c r="F4" s="103"/>
      <c r="G4" s="103"/>
      <c r="H4" s="103"/>
      <c r="I4" s="103"/>
      <c r="J4" s="146"/>
      <c r="K4" s="147" t="s">
        <v>560</v>
      </c>
      <c r="L4" s="103"/>
      <c r="M4" s="103"/>
      <c r="N4" s="103"/>
      <c r="O4" s="103"/>
      <c r="P4" s="146"/>
    </row>
    <row r="5" s="44" customFormat="1" spans="1:16">
      <c r="A5" s="102"/>
      <c r="B5" s="104"/>
      <c r="C5" s="104"/>
      <c r="D5" s="104"/>
      <c r="E5" s="104"/>
      <c r="F5" s="104"/>
      <c r="G5" s="104"/>
      <c r="H5" s="104"/>
      <c r="I5" s="104"/>
      <c r="J5" s="148"/>
      <c r="K5" s="149"/>
      <c r="L5" s="104"/>
      <c r="M5" s="104"/>
      <c r="N5" s="104"/>
      <c r="O5" s="104"/>
      <c r="P5" s="148"/>
    </row>
    <row r="6" s="44" customFormat="1" spans="1:16">
      <c r="A6" s="105" t="s">
        <v>412</v>
      </c>
      <c r="B6" s="106" t="s">
        <v>561</v>
      </c>
      <c r="C6" s="106"/>
      <c r="D6" s="107"/>
      <c r="E6" s="108" t="s">
        <v>562</v>
      </c>
      <c r="F6" s="109"/>
      <c r="G6" s="109"/>
      <c r="H6" s="110"/>
      <c r="I6" s="150" t="s">
        <v>563</v>
      </c>
      <c r="J6" s="150" t="s">
        <v>564</v>
      </c>
      <c r="K6" s="108" t="s">
        <v>562</v>
      </c>
      <c r="L6" s="109"/>
      <c r="M6" s="109"/>
      <c r="N6" s="110"/>
      <c r="O6" s="150" t="s">
        <v>563</v>
      </c>
      <c r="P6" s="150" t="s">
        <v>564</v>
      </c>
    </row>
    <row r="7" s="44" customFormat="1" spans="1:16">
      <c r="A7" s="111"/>
      <c r="B7" s="112" t="s">
        <v>565</v>
      </c>
      <c r="C7" s="112" t="s">
        <v>566</v>
      </c>
      <c r="D7" s="112" t="s">
        <v>567</v>
      </c>
      <c r="E7" s="112" t="s">
        <v>568</v>
      </c>
      <c r="F7" s="112" t="s">
        <v>569</v>
      </c>
      <c r="G7" s="112" t="s">
        <v>570</v>
      </c>
      <c r="H7" s="112" t="s">
        <v>571</v>
      </c>
      <c r="I7" s="151"/>
      <c r="J7" s="151"/>
      <c r="K7" s="112" t="s">
        <v>568</v>
      </c>
      <c r="L7" s="112" t="s">
        <v>569</v>
      </c>
      <c r="M7" s="112" t="s">
        <v>570</v>
      </c>
      <c r="N7" s="112" t="s">
        <v>571</v>
      </c>
      <c r="O7" s="151"/>
      <c r="P7" s="151"/>
    </row>
    <row r="8" s="44" customFormat="1" spans="1:16">
      <c r="A8" s="113" t="s">
        <v>572</v>
      </c>
      <c r="B8" s="90">
        <f t="shared" ref="B8:P8" si="0">B9+B20+B31</f>
        <v>0</v>
      </c>
      <c r="C8" s="90">
        <f t="shared" si="0"/>
        <v>0</v>
      </c>
      <c r="D8" s="90">
        <f t="shared" si="0"/>
        <v>0</v>
      </c>
      <c r="E8" s="90">
        <f t="shared" si="0"/>
        <v>0</v>
      </c>
      <c r="F8" s="90">
        <f t="shared" si="0"/>
        <v>0</v>
      </c>
      <c r="G8" s="90">
        <f t="shared" si="0"/>
        <v>0</v>
      </c>
      <c r="H8" s="90">
        <f t="shared" si="0"/>
        <v>0</v>
      </c>
      <c r="I8" s="90">
        <f t="shared" si="0"/>
        <v>0</v>
      </c>
      <c r="J8" s="90">
        <f t="shared" si="0"/>
        <v>0</v>
      </c>
      <c r="K8" s="90">
        <f t="shared" si="0"/>
        <v>0</v>
      </c>
      <c r="L8" s="90">
        <f t="shared" si="0"/>
        <v>0</v>
      </c>
      <c r="M8" s="90">
        <f t="shared" si="0"/>
        <v>0</v>
      </c>
      <c r="N8" s="90">
        <f t="shared" si="0"/>
        <v>0</v>
      </c>
      <c r="O8" s="90">
        <f t="shared" si="0"/>
        <v>0</v>
      </c>
      <c r="P8" s="90">
        <f t="shared" si="0"/>
        <v>0</v>
      </c>
    </row>
    <row r="9" s="44" customFormat="1" spans="1:16">
      <c r="A9" s="114" t="s">
        <v>573</v>
      </c>
      <c r="B9" s="90">
        <f t="shared" ref="B9:P9" si="1">B10-B11-B13-B14-B15-B16-B19</f>
        <v>0</v>
      </c>
      <c r="C9" s="90">
        <f t="shared" si="1"/>
        <v>0</v>
      </c>
      <c r="D9" s="90">
        <f t="shared" si="1"/>
        <v>0</v>
      </c>
      <c r="E9" s="90">
        <f t="shared" si="1"/>
        <v>0</v>
      </c>
      <c r="F9" s="90">
        <f t="shared" si="1"/>
        <v>0</v>
      </c>
      <c r="G9" s="90">
        <f t="shared" si="1"/>
        <v>0</v>
      </c>
      <c r="H9" s="90">
        <f t="shared" si="1"/>
        <v>0</v>
      </c>
      <c r="I9" s="90">
        <f t="shared" si="1"/>
        <v>0</v>
      </c>
      <c r="J9" s="90">
        <f t="shared" si="1"/>
        <v>0</v>
      </c>
      <c r="K9" s="90">
        <f t="shared" si="1"/>
        <v>0</v>
      </c>
      <c r="L9" s="90">
        <f t="shared" si="1"/>
        <v>0</v>
      </c>
      <c r="M9" s="90">
        <f t="shared" si="1"/>
        <v>0</v>
      </c>
      <c r="N9" s="90">
        <f t="shared" si="1"/>
        <v>0</v>
      </c>
      <c r="O9" s="90">
        <f t="shared" si="1"/>
        <v>0</v>
      </c>
      <c r="P9" s="90">
        <f t="shared" si="1"/>
        <v>0</v>
      </c>
    </row>
    <row r="10" s="44" customFormat="1" spans="1:16">
      <c r="A10" s="114" t="s">
        <v>574</v>
      </c>
      <c r="B10" s="115"/>
      <c r="C10" s="115"/>
      <c r="D10" s="115"/>
      <c r="E10" s="116"/>
      <c r="F10" s="116"/>
      <c r="G10" s="116"/>
      <c r="H10" s="116"/>
      <c r="I10" s="116"/>
      <c r="J10" s="116"/>
      <c r="K10" s="116"/>
      <c r="L10" s="116"/>
      <c r="M10" s="116"/>
      <c r="N10" s="116"/>
      <c r="O10" s="116"/>
      <c r="P10" s="116"/>
    </row>
    <row r="11" s="44" customFormat="1" spans="1:16">
      <c r="A11" s="114" t="s">
        <v>575</v>
      </c>
      <c r="B11" s="115"/>
      <c r="C11" s="115"/>
      <c r="D11" s="115"/>
      <c r="E11" s="116"/>
      <c r="F11" s="116"/>
      <c r="G11" s="116"/>
      <c r="H11" s="116"/>
      <c r="I11" s="116"/>
      <c r="J11" s="116"/>
      <c r="K11" s="116"/>
      <c r="L11" s="116"/>
      <c r="M11" s="116"/>
      <c r="N11" s="116"/>
      <c r="O11" s="116"/>
      <c r="P11" s="116"/>
    </row>
    <row r="12" s="44" customFormat="1" spans="1:16">
      <c r="A12" s="114" t="s">
        <v>576</v>
      </c>
      <c r="B12" s="115"/>
      <c r="C12" s="115"/>
      <c r="D12" s="115"/>
      <c r="E12" s="116"/>
      <c r="F12" s="116"/>
      <c r="G12" s="116"/>
      <c r="H12" s="116"/>
      <c r="I12" s="116"/>
      <c r="J12" s="116"/>
      <c r="K12" s="116"/>
      <c r="L12" s="116"/>
      <c r="M12" s="116"/>
      <c r="N12" s="116"/>
      <c r="O12" s="116"/>
      <c r="P12" s="116"/>
    </row>
    <row r="13" s="44" customFormat="1" spans="1:16">
      <c r="A13" s="114" t="s">
        <v>577</v>
      </c>
      <c r="B13" s="115"/>
      <c r="C13" s="115"/>
      <c r="D13" s="115"/>
      <c r="E13" s="116"/>
      <c r="F13" s="116"/>
      <c r="G13" s="116"/>
      <c r="H13" s="116"/>
      <c r="I13" s="116"/>
      <c r="J13" s="116"/>
      <c r="K13" s="116"/>
      <c r="L13" s="116"/>
      <c r="M13" s="116"/>
      <c r="N13" s="116"/>
      <c r="O13" s="116"/>
      <c r="P13" s="116"/>
    </row>
    <row r="14" s="44" customFormat="1" spans="1:16">
      <c r="A14" s="114" t="s">
        <v>578</v>
      </c>
      <c r="B14" s="115"/>
      <c r="C14" s="115"/>
      <c r="D14" s="115"/>
      <c r="E14" s="117"/>
      <c r="F14" s="117"/>
      <c r="G14" s="117"/>
      <c r="H14" s="117"/>
      <c r="I14" s="117"/>
      <c r="J14" s="117"/>
      <c r="K14" s="117"/>
      <c r="L14" s="117"/>
      <c r="M14" s="117"/>
      <c r="N14" s="117"/>
      <c r="O14" s="117"/>
      <c r="P14" s="117"/>
    </row>
    <row r="15" s="44" customFormat="1" spans="1:16">
      <c r="A15" s="114" t="s">
        <v>579</v>
      </c>
      <c r="B15" s="116"/>
      <c r="C15" s="116"/>
      <c r="D15" s="116"/>
      <c r="E15" s="116"/>
      <c r="F15" s="116"/>
      <c r="G15" s="116"/>
      <c r="H15" s="116"/>
      <c r="I15" s="116"/>
      <c r="J15" s="116"/>
      <c r="K15" s="116"/>
      <c r="L15" s="116"/>
      <c r="M15" s="116"/>
      <c r="N15" s="116"/>
      <c r="O15" s="116"/>
      <c r="P15" s="116"/>
    </row>
    <row r="16" s="44" customFormat="1" spans="1:16">
      <c r="A16" s="114" t="s">
        <v>580</v>
      </c>
      <c r="B16" s="115"/>
      <c r="C16" s="115"/>
      <c r="D16" s="115"/>
      <c r="E16" s="116"/>
      <c r="F16" s="116"/>
      <c r="G16" s="116"/>
      <c r="H16" s="116"/>
      <c r="I16" s="116"/>
      <c r="J16" s="116"/>
      <c r="K16" s="116"/>
      <c r="L16" s="116"/>
      <c r="M16" s="116"/>
      <c r="N16" s="116"/>
      <c r="O16" s="116"/>
      <c r="P16" s="116"/>
    </row>
    <row r="17" s="44" customFormat="1" spans="1:16">
      <c r="A17" s="114" t="s">
        <v>581</v>
      </c>
      <c r="B17" s="115"/>
      <c r="C17" s="115"/>
      <c r="D17" s="115"/>
      <c r="E17" s="116"/>
      <c r="F17" s="116"/>
      <c r="G17" s="116"/>
      <c r="H17" s="116"/>
      <c r="I17" s="116"/>
      <c r="J17" s="116"/>
      <c r="K17" s="116"/>
      <c r="L17" s="116"/>
      <c r="M17" s="116"/>
      <c r="N17" s="116"/>
      <c r="O17" s="116"/>
      <c r="P17" s="116"/>
    </row>
    <row r="18" s="44" customFormat="1" spans="1:16">
      <c r="A18" s="114" t="s">
        <v>582</v>
      </c>
      <c r="B18" s="115"/>
      <c r="C18" s="115"/>
      <c r="D18" s="115"/>
      <c r="E18" s="116"/>
      <c r="F18" s="116"/>
      <c r="G18" s="116"/>
      <c r="H18" s="116"/>
      <c r="I18" s="116"/>
      <c r="J18" s="116"/>
      <c r="K18" s="116"/>
      <c r="L18" s="116"/>
      <c r="M18" s="116"/>
      <c r="N18" s="116"/>
      <c r="O18" s="116"/>
      <c r="P18" s="116"/>
    </row>
    <row r="19" s="44" customFormat="1" spans="1:16">
      <c r="A19" s="114" t="s">
        <v>583</v>
      </c>
      <c r="B19" s="116"/>
      <c r="C19" s="116"/>
      <c r="D19" s="116"/>
      <c r="E19" s="116"/>
      <c r="F19" s="116"/>
      <c r="G19" s="116"/>
      <c r="H19" s="116"/>
      <c r="I19" s="116"/>
      <c r="J19" s="116"/>
      <c r="K19" s="116"/>
      <c r="L19" s="116"/>
      <c r="M19" s="116"/>
      <c r="N19" s="116"/>
      <c r="O19" s="116"/>
      <c r="P19" s="116"/>
    </row>
    <row r="20" s="44" customFormat="1" spans="1:16">
      <c r="A20" s="114" t="s">
        <v>584</v>
      </c>
      <c r="B20" s="90">
        <f t="shared" ref="B20:P20" si="2">B21-B22-B24-B25-B26-B27-B30</f>
        <v>0</v>
      </c>
      <c r="C20" s="90">
        <f t="shared" si="2"/>
        <v>0</v>
      </c>
      <c r="D20" s="90">
        <f t="shared" si="2"/>
        <v>0</v>
      </c>
      <c r="E20" s="90">
        <f t="shared" si="2"/>
        <v>0</v>
      </c>
      <c r="F20" s="90">
        <f t="shared" si="2"/>
        <v>0</v>
      </c>
      <c r="G20" s="90">
        <f t="shared" si="2"/>
        <v>0</v>
      </c>
      <c r="H20" s="90">
        <f t="shared" si="2"/>
        <v>0</v>
      </c>
      <c r="I20" s="90">
        <f t="shared" si="2"/>
        <v>0</v>
      </c>
      <c r="J20" s="90">
        <f t="shared" si="2"/>
        <v>0</v>
      </c>
      <c r="K20" s="90">
        <f t="shared" si="2"/>
        <v>0</v>
      </c>
      <c r="L20" s="90">
        <f t="shared" si="2"/>
        <v>0</v>
      </c>
      <c r="M20" s="90">
        <f t="shared" si="2"/>
        <v>0</v>
      </c>
      <c r="N20" s="90">
        <f t="shared" si="2"/>
        <v>0</v>
      </c>
      <c r="O20" s="90">
        <f t="shared" si="2"/>
        <v>0</v>
      </c>
      <c r="P20" s="90">
        <f t="shared" si="2"/>
        <v>0</v>
      </c>
    </row>
    <row r="21" s="44" customFormat="1" spans="1:16">
      <c r="A21" s="114" t="s">
        <v>574</v>
      </c>
      <c r="B21" s="118"/>
      <c r="C21" s="118"/>
      <c r="D21" s="118"/>
      <c r="E21" s="119"/>
      <c r="F21" s="119"/>
      <c r="G21" s="119"/>
      <c r="H21" s="119"/>
      <c r="I21" s="119"/>
      <c r="J21" s="119"/>
      <c r="K21" s="119"/>
      <c r="L21" s="119"/>
      <c r="M21" s="119"/>
      <c r="N21" s="119"/>
      <c r="O21" s="119"/>
      <c r="P21" s="119"/>
    </row>
    <row r="22" s="44" customFormat="1" spans="1:16">
      <c r="A22" s="114" t="s">
        <v>575</v>
      </c>
      <c r="B22" s="118"/>
      <c r="C22" s="118"/>
      <c r="D22" s="118"/>
      <c r="E22" s="119"/>
      <c r="F22" s="119"/>
      <c r="G22" s="119"/>
      <c r="H22" s="119"/>
      <c r="I22" s="119"/>
      <c r="J22" s="119"/>
      <c r="K22" s="119"/>
      <c r="L22" s="119"/>
      <c r="M22" s="119"/>
      <c r="N22" s="119"/>
      <c r="O22" s="119"/>
      <c r="P22" s="119"/>
    </row>
    <row r="23" s="44" customFormat="1" spans="1:16">
      <c r="A23" s="114" t="s">
        <v>576</v>
      </c>
      <c r="B23" s="118"/>
      <c r="C23" s="118"/>
      <c r="D23" s="118"/>
      <c r="E23" s="119"/>
      <c r="F23" s="119"/>
      <c r="G23" s="119"/>
      <c r="H23" s="119"/>
      <c r="I23" s="119"/>
      <c r="J23" s="119"/>
      <c r="K23" s="119"/>
      <c r="L23" s="119"/>
      <c r="M23" s="119"/>
      <c r="N23" s="119"/>
      <c r="O23" s="119"/>
      <c r="P23" s="119"/>
    </row>
    <row r="24" s="44" customFormat="1" spans="1:16">
      <c r="A24" s="114" t="s">
        <v>577</v>
      </c>
      <c r="B24" s="118"/>
      <c r="C24" s="118"/>
      <c r="D24" s="118"/>
      <c r="E24" s="119"/>
      <c r="F24" s="119"/>
      <c r="G24" s="119"/>
      <c r="H24" s="119"/>
      <c r="I24" s="119"/>
      <c r="J24" s="119"/>
      <c r="K24" s="119"/>
      <c r="L24" s="119"/>
      <c r="M24" s="119"/>
      <c r="N24" s="119"/>
      <c r="O24" s="119"/>
      <c r="P24" s="119"/>
    </row>
    <row r="25" s="44" customFormat="1" spans="1:16">
      <c r="A25" s="114" t="s">
        <v>578</v>
      </c>
      <c r="B25" s="118"/>
      <c r="C25" s="118"/>
      <c r="D25" s="118"/>
      <c r="E25" s="119"/>
      <c r="F25" s="119"/>
      <c r="G25" s="119"/>
      <c r="H25" s="119"/>
      <c r="I25" s="119"/>
      <c r="J25" s="119"/>
      <c r="K25" s="119"/>
      <c r="L25" s="119"/>
      <c r="M25" s="119"/>
      <c r="N25" s="119"/>
      <c r="O25" s="119"/>
      <c r="P25" s="119"/>
    </row>
    <row r="26" s="44" customFormat="1" spans="1:16">
      <c r="A26" s="114" t="s">
        <v>579</v>
      </c>
      <c r="B26" s="118"/>
      <c r="C26" s="118"/>
      <c r="D26" s="118"/>
      <c r="E26" s="119"/>
      <c r="F26" s="119"/>
      <c r="G26" s="119"/>
      <c r="H26" s="119"/>
      <c r="I26" s="119"/>
      <c r="J26" s="119"/>
      <c r="K26" s="119"/>
      <c r="L26" s="119"/>
      <c r="M26" s="119"/>
      <c r="N26" s="119"/>
      <c r="O26" s="119"/>
      <c r="P26" s="119"/>
    </row>
    <row r="27" s="44" customFormat="1" spans="1:16">
      <c r="A27" s="114" t="s">
        <v>580</v>
      </c>
      <c r="B27" s="118"/>
      <c r="C27" s="118"/>
      <c r="D27" s="118"/>
      <c r="E27" s="119"/>
      <c r="F27" s="119"/>
      <c r="G27" s="119"/>
      <c r="H27" s="119"/>
      <c r="I27" s="119"/>
      <c r="J27" s="119"/>
      <c r="K27" s="119"/>
      <c r="L27" s="119"/>
      <c r="M27" s="119"/>
      <c r="N27" s="119"/>
      <c r="O27" s="119"/>
      <c r="P27" s="119"/>
    </row>
    <row r="28" s="44" customFormat="1" spans="1:16">
      <c r="A28" s="114" t="s">
        <v>585</v>
      </c>
      <c r="B28" s="118"/>
      <c r="C28" s="118"/>
      <c r="D28" s="118"/>
      <c r="E28" s="119"/>
      <c r="F28" s="119"/>
      <c r="G28" s="119"/>
      <c r="H28" s="119"/>
      <c r="I28" s="119"/>
      <c r="J28" s="119"/>
      <c r="K28" s="119"/>
      <c r="L28" s="119"/>
      <c r="M28" s="119"/>
      <c r="N28" s="119"/>
      <c r="O28" s="119"/>
      <c r="P28" s="119"/>
    </row>
    <row r="29" s="44" customFormat="1" spans="1:16">
      <c r="A29" s="114" t="s">
        <v>586</v>
      </c>
      <c r="B29" s="118"/>
      <c r="C29" s="118"/>
      <c r="D29" s="118"/>
      <c r="E29" s="119"/>
      <c r="F29" s="119"/>
      <c r="G29" s="119"/>
      <c r="H29" s="119"/>
      <c r="I29" s="119"/>
      <c r="J29" s="119"/>
      <c r="K29" s="119"/>
      <c r="L29" s="119"/>
      <c r="M29" s="119"/>
      <c r="N29" s="119"/>
      <c r="O29" s="119"/>
      <c r="P29" s="119"/>
    </row>
    <row r="30" s="44" customFormat="1" spans="1:16">
      <c r="A30" s="114" t="s">
        <v>583</v>
      </c>
      <c r="B30" s="118"/>
      <c r="C30" s="118"/>
      <c r="D30" s="118"/>
      <c r="E30" s="119"/>
      <c r="F30" s="119"/>
      <c r="G30" s="119"/>
      <c r="H30" s="119"/>
      <c r="I30" s="119"/>
      <c r="J30" s="119"/>
      <c r="K30" s="119"/>
      <c r="L30" s="119"/>
      <c r="M30" s="119"/>
      <c r="N30" s="119"/>
      <c r="O30" s="119"/>
      <c r="P30" s="119"/>
    </row>
    <row r="31" s="44" customFormat="1" spans="1:16">
      <c r="A31" s="114" t="s">
        <v>587</v>
      </c>
      <c r="B31" s="115"/>
      <c r="C31" s="115"/>
      <c r="D31" s="115"/>
      <c r="E31" s="120"/>
      <c r="F31" s="120"/>
      <c r="G31" s="120"/>
      <c r="H31" s="120"/>
      <c r="I31" s="120"/>
      <c r="J31" s="120"/>
      <c r="K31" s="120"/>
      <c r="L31" s="120"/>
      <c r="M31" s="120"/>
      <c r="N31" s="120"/>
      <c r="O31" s="120"/>
      <c r="P31" s="120"/>
    </row>
    <row r="32" s="44" customFormat="1" spans="1:16">
      <c r="A32" s="113" t="s">
        <v>588</v>
      </c>
      <c r="B32" s="90">
        <f t="shared" ref="B32:P32" si="3">SUM(B33:B37)</f>
        <v>0</v>
      </c>
      <c r="C32" s="90">
        <f t="shared" si="3"/>
        <v>0</v>
      </c>
      <c r="D32" s="90">
        <f t="shared" si="3"/>
        <v>0</v>
      </c>
      <c r="E32" s="90">
        <f t="shared" si="3"/>
        <v>0</v>
      </c>
      <c r="F32" s="90">
        <f t="shared" si="3"/>
        <v>0</v>
      </c>
      <c r="G32" s="90">
        <f t="shared" si="3"/>
        <v>0</v>
      </c>
      <c r="H32" s="90">
        <f t="shared" si="3"/>
        <v>0</v>
      </c>
      <c r="I32" s="90">
        <f t="shared" si="3"/>
        <v>0</v>
      </c>
      <c r="J32" s="90">
        <f t="shared" si="3"/>
        <v>0</v>
      </c>
      <c r="K32" s="90">
        <f t="shared" si="3"/>
        <v>0</v>
      </c>
      <c r="L32" s="90">
        <f t="shared" si="3"/>
        <v>0</v>
      </c>
      <c r="M32" s="90">
        <f t="shared" si="3"/>
        <v>0</v>
      </c>
      <c r="N32" s="90">
        <f t="shared" si="3"/>
        <v>0</v>
      </c>
      <c r="O32" s="90">
        <f t="shared" si="3"/>
        <v>0</v>
      </c>
      <c r="P32" s="90">
        <f t="shared" si="3"/>
        <v>0</v>
      </c>
    </row>
    <row r="33" s="44" customFormat="1" spans="1:16">
      <c r="A33" s="121" t="s">
        <v>589</v>
      </c>
      <c r="B33" s="115"/>
      <c r="C33" s="115"/>
      <c r="D33" s="115"/>
      <c r="E33" s="116"/>
      <c r="F33" s="116"/>
      <c r="G33" s="116"/>
      <c r="H33" s="116"/>
      <c r="I33" s="116"/>
      <c r="J33" s="116"/>
      <c r="K33" s="116"/>
      <c r="L33" s="116"/>
      <c r="M33" s="116"/>
      <c r="N33" s="116"/>
      <c r="O33" s="116"/>
      <c r="P33" s="116"/>
    </row>
    <row r="34" s="44" customFormat="1" spans="1:16">
      <c r="A34" s="121" t="s">
        <v>590</v>
      </c>
      <c r="B34" s="115"/>
      <c r="C34" s="115"/>
      <c r="D34" s="115"/>
      <c r="E34" s="116"/>
      <c r="F34" s="116"/>
      <c r="G34" s="116"/>
      <c r="H34" s="116"/>
      <c r="I34" s="116"/>
      <c r="J34" s="116"/>
      <c r="K34" s="116"/>
      <c r="L34" s="116"/>
      <c r="M34" s="116"/>
      <c r="N34" s="116"/>
      <c r="O34" s="116"/>
      <c r="P34" s="116"/>
    </row>
    <row r="35" s="44" customFormat="1" spans="1:16">
      <c r="A35" s="121" t="s">
        <v>591</v>
      </c>
      <c r="B35" s="115"/>
      <c r="C35" s="115"/>
      <c r="D35" s="115"/>
      <c r="E35" s="116"/>
      <c r="F35" s="116"/>
      <c r="G35" s="116"/>
      <c r="H35" s="116"/>
      <c r="I35" s="116"/>
      <c r="J35" s="116"/>
      <c r="K35" s="116"/>
      <c r="L35" s="116"/>
      <c r="M35" s="116"/>
      <c r="N35" s="116"/>
      <c r="O35" s="116"/>
      <c r="P35" s="116"/>
    </row>
    <row r="36" s="44" customFormat="1" spans="1:16">
      <c r="A36" s="121" t="s">
        <v>592</v>
      </c>
      <c r="B36" s="115"/>
      <c r="C36" s="115"/>
      <c r="D36" s="115"/>
      <c r="E36" s="116"/>
      <c r="F36" s="116"/>
      <c r="G36" s="116"/>
      <c r="H36" s="116"/>
      <c r="I36" s="116"/>
      <c r="J36" s="116"/>
      <c r="K36" s="152"/>
      <c r="L36" s="152"/>
      <c r="M36" s="152"/>
      <c r="N36" s="152"/>
      <c r="O36" s="152"/>
      <c r="P36" s="152"/>
    </row>
    <row r="37" s="44" customFormat="1" spans="1:16">
      <c r="A37" s="121" t="s">
        <v>593</v>
      </c>
      <c r="B37" s="115"/>
      <c r="C37" s="115"/>
      <c r="D37" s="115"/>
      <c r="E37" s="116"/>
      <c r="F37" s="116"/>
      <c r="G37" s="116"/>
      <c r="H37" s="116"/>
      <c r="I37" s="116"/>
      <c r="J37" s="116"/>
      <c r="K37" s="152"/>
      <c r="L37" s="152"/>
      <c r="M37" s="152"/>
      <c r="N37" s="152"/>
      <c r="O37" s="152"/>
      <c r="P37" s="152"/>
    </row>
    <row r="38" s="44" customFormat="1" spans="1:16">
      <c r="A38" s="113" t="s">
        <v>594</v>
      </c>
      <c r="B38" s="90">
        <f t="shared" ref="B38:P38" si="4">B39-B43</f>
        <v>0</v>
      </c>
      <c r="C38" s="90">
        <f t="shared" si="4"/>
        <v>0</v>
      </c>
      <c r="D38" s="90">
        <f t="shared" si="4"/>
        <v>0</v>
      </c>
      <c r="E38" s="90">
        <f t="shared" si="4"/>
        <v>0</v>
      </c>
      <c r="F38" s="90">
        <f t="shared" si="4"/>
        <v>0</v>
      </c>
      <c r="G38" s="90">
        <f t="shared" si="4"/>
        <v>0</v>
      </c>
      <c r="H38" s="90">
        <f t="shared" si="4"/>
        <v>0</v>
      </c>
      <c r="I38" s="90">
        <f t="shared" si="4"/>
        <v>0</v>
      </c>
      <c r="J38" s="90">
        <f t="shared" si="4"/>
        <v>0</v>
      </c>
      <c r="K38" s="90">
        <f t="shared" si="4"/>
        <v>0</v>
      </c>
      <c r="L38" s="90">
        <f t="shared" si="4"/>
        <v>0</v>
      </c>
      <c r="M38" s="90">
        <f t="shared" si="4"/>
        <v>0</v>
      </c>
      <c r="N38" s="90">
        <f t="shared" si="4"/>
        <v>0</v>
      </c>
      <c r="O38" s="90">
        <f t="shared" si="4"/>
        <v>0</v>
      </c>
      <c r="P38" s="90">
        <f t="shared" si="4"/>
        <v>0</v>
      </c>
    </row>
    <row r="39" s="44" customFormat="1" spans="1:16">
      <c r="A39" s="121" t="s">
        <v>595</v>
      </c>
      <c r="B39" s="115"/>
      <c r="C39" s="115"/>
      <c r="D39" s="115"/>
      <c r="E39" s="116"/>
      <c r="F39" s="116"/>
      <c r="G39" s="116"/>
      <c r="H39" s="116"/>
      <c r="I39" s="116"/>
      <c r="J39" s="116"/>
      <c r="K39" s="116"/>
      <c r="L39" s="116"/>
      <c r="M39" s="116"/>
      <c r="N39" s="116"/>
      <c r="O39" s="116"/>
      <c r="P39" s="116"/>
    </row>
    <row r="40" s="44" customFormat="1" spans="1:16">
      <c r="A40" s="121" t="s">
        <v>596</v>
      </c>
      <c r="B40" s="116"/>
      <c r="C40" s="116"/>
      <c r="D40" s="116"/>
      <c r="E40" s="116"/>
      <c r="F40" s="116"/>
      <c r="G40" s="116"/>
      <c r="H40" s="116"/>
      <c r="I40" s="116"/>
      <c r="J40" s="116"/>
      <c r="K40" s="116"/>
      <c r="L40" s="116"/>
      <c r="M40" s="116"/>
      <c r="N40" s="116"/>
      <c r="O40" s="116"/>
      <c r="P40" s="116"/>
    </row>
    <row r="41" s="44" customFormat="1" spans="1:16">
      <c r="A41" s="121" t="s">
        <v>597</v>
      </c>
      <c r="B41" s="116"/>
      <c r="C41" s="116"/>
      <c r="D41" s="116"/>
      <c r="E41" s="116"/>
      <c r="F41" s="116"/>
      <c r="G41" s="116"/>
      <c r="H41" s="116"/>
      <c r="I41" s="116"/>
      <c r="J41" s="116"/>
      <c r="K41" s="116"/>
      <c r="L41" s="116"/>
      <c r="M41" s="116"/>
      <c r="N41" s="116"/>
      <c r="O41" s="116"/>
      <c r="P41" s="116"/>
    </row>
    <row r="42" s="44" customFormat="1" spans="1:16">
      <c r="A42" s="121" t="s">
        <v>598</v>
      </c>
      <c r="B42" s="116"/>
      <c r="C42" s="116"/>
      <c r="D42" s="116"/>
      <c r="E42" s="116"/>
      <c r="F42" s="116"/>
      <c r="G42" s="116"/>
      <c r="H42" s="116"/>
      <c r="I42" s="116"/>
      <c r="J42" s="116"/>
      <c r="K42" s="116"/>
      <c r="L42" s="116"/>
      <c r="M42" s="116"/>
      <c r="N42" s="116"/>
      <c r="O42" s="116"/>
      <c r="P42" s="116"/>
    </row>
    <row r="43" s="44" customFormat="1" spans="1:16">
      <c r="A43" s="121" t="s">
        <v>599</v>
      </c>
      <c r="B43" s="122"/>
      <c r="C43" s="122"/>
      <c r="D43" s="122"/>
      <c r="E43" s="116"/>
      <c r="F43" s="116"/>
      <c r="G43" s="116"/>
      <c r="H43" s="116"/>
      <c r="I43" s="116"/>
      <c r="J43" s="116"/>
      <c r="K43" s="116"/>
      <c r="L43" s="116"/>
      <c r="M43" s="116"/>
      <c r="N43" s="116"/>
      <c r="O43" s="116"/>
      <c r="P43" s="116"/>
    </row>
    <row r="44" s="44" customFormat="1" spans="1:16">
      <c r="A44" s="123" t="s">
        <v>600</v>
      </c>
      <c r="B44" s="116"/>
      <c r="C44" s="116"/>
      <c r="D44" s="116"/>
      <c r="E44" s="116"/>
      <c r="F44" s="116"/>
      <c r="G44" s="116"/>
      <c r="H44" s="116"/>
      <c r="I44" s="116"/>
      <c r="J44" s="116"/>
      <c r="K44" s="116"/>
      <c r="L44" s="116"/>
      <c r="M44" s="116"/>
      <c r="N44" s="116"/>
      <c r="O44" s="116"/>
      <c r="P44" s="116"/>
    </row>
    <row r="45" s="44" customFormat="1" spans="1:16">
      <c r="A45" s="123" t="s">
        <v>601</v>
      </c>
      <c r="B45" s="116"/>
      <c r="C45" s="116"/>
      <c r="D45" s="116"/>
      <c r="E45" s="116"/>
      <c r="F45" s="116"/>
      <c r="G45" s="116"/>
      <c r="H45" s="116"/>
      <c r="I45" s="116"/>
      <c r="J45" s="116"/>
      <c r="K45" s="116"/>
      <c r="L45" s="116"/>
      <c r="M45" s="116"/>
      <c r="N45" s="116"/>
      <c r="O45" s="116"/>
      <c r="P45" s="116"/>
    </row>
    <row r="46" s="44" customFormat="1" ht="17.25" spans="1:16">
      <c r="A46" s="124" t="s">
        <v>602</v>
      </c>
      <c r="B46" s="125">
        <f t="shared" ref="B46:P46" si="5">B8+B32+B38</f>
        <v>0</v>
      </c>
      <c r="C46" s="125">
        <f t="shared" si="5"/>
        <v>0</v>
      </c>
      <c r="D46" s="125">
        <f t="shared" si="5"/>
        <v>0</v>
      </c>
      <c r="E46" s="125">
        <f t="shared" si="5"/>
        <v>0</v>
      </c>
      <c r="F46" s="125">
        <f t="shared" si="5"/>
        <v>0</v>
      </c>
      <c r="G46" s="125">
        <f t="shared" si="5"/>
        <v>0</v>
      </c>
      <c r="H46" s="125">
        <f t="shared" si="5"/>
        <v>0</v>
      </c>
      <c r="I46" s="125">
        <f t="shared" si="5"/>
        <v>0</v>
      </c>
      <c r="J46" s="125">
        <f t="shared" si="5"/>
        <v>0</v>
      </c>
      <c r="K46" s="125">
        <f t="shared" si="5"/>
        <v>0</v>
      </c>
      <c r="L46" s="125">
        <f t="shared" si="5"/>
        <v>0</v>
      </c>
      <c r="M46" s="125">
        <f t="shared" si="5"/>
        <v>0</v>
      </c>
      <c r="N46" s="125">
        <f t="shared" si="5"/>
        <v>0</v>
      </c>
      <c r="O46" s="125">
        <f t="shared" si="5"/>
        <v>0</v>
      </c>
      <c r="P46" s="125">
        <f t="shared" si="5"/>
        <v>0</v>
      </c>
    </row>
    <row r="47" s="44" customFormat="1" ht="18" spans="1:16">
      <c r="A47" s="126" t="s">
        <v>603</v>
      </c>
      <c r="B47" s="127"/>
      <c r="C47" s="127"/>
      <c r="D47" s="127"/>
      <c r="E47" s="128">
        <f t="shared" ref="E47:J47" si="6">D47+E46</f>
        <v>0</v>
      </c>
      <c r="F47" s="128">
        <f t="shared" si="6"/>
        <v>0</v>
      </c>
      <c r="G47" s="128">
        <f t="shared" si="6"/>
        <v>0</v>
      </c>
      <c r="H47" s="128">
        <f t="shared" si="6"/>
        <v>0</v>
      </c>
      <c r="I47" s="128">
        <f t="shared" si="6"/>
        <v>0</v>
      </c>
      <c r="J47" s="128">
        <f t="shared" si="6"/>
        <v>0</v>
      </c>
      <c r="K47" s="128">
        <f t="shared" ref="K47:P47" si="7">D47+K46</f>
        <v>0</v>
      </c>
      <c r="L47" s="128">
        <f t="shared" si="7"/>
        <v>0</v>
      </c>
      <c r="M47" s="128">
        <f t="shared" si="7"/>
        <v>0</v>
      </c>
      <c r="N47" s="128">
        <f t="shared" si="7"/>
        <v>0</v>
      </c>
      <c r="O47" s="128">
        <f t="shared" si="7"/>
        <v>0</v>
      </c>
      <c r="P47" s="128">
        <f t="shared" si="7"/>
        <v>0</v>
      </c>
    </row>
    <row r="48" s="44" customFormat="1" ht="17.25" spans="1:16">
      <c r="A48" s="129" t="s">
        <v>604</v>
      </c>
      <c r="B48" s="130"/>
      <c r="C48" s="130"/>
      <c r="D48" s="130"/>
      <c r="E48" s="131"/>
      <c r="F48" s="131"/>
      <c r="G48" s="131"/>
      <c r="H48" s="131"/>
      <c r="I48" s="131"/>
      <c r="J48" s="131"/>
      <c r="K48" s="131"/>
      <c r="L48" s="131"/>
      <c r="M48" s="131"/>
      <c r="N48" s="131"/>
      <c r="O48" s="131"/>
      <c r="P48" s="131"/>
    </row>
    <row r="49" s="44" customFormat="1" ht="17.25" spans="1:16">
      <c r="A49" s="124" t="s">
        <v>605</v>
      </c>
      <c r="B49" s="132"/>
      <c r="C49" s="132"/>
      <c r="D49" s="132"/>
      <c r="E49" s="133"/>
      <c r="F49" s="133"/>
      <c r="G49" s="133"/>
      <c r="H49" s="133"/>
      <c r="I49" s="133"/>
      <c r="J49" s="133"/>
      <c r="K49" s="133"/>
      <c r="L49" s="133"/>
      <c r="M49" s="133"/>
      <c r="N49" s="133"/>
      <c r="O49" s="133"/>
      <c r="P49" s="133"/>
    </row>
    <row r="50" s="44" customFormat="1" ht="17.25" spans="1:16">
      <c r="A50" s="129" t="s">
        <v>606</v>
      </c>
      <c r="B50" s="130"/>
      <c r="C50" s="130"/>
      <c r="D50" s="130"/>
      <c r="E50" s="131"/>
      <c r="F50" s="131"/>
      <c r="G50" s="131"/>
      <c r="H50" s="131"/>
      <c r="I50" s="131"/>
      <c r="J50" s="131"/>
      <c r="K50" s="131"/>
      <c r="L50" s="131"/>
      <c r="M50" s="131"/>
      <c r="N50" s="131"/>
      <c r="O50" s="131"/>
      <c r="P50" s="131"/>
    </row>
    <row r="51" s="44" customFormat="1" ht="17.25" spans="1:16">
      <c r="A51" s="124" t="s">
        <v>607</v>
      </c>
      <c r="B51" s="132"/>
      <c r="C51" s="132"/>
      <c r="D51" s="132"/>
      <c r="E51" s="133"/>
      <c r="F51" s="133"/>
      <c r="G51" s="133"/>
      <c r="H51" s="133"/>
      <c r="I51" s="133"/>
      <c r="J51" s="133"/>
      <c r="K51" s="133"/>
      <c r="L51" s="133"/>
      <c r="M51" s="133"/>
      <c r="N51" s="133"/>
      <c r="O51" s="133"/>
      <c r="P51" s="133"/>
    </row>
    <row r="52" ht="17.25" spans="1:16">
      <c r="A52" s="129" t="s">
        <v>608</v>
      </c>
      <c r="B52" s="130"/>
      <c r="C52" s="130"/>
      <c r="D52" s="130"/>
      <c r="E52" s="134">
        <f>E47+E49+E51</f>
        <v>0</v>
      </c>
      <c r="F52" s="134">
        <f t="shared" ref="F52:K52" si="8">F47+F49+F51</f>
        <v>0</v>
      </c>
      <c r="G52" s="134">
        <f t="shared" si="8"/>
        <v>0</v>
      </c>
      <c r="H52" s="134">
        <f t="shared" si="8"/>
        <v>0</v>
      </c>
      <c r="I52" s="134">
        <f t="shared" si="8"/>
        <v>0</v>
      </c>
      <c r="J52" s="134">
        <f t="shared" si="8"/>
        <v>0</v>
      </c>
      <c r="K52" s="134">
        <f t="shared" si="8"/>
        <v>0</v>
      </c>
      <c r="L52" s="134">
        <f t="shared" ref="L52:P52" si="9">L47+L49+L51</f>
        <v>0</v>
      </c>
      <c r="M52" s="134">
        <f t="shared" si="9"/>
        <v>0</v>
      </c>
      <c r="N52" s="134">
        <f t="shared" si="9"/>
        <v>0</v>
      </c>
      <c r="O52" s="134">
        <f t="shared" si="9"/>
        <v>0</v>
      </c>
      <c r="P52" s="134">
        <f t="shared" si="9"/>
        <v>0</v>
      </c>
    </row>
    <row r="53" spans="1:16">
      <c r="A53" s="135" t="s">
        <v>639</v>
      </c>
      <c r="B53" s="136"/>
      <c r="C53" s="136"/>
      <c r="D53" s="136"/>
      <c r="E53" s="136"/>
      <c r="F53" s="136"/>
      <c r="G53" s="136"/>
      <c r="H53" s="136"/>
      <c r="I53" s="136"/>
      <c r="J53" s="153"/>
      <c r="K53" s="154"/>
      <c r="L53" s="154"/>
      <c r="M53" s="154"/>
      <c r="N53" s="154"/>
      <c r="O53" s="154"/>
      <c r="P53" s="154"/>
    </row>
    <row r="54" spans="1:16">
      <c r="A54" s="137" t="str">
        <f>E7</f>
        <v>未来1季度</v>
      </c>
      <c r="B54" s="138"/>
      <c r="C54" s="138"/>
      <c r="D54" s="138"/>
      <c r="E54" s="90">
        <f>E37</f>
        <v>0</v>
      </c>
      <c r="F54" s="139"/>
      <c r="G54" s="139"/>
      <c r="H54" s="139"/>
      <c r="I54" s="139"/>
      <c r="J54" s="139"/>
      <c r="K54" s="155" t="s">
        <v>640</v>
      </c>
      <c r="L54" s="156"/>
      <c r="M54" s="156"/>
      <c r="N54" s="156"/>
      <c r="O54" s="156"/>
      <c r="P54" s="156"/>
    </row>
    <row r="55" spans="1:16">
      <c r="A55" s="137" t="str">
        <f>F7</f>
        <v>未来2季度</v>
      </c>
      <c r="B55" s="138"/>
      <c r="C55" s="138"/>
      <c r="D55" s="138"/>
      <c r="E55" s="138"/>
      <c r="F55" s="90">
        <f>F37</f>
        <v>0</v>
      </c>
      <c r="G55" s="139"/>
      <c r="H55" s="139"/>
      <c r="I55" s="139"/>
      <c r="J55" s="139"/>
      <c r="K55" s="157"/>
      <c r="L55" s="158"/>
      <c r="M55" s="158"/>
      <c r="N55" s="158"/>
      <c r="O55" s="158"/>
      <c r="P55" s="158"/>
    </row>
    <row r="56" spans="1:16">
      <c r="A56" s="137" t="str">
        <f>G7</f>
        <v>未来3季度</v>
      </c>
      <c r="B56" s="138"/>
      <c r="C56" s="138"/>
      <c r="D56" s="138"/>
      <c r="E56" s="138"/>
      <c r="F56" s="138"/>
      <c r="G56" s="90">
        <f>G37</f>
        <v>0</v>
      </c>
      <c r="H56" s="139"/>
      <c r="I56" s="139"/>
      <c r="J56" s="139"/>
      <c r="K56" s="157"/>
      <c r="L56" s="158"/>
      <c r="M56" s="158"/>
      <c r="N56" s="158"/>
      <c r="O56" s="158"/>
      <c r="P56" s="158"/>
    </row>
    <row r="57" spans="1:16">
      <c r="A57" s="137" t="str">
        <f>H7</f>
        <v>未来4季度</v>
      </c>
      <c r="B57" s="138"/>
      <c r="C57" s="138"/>
      <c r="D57" s="138"/>
      <c r="E57" s="138"/>
      <c r="F57" s="138"/>
      <c r="G57" s="138"/>
      <c r="H57" s="90">
        <f>H37</f>
        <v>0</v>
      </c>
      <c r="I57" s="139"/>
      <c r="J57" s="139"/>
      <c r="K57" s="157"/>
      <c r="L57" s="158"/>
      <c r="M57" s="158"/>
      <c r="N57" s="158"/>
      <c r="O57" s="158"/>
      <c r="P57" s="158"/>
    </row>
    <row r="58" spans="1:16">
      <c r="A58" s="137" t="str">
        <f>I6</f>
        <v>报告日后第2年</v>
      </c>
      <c r="B58" s="138"/>
      <c r="C58" s="138"/>
      <c r="D58" s="138"/>
      <c r="E58" s="138"/>
      <c r="F58" s="138"/>
      <c r="G58" s="138"/>
      <c r="H58" s="138"/>
      <c r="I58" s="90">
        <f>I37</f>
        <v>0</v>
      </c>
      <c r="J58" s="139"/>
      <c r="K58" s="159"/>
      <c r="L58" s="160"/>
      <c r="M58" s="160"/>
      <c r="N58" s="160"/>
      <c r="O58" s="160"/>
      <c r="P58" s="160"/>
    </row>
    <row r="59" ht="13.5" spans="1:16">
      <c r="A59" s="140" t="s">
        <v>630</v>
      </c>
      <c r="B59" s="141"/>
      <c r="C59" s="141"/>
      <c r="D59" s="141"/>
      <c r="E59" s="141"/>
      <c r="F59" s="141"/>
      <c r="G59" s="141"/>
      <c r="H59" s="141"/>
      <c r="I59" s="141"/>
      <c r="J59" s="141"/>
      <c r="K59" s="141"/>
      <c r="L59" s="141"/>
      <c r="M59" s="141"/>
      <c r="N59" s="141"/>
      <c r="O59" s="141"/>
      <c r="P59" s="141"/>
    </row>
    <row r="60" ht="13.5" spans="1:16">
      <c r="A60" s="142"/>
      <c r="B60" s="143"/>
      <c r="C60" s="143"/>
      <c r="D60" s="143"/>
      <c r="E60" s="143"/>
      <c r="F60" s="143"/>
      <c r="G60" s="143"/>
      <c r="H60" s="143"/>
      <c r="I60" s="143"/>
      <c r="J60" s="143"/>
      <c r="K60" s="143"/>
      <c r="L60" s="143"/>
      <c r="M60" s="143"/>
      <c r="N60" s="143"/>
      <c r="O60" s="143"/>
      <c r="P60" s="143"/>
    </row>
    <row r="61" ht="13.5" spans="1:16">
      <c r="A61" s="142"/>
      <c r="B61" s="143"/>
      <c r="C61" s="143"/>
      <c r="D61" s="143"/>
      <c r="E61" s="143"/>
      <c r="F61" s="143"/>
      <c r="G61" s="143"/>
      <c r="H61" s="143"/>
      <c r="I61" s="143"/>
      <c r="J61" s="143"/>
      <c r="K61" s="143"/>
      <c r="L61" s="143"/>
      <c r="M61" s="143"/>
      <c r="N61" s="143"/>
      <c r="O61" s="143"/>
      <c r="P61" s="143"/>
    </row>
    <row r="62" ht="13.5" spans="1:16">
      <c r="A62" s="142"/>
      <c r="B62" s="143"/>
      <c r="C62" s="143"/>
      <c r="D62" s="143"/>
      <c r="E62" s="143"/>
      <c r="F62" s="143"/>
      <c r="G62" s="143"/>
      <c r="H62" s="143"/>
      <c r="I62" s="143"/>
      <c r="J62" s="143"/>
      <c r="K62" s="143"/>
      <c r="L62" s="143"/>
      <c r="M62" s="143"/>
      <c r="N62" s="143"/>
      <c r="O62" s="143"/>
      <c r="P62" s="143"/>
    </row>
    <row r="63" ht="13.5" spans="1:16">
      <c r="A63" s="142"/>
      <c r="B63" s="143"/>
      <c r="C63" s="143"/>
      <c r="D63" s="143"/>
      <c r="E63" s="143"/>
      <c r="F63" s="143"/>
      <c r="G63" s="143"/>
      <c r="H63" s="143"/>
      <c r="I63" s="143"/>
      <c r="J63" s="143"/>
      <c r="K63" s="143"/>
      <c r="L63" s="143"/>
      <c r="M63" s="143"/>
      <c r="N63" s="143"/>
      <c r="O63" s="143"/>
      <c r="P63" s="143"/>
    </row>
    <row r="64" ht="13.5" spans="1:16">
      <c r="A64" s="142"/>
      <c r="B64" s="143"/>
      <c r="C64" s="143"/>
      <c r="D64" s="143"/>
      <c r="E64" s="143"/>
      <c r="F64" s="143"/>
      <c r="G64" s="143"/>
      <c r="H64" s="143"/>
      <c r="I64" s="143"/>
      <c r="J64" s="143"/>
      <c r="K64" s="143"/>
      <c r="L64" s="143"/>
      <c r="M64" s="143"/>
      <c r="N64" s="143"/>
      <c r="O64" s="143"/>
      <c r="P64" s="143"/>
    </row>
    <row r="65" ht="13.5" spans="1:16">
      <c r="A65" s="142"/>
      <c r="B65" s="143"/>
      <c r="C65" s="143"/>
      <c r="D65" s="143"/>
      <c r="E65" s="143"/>
      <c r="F65" s="143"/>
      <c r="G65" s="143"/>
      <c r="H65" s="143"/>
      <c r="I65" s="143"/>
      <c r="J65" s="143"/>
      <c r="K65" s="143"/>
      <c r="L65" s="143"/>
      <c r="M65" s="143"/>
      <c r="N65" s="143"/>
      <c r="O65" s="143"/>
      <c r="P65" s="143"/>
    </row>
    <row r="66" ht="13.5" spans="1:16">
      <c r="A66" s="142"/>
      <c r="B66" s="143"/>
      <c r="C66" s="143"/>
      <c r="D66" s="143"/>
      <c r="E66" s="143"/>
      <c r="F66" s="143"/>
      <c r="G66" s="143"/>
      <c r="H66" s="143"/>
      <c r="I66" s="143"/>
      <c r="J66" s="143"/>
      <c r="K66" s="143"/>
      <c r="L66" s="143"/>
      <c r="M66" s="143"/>
      <c r="N66" s="143"/>
      <c r="O66" s="143"/>
      <c r="P66" s="143"/>
    </row>
    <row r="67" ht="13.5" spans="1:16">
      <c r="A67" s="161"/>
      <c r="B67" s="162"/>
      <c r="C67" s="162"/>
      <c r="D67" s="162"/>
      <c r="E67" s="162"/>
      <c r="F67" s="162"/>
      <c r="G67" s="162"/>
      <c r="H67" s="162"/>
      <c r="I67" s="162"/>
      <c r="J67" s="162"/>
      <c r="K67" s="162"/>
      <c r="L67" s="162"/>
      <c r="M67" s="162"/>
      <c r="N67" s="162"/>
      <c r="O67" s="162"/>
      <c r="P67" s="162"/>
    </row>
  </sheetData>
  <sheetProtection password="CC52" sheet="1" formatCells="0" formatColumns="0" formatRows="0" objects="1" scenarios="1"/>
  <protectedRanges>
    <protectedRange sqref="A59" name="区域10" securityDescriptor=""/>
    <protectedRange sqref="E54:J58" name="区域9" securityDescriptor=""/>
    <protectedRange sqref="E48:P51" name="区域8" securityDescriptor=""/>
    <protectedRange sqref="B47:D47" name="区域7" securityDescriptor=""/>
    <protectedRange sqref="B39:P45" name="区域6" securityDescriptor=""/>
    <protectedRange sqref="K33:P35" name="区域5" securityDescriptor=""/>
    <protectedRange sqref="B33:J37" name="区域4" securityDescriptor=""/>
    <protectedRange sqref="B21:P31" name="区域3" securityDescriptor=""/>
    <protectedRange sqref="A3:J3" name="区域2" securityDescriptor=""/>
    <protectedRange sqref="B10:P19" name="区域1" securityDescriptor=""/>
  </protectedRanges>
  <mergeCells count="16">
    <mergeCell ref="A1:P1"/>
    <mergeCell ref="F3:I3"/>
    <mergeCell ref="B6:D6"/>
    <mergeCell ref="E6:H6"/>
    <mergeCell ref="K6:N6"/>
    <mergeCell ref="A53:J53"/>
    <mergeCell ref="A4:A5"/>
    <mergeCell ref="A6:A7"/>
    <mergeCell ref="I6:I7"/>
    <mergeCell ref="J6:J7"/>
    <mergeCell ref="O6:O7"/>
    <mergeCell ref="P6:P7"/>
    <mergeCell ref="A59:P67"/>
    <mergeCell ref="B4:J5"/>
    <mergeCell ref="K4:P5"/>
    <mergeCell ref="K54:P58"/>
  </mergeCells>
  <dataValidations count="1">
    <dataValidation type="list" allowBlank="1" showInputMessage="1" showErrorMessage="1" sqref="J2 P2">
      <formula1>"公司整体,传统保险业务,分红保险业务,万能保险业务,投资连结险业务"</formula1>
    </dataValidation>
  </dataValidations>
  <pageMargins left="0.708333333333333" right="0.708333333333333" top="0.747916666666667" bottom="0.747916666666667" header="0.314583333333333" footer="0.314583333333333"/>
  <pageSetup paperSize="9" scale="43" fitToWidth="2" orientation="portrait"/>
  <headerFooter/>
  <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6"/>
  <sheetViews>
    <sheetView view="pageBreakPreview" zoomScale="80" zoomScaleNormal="90" zoomScaleSheetLayoutView="80" workbookViewId="0">
      <pane xSplit="1" ySplit="4" topLeftCell="B14" activePane="bottomRight" state="frozen"/>
      <selection/>
      <selection pane="topRight"/>
      <selection pane="bottomLeft"/>
      <selection pane="bottomRight" activeCell="A47" sqref="A47"/>
    </sheetView>
  </sheetViews>
  <sheetFormatPr defaultColWidth="8.125" defaultRowHeight="17.25"/>
  <cols>
    <col min="1" max="1" width="23.25" style="45" customWidth="1"/>
    <col min="2" max="2" width="9.125" style="45" customWidth="1"/>
    <col min="3" max="3" width="13.375" style="45" customWidth="1"/>
    <col min="4" max="4" width="20.125" style="45" customWidth="1"/>
    <col min="5" max="5" width="13.875" style="45" customWidth="1"/>
    <col min="6" max="6" width="9.875" style="45" customWidth="1"/>
    <col min="7" max="7" width="9.375" style="45" customWidth="1"/>
    <col min="8" max="8" width="11" style="45" customWidth="1"/>
    <col min="9" max="9" width="11.25" style="45" customWidth="1"/>
    <col min="10" max="16384" width="8.125" style="45"/>
  </cols>
  <sheetData>
    <row r="1" ht="24.75" spans="1:9">
      <c r="A1" s="83" t="s">
        <v>28</v>
      </c>
      <c r="B1" s="83"/>
      <c r="C1" s="83"/>
      <c r="D1" s="83"/>
      <c r="E1" s="83"/>
      <c r="F1" s="83"/>
      <c r="G1" s="83"/>
      <c r="H1" s="83"/>
      <c r="I1" s="83"/>
    </row>
    <row r="2" s="82" customFormat="1" ht="16.5" spans="1:9">
      <c r="A2" s="84" t="s">
        <v>104</v>
      </c>
      <c r="B2" s="84"/>
      <c r="C2" s="49"/>
      <c r="D2" s="52" t="s">
        <v>105</v>
      </c>
      <c r="E2" s="48"/>
      <c r="F2" s="48"/>
      <c r="G2" s="49"/>
      <c r="H2" s="85" t="s">
        <v>107</v>
      </c>
      <c r="I2" s="85"/>
    </row>
    <row r="3" s="82" customFormat="1" ht="16.5" spans="1:9">
      <c r="A3" s="86" t="s">
        <v>9</v>
      </c>
      <c r="B3" s="86" t="s">
        <v>115</v>
      </c>
      <c r="C3" s="86" t="s">
        <v>641</v>
      </c>
      <c r="D3" s="87" t="s">
        <v>642</v>
      </c>
      <c r="E3" s="87" t="s">
        <v>643</v>
      </c>
      <c r="F3" s="87"/>
      <c r="G3" s="87"/>
      <c r="H3" s="87"/>
      <c r="I3" s="87"/>
    </row>
    <row r="4" s="44" customFormat="1" customHeight="1" spans="1:9">
      <c r="A4" s="86"/>
      <c r="B4" s="86"/>
      <c r="C4" s="86"/>
      <c r="D4" s="87"/>
      <c r="E4" s="86" t="s">
        <v>644</v>
      </c>
      <c r="F4" s="86" t="s">
        <v>645</v>
      </c>
      <c r="G4" s="86" t="s">
        <v>646</v>
      </c>
      <c r="H4" s="86" t="s">
        <v>647</v>
      </c>
      <c r="I4" s="86" t="s">
        <v>648</v>
      </c>
    </row>
    <row r="5" s="44" customFormat="1" ht="16.5" spans="1:9">
      <c r="A5" s="88" t="s">
        <v>649</v>
      </c>
      <c r="B5" s="88"/>
      <c r="C5" s="88"/>
      <c r="D5" s="88"/>
      <c r="E5" s="88"/>
      <c r="F5" s="88"/>
      <c r="G5" s="88"/>
      <c r="H5" s="88"/>
      <c r="I5" s="88"/>
    </row>
    <row r="6" s="44" customFormat="1" ht="16.5" spans="1:9">
      <c r="A6" s="89" t="s">
        <v>650</v>
      </c>
      <c r="B6" s="90">
        <f t="shared" ref="B6:I6" si="0">SUBTOTAL(9,B7:B19)</f>
        <v>0</v>
      </c>
      <c r="C6" s="90">
        <f t="shared" si="0"/>
        <v>0</v>
      </c>
      <c r="D6" s="90">
        <f t="shared" si="0"/>
        <v>0</v>
      </c>
      <c r="E6" s="90">
        <f t="shared" si="0"/>
        <v>0</v>
      </c>
      <c r="F6" s="90">
        <f t="shared" si="0"/>
        <v>0</v>
      </c>
      <c r="G6" s="90">
        <f t="shared" si="0"/>
        <v>0</v>
      </c>
      <c r="H6" s="90">
        <f t="shared" si="0"/>
        <v>0</v>
      </c>
      <c r="I6" s="90">
        <f t="shared" si="0"/>
        <v>0</v>
      </c>
    </row>
    <row r="7" s="44" customFormat="1" ht="16.5" spans="1:9">
      <c r="A7" s="91" t="s">
        <v>651</v>
      </c>
      <c r="B7" s="88"/>
      <c r="C7" s="88"/>
      <c r="D7" s="88"/>
      <c r="E7" s="88"/>
      <c r="F7" s="88"/>
      <c r="G7" s="88"/>
      <c r="H7" s="88"/>
      <c r="I7" s="88"/>
    </row>
    <row r="8" s="44" customFormat="1" ht="16.5" spans="1:9">
      <c r="A8" s="91" t="s">
        <v>200</v>
      </c>
      <c r="B8" s="88"/>
      <c r="C8" s="88"/>
      <c r="D8" s="88"/>
      <c r="E8" s="88"/>
      <c r="F8" s="88"/>
      <c r="G8" s="88"/>
      <c r="H8" s="88"/>
      <c r="I8" s="88"/>
    </row>
    <row r="9" s="44" customFormat="1" ht="16.5" spans="1:9">
      <c r="A9" s="91" t="s">
        <v>652</v>
      </c>
      <c r="B9" s="88"/>
      <c r="C9" s="88"/>
      <c r="D9" s="88"/>
      <c r="E9" s="88"/>
      <c r="F9" s="88"/>
      <c r="G9" s="88"/>
      <c r="H9" s="88"/>
      <c r="I9" s="88"/>
    </row>
    <row r="10" s="44" customFormat="1" ht="16.5" spans="1:9">
      <c r="A10" s="91" t="s">
        <v>653</v>
      </c>
      <c r="B10" s="88"/>
      <c r="C10" s="88"/>
      <c r="D10" s="88"/>
      <c r="E10" s="88"/>
      <c r="F10" s="88"/>
      <c r="G10" s="88"/>
      <c r="H10" s="88"/>
      <c r="I10" s="88"/>
    </row>
    <row r="11" s="44" customFormat="1" ht="16.5" spans="1:9">
      <c r="A11" s="91" t="s">
        <v>654</v>
      </c>
      <c r="B11" s="88"/>
      <c r="C11" s="88"/>
      <c r="D11" s="88"/>
      <c r="E11" s="88"/>
      <c r="F11" s="88"/>
      <c r="G11" s="88"/>
      <c r="H11" s="88"/>
      <c r="I11" s="88"/>
    </row>
    <row r="12" s="44" customFormat="1" ht="16.5" spans="1:9">
      <c r="A12" s="91" t="s">
        <v>655</v>
      </c>
      <c r="B12" s="88"/>
      <c r="C12" s="88"/>
      <c r="D12" s="88"/>
      <c r="E12" s="88"/>
      <c r="F12" s="88"/>
      <c r="G12" s="88"/>
      <c r="H12" s="88"/>
      <c r="I12" s="88"/>
    </row>
    <row r="13" s="44" customFormat="1" ht="16.5" spans="1:9">
      <c r="A13" s="91" t="s">
        <v>656</v>
      </c>
      <c r="B13" s="88"/>
      <c r="C13" s="88"/>
      <c r="D13" s="88"/>
      <c r="E13" s="88"/>
      <c r="F13" s="88"/>
      <c r="G13" s="88"/>
      <c r="H13" s="88"/>
      <c r="I13" s="88"/>
    </row>
    <row r="14" s="44" customFormat="1" ht="16.5" spans="1:9">
      <c r="A14" s="91" t="s">
        <v>657</v>
      </c>
      <c r="B14" s="88"/>
      <c r="C14" s="88"/>
      <c r="D14" s="88"/>
      <c r="E14" s="88"/>
      <c r="F14" s="88"/>
      <c r="G14" s="88"/>
      <c r="H14" s="88"/>
      <c r="I14" s="88"/>
    </row>
    <row r="15" s="44" customFormat="1" ht="16.5" spans="1:9">
      <c r="A15" s="91" t="s">
        <v>658</v>
      </c>
      <c r="B15" s="88"/>
      <c r="C15" s="88"/>
      <c r="D15" s="88"/>
      <c r="E15" s="88"/>
      <c r="F15" s="88"/>
      <c r="G15" s="88"/>
      <c r="H15" s="88"/>
      <c r="I15" s="88"/>
    </row>
    <row r="16" s="44" customFormat="1" ht="16.5" spans="1:9">
      <c r="A16" s="91" t="s">
        <v>659</v>
      </c>
      <c r="B16" s="88"/>
      <c r="C16" s="88"/>
      <c r="D16" s="88"/>
      <c r="E16" s="88"/>
      <c r="F16" s="88"/>
      <c r="G16" s="88"/>
      <c r="H16" s="88"/>
      <c r="I16" s="88"/>
    </row>
    <row r="17" s="44" customFormat="1" ht="16.5" spans="1:9">
      <c r="A17" s="91" t="s">
        <v>660</v>
      </c>
      <c r="B17" s="88"/>
      <c r="C17" s="88"/>
      <c r="D17" s="88"/>
      <c r="E17" s="88"/>
      <c r="F17" s="88"/>
      <c r="G17" s="88"/>
      <c r="H17" s="88"/>
      <c r="I17" s="88"/>
    </row>
    <row r="18" s="44" customFormat="1" ht="16.5" spans="1:9">
      <c r="A18" s="91" t="s">
        <v>661</v>
      </c>
      <c r="B18" s="88"/>
      <c r="C18" s="88"/>
      <c r="D18" s="88"/>
      <c r="E18" s="88"/>
      <c r="F18" s="88"/>
      <c r="G18" s="88"/>
      <c r="H18" s="88"/>
      <c r="I18" s="88"/>
    </row>
    <row r="19" s="44" customFormat="1" ht="16.5" spans="1:9">
      <c r="A19" s="91" t="s">
        <v>393</v>
      </c>
      <c r="B19" s="88"/>
      <c r="C19" s="88"/>
      <c r="D19" s="88"/>
      <c r="E19" s="88"/>
      <c r="F19" s="88"/>
      <c r="G19" s="88"/>
      <c r="H19" s="88"/>
      <c r="I19" s="88"/>
    </row>
    <row r="20" s="44" customFormat="1" ht="16.5" spans="1:9">
      <c r="A20" s="88" t="s">
        <v>662</v>
      </c>
      <c r="B20" s="88"/>
      <c r="C20" s="88"/>
      <c r="D20" s="88"/>
      <c r="E20" s="88"/>
      <c r="F20" s="88"/>
      <c r="G20" s="88"/>
      <c r="H20" s="88"/>
      <c r="I20" s="88"/>
    </row>
    <row r="21" s="44" customFormat="1" ht="16.5" spans="1:9">
      <c r="A21" s="88" t="s">
        <v>627</v>
      </c>
      <c r="B21" s="88"/>
      <c r="C21" s="88"/>
      <c r="D21" s="88"/>
      <c r="E21" s="88"/>
      <c r="F21" s="88"/>
      <c r="G21" s="88"/>
      <c r="H21" s="88"/>
      <c r="I21" s="88"/>
    </row>
    <row r="22" s="44" customFormat="1" ht="16.5" spans="1:9">
      <c r="A22" s="88" t="s">
        <v>663</v>
      </c>
      <c r="B22" s="88"/>
      <c r="C22" s="88"/>
      <c r="D22" s="88"/>
      <c r="E22" s="88"/>
      <c r="F22" s="88"/>
      <c r="G22" s="88"/>
      <c r="H22" s="88"/>
      <c r="I22" s="88"/>
    </row>
    <row r="23" s="44" customFormat="1" ht="16.5" spans="1:9">
      <c r="A23" s="92" t="s">
        <v>190</v>
      </c>
      <c r="B23" s="90">
        <f>SUBTOTAL(9,B5:B22)</f>
        <v>0</v>
      </c>
      <c r="C23" s="90">
        <f>SUBTOTAL(9,C5:C22)</f>
        <v>0</v>
      </c>
      <c r="D23" s="90">
        <f>SUBTOTAL(9,D5:D22)</f>
        <v>0</v>
      </c>
      <c r="E23" s="90">
        <f>SUBTOTAL(9,E5:E22)</f>
        <v>0</v>
      </c>
      <c r="F23" s="90">
        <f>SUBTOTAL(9,F5:F22)</f>
        <v>0</v>
      </c>
      <c r="G23" s="90">
        <f t="shared" ref="G23:I23" si="1">SUBTOTAL(9,G5:G22)</f>
        <v>0</v>
      </c>
      <c r="H23" s="90">
        <f t="shared" si="1"/>
        <v>0</v>
      </c>
      <c r="I23" s="90">
        <f t="shared" si="1"/>
        <v>0</v>
      </c>
    </row>
    <row r="24" s="44" customFormat="1" ht="16.5" spans="1:9">
      <c r="A24" s="88" t="s">
        <v>664</v>
      </c>
      <c r="B24" s="88"/>
      <c r="C24" s="88"/>
      <c r="D24" s="88"/>
      <c r="E24" s="88"/>
      <c r="F24" s="88"/>
      <c r="G24" s="88"/>
      <c r="H24" s="88"/>
      <c r="I24" s="88"/>
    </row>
    <row r="25" s="44" customFormat="1" ht="16.5" spans="1:9">
      <c r="A25" s="88" t="s">
        <v>665</v>
      </c>
      <c r="B25" s="88"/>
      <c r="C25" s="88"/>
      <c r="D25" s="88"/>
      <c r="E25" s="88"/>
      <c r="F25" s="88"/>
      <c r="G25" s="88"/>
      <c r="H25" s="88"/>
      <c r="I25" s="88"/>
    </row>
    <row r="26" s="44" customFormat="1" ht="16.5" spans="1:9">
      <c r="A26" s="88" t="s">
        <v>666</v>
      </c>
      <c r="B26" s="88"/>
      <c r="C26" s="88"/>
      <c r="D26" s="88"/>
      <c r="E26" s="88"/>
      <c r="F26" s="88"/>
      <c r="G26" s="88"/>
      <c r="H26" s="88"/>
      <c r="I26" s="88"/>
    </row>
    <row r="27" s="44" customFormat="1" ht="16.5" spans="1:9">
      <c r="A27" s="88" t="s">
        <v>667</v>
      </c>
      <c r="B27" s="88"/>
      <c r="C27" s="88"/>
      <c r="D27" s="88"/>
      <c r="E27" s="88"/>
      <c r="F27" s="88"/>
      <c r="G27" s="88"/>
      <c r="H27" s="88"/>
      <c r="I27" s="88"/>
    </row>
    <row r="28" s="44" customFormat="1" ht="16.5" spans="1:9">
      <c r="A28" s="88" t="s">
        <v>668</v>
      </c>
      <c r="B28" s="88"/>
      <c r="C28" s="88"/>
      <c r="D28" s="88"/>
      <c r="E28" s="88"/>
      <c r="F28" s="88"/>
      <c r="G28" s="88"/>
      <c r="H28" s="88"/>
      <c r="I28" s="88"/>
    </row>
    <row r="29" s="44" customFormat="1" ht="16.5" spans="1:9">
      <c r="A29" s="88" t="s">
        <v>669</v>
      </c>
      <c r="B29" s="88"/>
      <c r="C29" s="88"/>
      <c r="D29" s="88"/>
      <c r="E29" s="88"/>
      <c r="F29" s="88"/>
      <c r="G29" s="88"/>
      <c r="H29" s="88"/>
      <c r="I29" s="88"/>
    </row>
    <row r="30" s="44" customFormat="1" ht="16.5" spans="1:9">
      <c r="A30" s="88" t="s">
        <v>670</v>
      </c>
      <c r="B30" s="88"/>
      <c r="C30" s="88"/>
      <c r="D30" s="88"/>
      <c r="E30" s="88"/>
      <c r="F30" s="88"/>
      <c r="G30" s="88"/>
      <c r="H30" s="88"/>
      <c r="I30" s="88"/>
    </row>
    <row r="31" s="44" customFormat="1" ht="16.5" spans="1:9">
      <c r="A31" s="88" t="s">
        <v>671</v>
      </c>
      <c r="B31" s="88"/>
      <c r="C31" s="88"/>
      <c r="D31" s="88"/>
      <c r="E31" s="88"/>
      <c r="F31" s="88"/>
      <c r="G31" s="88"/>
      <c r="H31" s="88"/>
      <c r="I31" s="88"/>
    </row>
    <row r="32" s="44" customFormat="1" ht="16.5" spans="1:9">
      <c r="A32" s="88" t="s">
        <v>672</v>
      </c>
      <c r="B32" s="88"/>
      <c r="C32" s="88"/>
      <c r="D32" s="88"/>
      <c r="E32" s="88"/>
      <c r="F32" s="88"/>
      <c r="G32" s="88"/>
      <c r="H32" s="88"/>
      <c r="I32" s="88"/>
    </row>
    <row r="33" s="44" customFormat="1" ht="16.5" spans="1:9">
      <c r="A33" s="88" t="s">
        <v>673</v>
      </c>
      <c r="B33" s="88"/>
      <c r="C33" s="88"/>
      <c r="D33" s="88"/>
      <c r="E33" s="88"/>
      <c r="F33" s="88"/>
      <c r="G33" s="88"/>
      <c r="H33" s="88"/>
      <c r="I33" s="88"/>
    </row>
    <row r="34" s="44" customFormat="1" ht="16.5" spans="1:9">
      <c r="A34" s="88" t="s">
        <v>674</v>
      </c>
      <c r="B34" s="88"/>
      <c r="C34" s="88"/>
      <c r="D34" s="88"/>
      <c r="E34" s="88"/>
      <c r="F34" s="88"/>
      <c r="G34" s="88"/>
      <c r="H34" s="88"/>
      <c r="I34" s="88"/>
    </row>
    <row r="35" s="44" customFormat="1" ht="16.5" spans="1:9">
      <c r="A35" s="88" t="s">
        <v>675</v>
      </c>
      <c r="B35" s="88"/>
      <c r="C35" s="88"/>
      <c r="D35" s="88"/>
      <c r="E35" s="88"/>
      <c r="F35" s="88"/>
      <c r="G35" s="88"/>
      <c r="H35" s="88"/>
      <c r="I35" s="88"/>
    </row>
    <row r="36" s="44" customFormat="1" ht="16.5" spans="1:9">
      <c r="A36" s="88" t="s">
        <v>676</v>
      </c>
      <c r="B36" s="88"/>
      <c r="C36" s="88"/>
      <c r="D36" s="88"/>
      <c r="E36" s="88"/>
      <c r="F36" s="88"/>
      <c r="G36" s="88"/>
      <c r="H36" s="88"/>
      <c r="I36" s="88"/>
    </row>
    <row r="37" s="44" customFormat="1" ht="16.5" spans="1:9">
      <c r="A37" s="88" t="s">
        <v>677</v>
      </c>
      <c r="B37" s="88"/>
      <c r="C37" s="88"/>
      <c r="D37" s="88"/>
      <c r="E37" s="88"/>
      <c r="F37" s="88"/>
      <c r="G37" s="88"/>
      <c r="H37" s="88"/>
      <c r="I37" s="88"/>
    </row>
    <row r="38" s="44" customFormat="1" ht="16.5" spans="1:9">
      <c r="A38" s="92" t="s">
        <v>190</v>
      </c>
      <c r="B38" s="90">
        <f t="shared" ref="B38:I38" si="2">SUBTOTAL(9,B24:B37)</f>
        <v>0</v>
      </c>
      <c r="C38" s="90">
        <f t="shared" si="2"/>
        <v>0</v>
      </c>
      <c r="D38" s="90">
        <f t="shared" si="2"/>
        <v>0</v>
      </c>
      <c r="E38" s="90">
        <f t="shared" si="2"/>
        <v>0</v>
      </c>
      <c r="F38" s="90">
        <f t="shared" si="2"/>
        <v>0</v>
      </c>
      <c r="G38" s="90">
        <f t="shared" si="2"/>
        <v>0</v>
      </c>
      <c r="H38" s="90">
        <f t="shared" si="2"/>
        <v>0</v>
      </c>
      <c r="I38" s="90">
        <f t="shared" si="2"/>
        <v>0</v>
      </c>
    </row>
    <row r="39" s="44" customFormat="1" ht="16.5" spans="1:9">
      <c r="A39" s="92" t="s">
        <v>678</v>
      </c>
      <c r="B39" s="93" t="s">
        <v>39</v>
      </c>
      <c r="C39" s="90">
        <f t="shared" ref="C39:I39" si="3">C23-C38</f>
        <v>0</v>
      </c>
      <c r="D39" s="90">
        <f t="shared" si="3"/>
        <v>0</v>
      </c>
      <c r="E39" s="90">
        <f t="shared" si="3"/>
        <v>0</v>
      </c>
      <c r="F39" s="90">
        <f t="shared" si="3"/>
        <v>0</v>
      </c>
      <c r="G39" s="90">
        <f t="shared" si="3"/>
        <v>0</v>
      </c>
      <c r="H39" s="90">
        <f t="shared" si="3"/>
        <v>0</v>
      </c>
      <c r="I39" s="90">
        <f t="shared" si="3"/>
        <v>0</v>
      </c>
    </row>
    <row r="40" s="44" customFormat="1" ht="16.5" spans="1:9">
      <c r="A40" s="92" t="s">
        <v>52</v>
      </c>
      <c r="B40" s="93" t="s">
        <v>39</v>
      </c>
      <c r="C40" s="93" t="s">
        <v>39</v>
      </c>
      <c r="D40" s="93" t="s">
        <v>39</v>
      </c>
      <c r="E40" s="94" t="e">
        <f>(E23+$C$23)/(E38+$C$38)</f>
        <v>#DIV/0!</v>
      </c>
      <c r="F40" s="94" t="e">
        <f>(F23+$C$23)/(F38+$C$38)</f>
        <v>#DIV/0!</v>
      </c>
      <c r="G40" s="89" t="e">
        <f>G23/G38</f>
        <v>#DIV/0!</v>
      </c>
      <c r="H40" s="89" t="e">
        <f>H23/H38</f>
        <v>#DIV/0!</v>
      </c>
      <c r="I40" s="89" t="e">
        <f>I23/I38</f>
        <v>#DIV/0!</v>
      </c>
    </row>
    <row r="41" s="44" customFormat="1" ht="16.5" spans="1:9">
      <c r="A41" s="88" t="s">
        <v>180</v>
      </c>
      <c r="B41" s="90">
        <f>'表1-1 资产配置状况'!C76-'表1-1 资产配置状况'!D76-'表1-1 资产配置状况'!E76</f>
        <v>0</v>
      </c>
      <c r="C41" s="93" t="s">
        <v>39</v>
      </c>
      <c r="D41" s="93" t="s">
        <v>39</v>
      </c>
      <c r="E41" s="93" t="s">
        <v>39</v>
      </c>
      <c r="F41" s="93" t="s">
        <v>39</v>
      </c>
      <c r="G41" s="93" t="s">
        <v>39</v>
      </c>
      <c r="H41" s="93" t="s">
        <v>39</v>
      </c>
      <c r="I41" s="93" t="s">
        <v>39</v>
      </c>
    </row>
    <row r="42" s="44" customFormat="1" ht="16.5" spans="1:9">
      <c r="A42" s="88" t="s">
        <v>679</v>
      </c>
      <c r="B42" s="88"/>
      <c r="C42" s="93" t="s">
        <v>39</v>
      </c>
      <c r="D42" s="93" t="s">
        <v>39</v>
      </c>
      <c r="E42" s="93" t="s">
        <v>39</v>
      </c>
      <c r="F42" s="93" t="s">
        <v>39</v>
      </c>
      <c r="G42" s="93" t="s">
        <v>39</v>
      </c>
      <c r="H42" s="93" t="s">
        <v>39</v>
      </c>
      <c r="I42" s="93" t="s">
        <v>39</v>
      </c>
    </row>
    <row r="43" s="44" customFormat="1" ht="16.5" spans="1:9">
      <c r="A43" s="92" t="s">
        <v>680</v>
      </c>
      <c r="B43" s="93" t="s">
        <v>39</v>
      </c>
      <c r="C43" s="93" t="s">
        <v>39</v>
      </c>
      <c r="D43" s="93" t="s">
        <v>39</v>
      </c>
      <c r="E43" s="94" t="e">
        <f>(E23+$C$23+(B41*20%-B42))/(E38+$C$38)</f>
        <v>#DIV/0!</v>
      </c>
      <c r="F43" s="94" t="e">
        <f>(F23+$C$23+(B41*20%-B42))/(F38+$C$38)</f>
        <v>#DIV/0!</v>
      </c>
      <c r="G43" s="95" t="s">
        <v>39</v>
      </c>
      <c r="H43" s="93" t="s">
        <v>39</v>
      </c>
      <c r="I43" s="93" t="s">
        <v>39</v>
      </c>
    </row>
    <row r="44" s="44" customFormat="1" ht="16.5" spans="1:9">
      <c r="A44" s="92" t="s">
        <v>681</v>
      </c>
      <c r="B44" s="96" t="e">
        <f>B42/B41</f>
        <v>#DIV/0!</v>
      </c>
      <c r="C44" s="93" t="s">
        <v>39</v>
      </c>
      <c r="D44" s="93" t="s">
        <v>39</v>
      </c>
      <c r="E44" s="93" t="s">
        <v>39</v>
      </c>
      <c r="F44" s="93" t="s">
        <v>39</v>
      </c>
      <c r="G44" s="93" t="s">
        <v>39</v>
      </c>
      <c r="H44" s="93" t="s">
        <v>39</v>
      </c>
      <c r="I44" s="93" t="s">
        <v>39</v>
      </c>
    </row>
    <row r="45" spans="1:9">
      <c r="A45" s="97"/>
      <c r="B45" s="97"/>
      <c r="C45" s="97"/>
      <c r="D45" s="97"/>
      <c r="E45" s="98"/>
      <c r="F45" s="97"/>
      <c r="G45" s="97"/>
      <c r="H45" s="97"/>
      <c r="I45" s="97"/>
    </row>
    <row r="46" spans="2:9">
      <c r="B46" s="97"/>
      <c r="C46" s="97"/>
      <c r="D46" s="97"/>
      <c r="E46" s="97"/>
      <c r="F46" s="97"/>
      <c r="G46" s="97"/>
      <c r="H46" s="97"/>
      <c r="I46" s="97"/>
    </row>
  </sheetData>
  <sheetProtection password="CC52" sheet="1" formatCells="0" formatColumns="0" formatRows="0" objects="1" scenarios="1"/>
  <protectedRanges>
    <protectedRange sqref="B42" name="区域5" securityDescriptor=""/>
    <protectedRange sqref="B24:I37" name="区域4" securityDescriptor=""/>
    <protectedRange sqref="B7:I22" name="区域3" securityDescriptor=""/>
    <protectedRange sqref="B5:I5" name="区域2" securityDescriptor=""/>
    <protectedRange sqref="A2:F2" name="区域1" securityDescriptor=""/>
  </protectedRanges>
  <mergeCells count="9">
    <mergeCell ref="A1:I1"/>
    <mergeCell ref="A2:B2"/>
    <mergeCell ref="E2:F2"/>
    <mergeCell ref="H2:I2"/>
    <mergeCell ref="E3:I3"/>
    <mergeCell ref="A3:A4"/>
    <mergeCell ref="B3:B4"/>
    <mergeCell ref="C3:C4"/>
    <mergeCell ref="D3:D4"/>
  </mergeCells>
  <pageMargins left="0.699305555555556" right="0.699305555555556" top="0.75" bottom="0.75" header="0.3" footer="0.3"/>
  <pageSetup paperSize="9" scale="72" orientation="portrait"/>
  <headerFooter/>
  <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Q29"/>
  <sheetViews>
    <sheetView view="pageBreakPreview" zoomScale="80" zoomScaleNormal="80" zoomScaleSheetLayoutView="80" workbookViewId="0">
      <selection activeCell="A47" sqref="A47"/>
    </sheetView>
  </sheetViews>
  <sheetFormatPr defaultColWidth="8.75" defaultRowHeight="17.25"/>
  <cols>
    <col min="1" max="1" width="5.375" style="45" customWidth="1"/>
    <col min="2" max="2" width="44.375" style="45" customWidth="1"/>
    <col min="3" max="4" width="10.25" style="45" customWidth="1"/>
    <col min="5" max="5" width="12.25" style="45" customWidth="1"/>
    <col min="6" max="16384" width="8.75" style="46"/>
  </cols>
  <sheetData>
    <row r="1" ht="24.75" spans="1:17">
      <c r="A1" s="16" t="s">
        <v>29</v>
      </c>
      <c r="B1" s="16"/>
      <c r="C1" s="16"/>
      <c r="D1" s="16"/>
      <c r="E1" s="16"/>
      <c r="F1" s="16"/>
      <c r="G1" s="16"/>
      <c r="H1" s="16"/>
      <c r="I1" s="16"/>
      <c r="J1" s="16"/>
      <c r="K1" s="16"/>
      <c r="L1" s="16"/>
      <c r="M1" s="16"/>
      <c r="N1" s="16"/>
      <c r="O1" s="16"/>
      <c r="P1" s="16"/>
      <c r="Q1" s="16"/>
    </row>
    <row r="2" s="44" customFormat="1" ht="16.5" spans="1:17">
      <c r="A2" s="47"/>
      <c r="B2" s="47"/>
      <c r="C2" s="48"/>
      <c r="D2" s="48"/>
      <c r="E2" s="49"/>
      <c r="F2" s="50"/>
      <c r="G2" s="50"/>
      <c r="H2" s="50"/>
      <c r="I2" s="50"/>
      <c r="J2" s="50"/>
      <c r="K2" s="50"/>
      <c r="L2" s="50"/>
      <c r="M2" s="50"/>
      <c r="N2" s="50"/>
      <c r="O2" s="50"/>
      <c r="P2" s="50"/>
      <c r="Q2" s="50"/>
    </row>
    <row r="3" s="44" customFormat="1" ht="16.5" spans="1:17">
      <c r="A3" s="51" t="s">
        <v>104</v>
      </c>
      <c r="B3" s="51"/>
      <c r="C3" s="52"/>
      <c r="D3" s="52"/>
      <c r="F3" s="50"/>
      <c r="G3" s="50"/>
      <c r="H3" s="50"/>
      <c r="I3" s="50"/>
      <c r="J3" s="50"/>
      <c r="K3" s="50"/>
      <c r="L3" s="50"/>
      <c r="M3" s="50"/>
      <c r="N3" s="50"/>
      <c r="O3" s="50"/>
      <c r="P3" s="50"/>
      <c r="Q3" s="81" t="s">
        <v>107</v>
      </c>
    </row>
    <row r="4" s="44" customFormat="1" ht="16.5" spans="1:17">
      <c r="A4" s="53" t="s">
        <v>682</v>
      </c>
      <c r="B4" s="54"/>
      <c r="C4" s="53" t="s">
        <v>341</v>
      </c>
      <c r="D4" s="55"/>
      <c r="E4" s="54"/>
      <c r="F4" s="53" t="s">
        <v>290</v>
      </c>
      <c r="G4" s="55"/>
      <c r="H4" s="54"/>
      <c r="I4" s="53" t="s">
        <v>292</v>
      </c>
      <c r="J4" s="55"/>
      <c r="K4" s="54"/>
      <c r="L4" s="53" t="s">
        <v>293</v>
      </c>
      <c r="M4" s="55"/>
      <c r="N4" s="54"/>
      <c r="O4" s="53" t="s">
        <v>295</v>
      </c>
      <c r="P4" s="55"/>
      <c r="Q4" s="54"/>
    </row>
    <row r="5" s="44" customFormat="1" ht="16.5" spans="1:17">
      <c r="A5" s="56" t="s">
        <v>8</v>
      </c>
      <c r="B5" s="56" t="s">
        <v>9</v>
      </c>
      <c r="C5" s="56" t="s">
        <v>288</v>
      </c>
      <c r="D5" s="57" t="s">
        <v>683</v>
      </c>
      <c r="E5" s="58" t="s">
        <v>684</v>
      </c>
      <c r="F5" s="56" t="s">
        <v>288</v>
      </c>
      <c r="G5" s="57" t="s">
        <v>683</v>
      </c>
      <c r="H5" s="58" t="s">
        <v>684</v>
      </c>
      <c r="I5" s="56" t="s">
        <v>288</v>
      </c>
      <c r="J5" s="57" t="s">
        <v>683</v>
      </c>
      <c r="K5" s="58" t="s">
        <v>684</v>
      </c>
      <c r="L5" s="56" t="s">
        <v>288</v>
      </c>
      <c r="M5" s="57" t="s">
        <v>683</v>
      </c>
      <c r="N5" s="58" t="s">
        <v>684</v>
      </c>
      <c r="O5" s="56" t="s">
        <v>288</v>
      </c>
      <c r="P5" s="57" t="s">
        <v>683</v>
      </c>
      <c r="Q5" s="58" t="s">
        <v>684</v>
      </c>
    </row>
    <row r="6" s="44" customFormat="1" ht="16.5" spans="1:17">
      <c r="A6" s="59">
        <v>1</v>
      </c>
      <c r="B6" s="59" t="s">
        <v>619</v>
      </c>
      <c r="C6" s="60">
        <f>SUBTOTAL(9,C7:C16)</f>
        <v>0</v>
      </c>
      <c r="D6" s="61" t="s">
        <v>39</v>
      </c>
      <c r="E6" s="62">
        <f>SUBTOTAL(9,E7:E16)</f>
        <v>0</v>
      </c>
      <c r="F6" s="60">
        <f>SUBTOTAL(9,F7:F16)</f>
        <v>0</v>
      </c>
      <c r="G6" s="61" t="s">
        <v>39</v>
      </c>
      <c r="H6" s="62">
        <f>SUBTOTAL(9,H7:H16)</f>
        <v>0</v>
      </c>
      <c r="I6" s="60">
        <f>SUBTOTAL(9,I7:I16)</f>
        <v>0</v>
      </c>
      <c r="J6" s="61" t="s">
        <v>39</v>
      </c>
      <c r="K6" s="62">
        <f>SUBTOTAL(9,K7:K16)</f>
        <v>0</v>
      </c>
      <c r="L6" s="60">
        <f>SUBTOTAL(9,L7:L16)</f>
        <v>0</v>
      </c>
      <c r="M6" s="61" t="s">
        <v>39</v>
      </c>
      <c r="N6" s="62">
        <f>SUBTOTAL(9,N7:N16)</f>
        <v>0</v>
      </c>
      <c r="O6" s="60">
        <f>SUBTOTAL(9,O7:O16)</f>
        <v>0</v>
      </c>
      <c r="P6" s="61" t="s">
        <v>39</v>
      </c>
      <c r="Q6" s="62">
        <f>SUBTOTAL(9,Q7:Q16)</f>
        <v>0</v>
      </c>
    </row>
    <row r="7" s="44" customFormat="1" ht="16.5" spans="1:17">
      <c r="A7" s="63">
        <v>1.1</v>
      </c>
      <c r="B7" s="64" t="s">
        <v>685</v>
      </c>
      <c r="C7" s="65"/>
      <c r="D7" s="66">
        <v>1</v>
      </c>
      <c r="E7" s="62">
        <f>C7*D7</f>
        <v>0</v>
      </c>
      <c r="F7" s="65"/>
      <c r="G7" s="66">
        <v>1</v>
      </c>
      <c r="H7" s="62">
        <f>F7*G7</f>
        <v>0</v>
      </c>
      <c r="I7" s="65"/>
      <c r="J7" s="66">
        <v>1</v>
      </c>
      <c r="K7" s="62">
        <f>I7*J7</f>
        <v>0</v>
      </c>
      <c r="L7" s="65"/>
      <c r="M7" s="66">
        <v>1</v>
      </c>
      <c r="N7" s="62">
        <f>L7*M7</f>
        <v>0</v>
      </c>
      <c r="O7" s="65"/>
      <c r="P7" s="66">
        <v>1</v>
      </c>
      <c r="Q7" s="62">
        <f>O7*P7</f>
        <v>0</v>
      </c>
    </row>
    <row r="8" s="44" customFormat="1" ht="16.5" spans="1:17">
      <c r="A8" s="63">
        <v>1.2</v>
      </c>
      <c r="B8" s="67" t="s">
        <v>686</v>
      </c>
      <c r="C8" s="65"/>
      <c r="D8" s="66">
        <v>1</v>
      </c>
      <c r="E8" s="62">
        <f t="shared" ref="E8:E27" si="0">C8*D8</f>
        <v>0</v>
      </c>
      <c r="F8" s="65"/>
      <c r="G8" s="66">
        <v>1</v>
      </c>
      <c r="H8" s="62">
        <f t="shared" ref="H8:H16" si="1">F8*G8</f>
        <v>0</v>
      </c>
      <c r="I8" s="65"/>
      <c r="J8" s="66">
        <v>1</v>
      </c>
      <c r="K8" s="62">
        <f t="shared" ref="K8:K16" si="2">I8*J8</f>
        <v>0</v>
      </c>
      <c r="L8" s="65"/>
      <c r="M8" s="66">
        <v>1</v>
      </c>
      <c r="N8" s="62">
        <f t="shared" ref="N8:N16" si="3">L8*M8</f>
        <v>0</v>
      </c>
      <c r="O8" s="65"/>
      <c r="P8" s="66">
        <v>1</v>
      </c>
      <c r="Q8" s="62">
        <f t="shared" ref="Q8:Q16" si="4">O8*P8</f>
        <v>0</v>
      </c>
    </row>
    <row r="9" s="44" customFormat="1" ht="16.5" spans="1:17">
      <c r="A9" s="63">
        <v>1.3</v>
      </c>
      <c r="B9" s="67" t="s">
        <v>687</v>
      </c>
      <c r="C9" s="65"/>
      <c r="D9" s="66">
        <v>1</v>
      </c>
      <c r="E9" s="62">
        <f t="shared" si="0"/>
        <v>0</v>
      </c>
      <c r="F9" s="65"/>
      <c r="G9" s="66">
        <v>1</v>
      </c>
      <c r="H9" s="62">
        <f t="shared" si="1"/>
        <v>0</v>
      </c>
      <c r="I9" s="65"/>
      <c r="J9" s="66">
        <v>1</v>
      </c>
      <c r="K9" s="62">
        <f t="shared" si="2"/>
        <v>0</v>
      </c>
      <c r="L9" s="65"/>
      <c r="M9" s="66">
        <v>1</v>
      </c>
      <c r="N9" s="62">
        <f t="shared" si="3"/>
        <v>0</v>
      </c>
      <c r="O9" s="65"/>
      <c r="P9" s="66">
        <v>1</v>
      </c>
      <c r="Q9" s="62">
        <f t="shared" si="4"/>
        <v>0</v>
      </c>
    </row>
    <row r="10" s="44" customFormat="1" ht="16.5" spans="1:17">
      <c r="A10" s="63">
        <v>1.4</v>
      </c>
      <c r="B10" s="67" t="s">
        <v>688</v>
      </c>
      <c r="C10" s="65"/>
      <c r="D10" s="66">
        <v>0.9</v>
      </c>
      <c r="E10" s="62">
        <f t="shared" si="0"/>
        <v>0</v>
      </c>
      <c r="F10" s="65"/>
      <c r="G10" s="66">
        <v>0.9</v>
      </c>
      <c r="H10" s="62">
        <f t="shared" si="1"/>
        <v>0</v>
      </c>
      <c r="I10" s="65"/>
      <c r="J10" s="66">
        <v>0.9</v>
      </c>
      <c r="K10" s="62">
        <f t="shared" si="2"/>
        <v>0</v>
      </c>
      <c r="L10" s="65"/>
      <c r="M10" s="66">
        <v>0.9</v>
      </c>
      <c r="N10" s="62">
        <f t="shared" si="3"/>
        <v>0</v>
      </c>
      <c r="O10" s="65"/>
      <c r="P10" s="66">
        <v>0.9</v>
      </c>
      <c r="Q10" s="62">
        <f t="shared" si="4"/>
        <v>0</v>
      </c>
    </row>
    <row r="11" s="44" customFormat="1" ht="16.5" spans="1:17">
      <c r="A11" s="63">
        <v>1.5</v>
      </c>
      <c r="B11" s="67" t="s">
        <v>689</v>
      </c>
      <c r="C11" s="65"/>
      <c r="D11" s="66">
        <v>0.9</v>
      </c>
      <c r="E11" s="62">
        <f t="shared" si="0"/>
        <v>0</v>
      </c>
      <c r="F11" s="65"/>
      <c r="G11" s="66">
        <v>0.9</v>
      </c>
      <c r="H11" s="62">
        <f t="shared" si="1"/>
        <v>0</v>
      </c>
      <c r="I11" s="65"/>
      <c r="J11" s="66">
        <v>0.9</v>
      </c>
      <c r="K11" s="62">
        <f t="shared" si="2"/>
        <v>0</v>
      </c>
      <c r="L11" s="65"/>
      <c r="M11" s="66">
        <v>0.9</v>
      </c>
      <c r="N11" s="62">
        <f t="shared" si="3"/>
        <v>0</v>
      </c>
      <c r="O11" s="65"/>
      <c r="P11" s="66">
        <v>0.9</v>
      </c>
      <c r="Q11" s="62">
        <f t="shared" si="4"/>
        <v>0</v>
      </c>
    </row>
    <row r="12" s="44" customFormat="1" ht="16.5" spans="1:17">
      <c r="A12" s="63">
        <v>1.6</v>
      </c>
      <c r="B12" s="67" t="s">
        <v>690</v>
      </c>
      <c r="C12" s="65"/>
      <c r="D12" s="66">
        <v>0.9</v>
      </c>
      <c r="E12" s="62">
        <f t="shared" si="0"/>
        <v>0</v>
      </c>
      <c r="F12" s="65"/>
      <c r="G12" s="66">
        <v>0.9</v>
      </c>
      <c r="H12" s="62">
        <f t="shared" si="1"/>
        <v>0</v>
      </c>
      <c r="I12" s="65"/>
      <c r="J12" s="66">
        <v>0.9</v>
      </c>
      <c r="K12" s="62">
        <f t="shared" si="2"/>
        <v>0</v>
      </c>
      <c r="L12" s="65"/>
      <c r="M12" s="66">
        <v>0.9</v>
      </c>
      <c r="N12" s="62">
        <f t="shared" si="3"/>
        <v>0</v>
      </c>
      <c r="O12" s="65"/>
      <c r="P12" s="66">
        <v>0.9</v>
      </c>
      <c r="Q12" s="62">
        <f t="shared" si="4"/>
        <v>0</v>
      </c>
    </row>
    <row r="13" s="44" customFormat="1" ht="16.5" spans="1:17">
      <c r="A13" s="68">
        <v>1.7</v>
      </c>
      <c r="B13" s="67" t="s">
        <v>691</v>
      </c>
      <c r="C13" s="65"/>
      <c r="D13" s="66">
        <v>0.9</v>
      </c>
      <c r="E13" s="62">
        <f t="shared" si="0"/>
        <v>0</v>
      </c>
      <c r="F13" s="65"/>
      <c r="G13" s="66">
        <v>0.9</v>
      </c>
      <c r="H13" s="62">
        <f t="shared" si="1"/>
        <v>0</v>
      </c>
      <c r="I13" s="65"/>
      <c r="J13" s="66">
        <v>0.9</v>
      </c>
      <c r="K13" s="62">
        <f t="shared" si="2"/>
        <v>0</v>
      </c>
      <c r="L13" s="65"/>
      <c r="M13" s="66">
        <v>0.9</v>
      </c>
      <c r="N13" s="62">
        <f t="shared" si="3"/>
        <v>0</v>
      </c>
      <c r="O13" s="65"/>
      <c r="P13" s="66">
        <v>0.9</v>
      </c>
      <c r="Q13" s="62">
        <f t="shared" si="4"/>
        <v>0</v>
      </c>
    </row>
    <row r="14" s="44" customFormat="1" ht="16.5" spans="1:17">
      <c r="A14" s="63">
        <v>1.8</v>
      </c>
      <c r="B14" s="67" t="s">
        <v>692</v>
      </c>
      <c r="C14" s="65"/>
      <c r="D14" s="66">
        <v>0.85</v>
      </c>
      <c r="E14" s="62">
        <f t="shared" si="0"/>
        <v>0</v>
      </c>
      <c r="F14" s="65"/>
      <c r="G14" s="66">
        <v>0.85</v>
      </c>
      <c r="H14" s="62">
        <f t="shared" si="1"/>
        <v>0</v>
      </c>
      <c r="I14" s="65"/>
      <c r="J14" s="66">
        <v>0.85</v>
      </c>
      <c r="K14" s="62">
        <f t="shared" si="2"/>
        <v>0</v>
      </c>
      <c r="L14" s="65"/>
      <c r="M14" s="66">
        <v>0.85</v>
      </c>
      <c r="N14" s="62">
        <f t="shared" si="3"/>
        <v>0</v>
      </c>
      <c r="O14" s="65"/>
      <c r="P14" s="66">
        <v>0.85</v>
      </c>
      <c r="Q14" s="62">
        <f t="shared" si="4"/>
        <v>0</v>
      </c>
    </row>
    <row r="15" s="44" customFormat="1" ht="16.5" spans="1:17">
      <c r="A15" s="63">
        <v>1.9</v>
      </c>
      <c r="B15" s="67" t="s">
        <v>693</v>
      </c>
      <c r="C15" s="65"/>
      <c r="D15" s="66">
        <v>0.85</v>
      </c>
      <c r="E15" s="62">
        <f t="shared" si="0"/>
        <v>0</v>
      </c>
      <c r="F15" s="65"/>
      <c r="G15" s="66">
        <v>0.85</v>
      </c>
      <c r="H15" s="62">
        <f t="shared" si="1"/>
        <v>0</v>
      </c>
      <c r="I15" s="65"/>
      <c r="J15" s="66">
        <v>0.85</v>
      </c>
      <c r="K15" s="62">
        <f t="shared" si="2"/>
        <v>0</v>
      </c>
      <c r="L15" s="65"/>
      <c r="M15" s="66">
        <v>0.85</v>
      </c>
      <c r="N15" s="62">
        <f t="shared" si="3"/>
        <v>0</v>
      </c>
      <c r="O15" s="65"/>
      <c r="P15" s="66">
        <v>0.85</v>
      </c>
      <c r="Q15" s="62">
        <f t="shared" si="4"/>
        <v>0</v>
      </c>
    </row>
    <row r="16" s="44" customFormat="1" ht="16.5" spans="1:17">
      <c r="A16" s="63" t="s">
        <v>694</v>
      </c>
      <c r="B16" s="67" t="s">
        <v>624</v>
      </c>
      <c r="C16" s="69"/>
      <c r="D16" s="66">
        <v>0.5</v>
      </c>
      <c r="E16" s="62">
        <f t="shared" si="0"/>
        <v>0</v>
      </c>
      <c r="F16" s="69"/>
      <c r="G16" s="66">
        <v>0.5</v>
      </c>
      <c r="H16" s="62">
        <f t="shared" si="1"/>
        <v>0</v>
      </c>
      <c r="I16" s="69"/>
      <c r="J16" s="66">
        <v>0.5</v>
      </c>
      <c r="K16" s="62">
        <f t="shared" si="2"/>
        <v>0</v>
      </c>
      <c r="L16" s="69"/>
      <c r="M16" s="66">
        <v>0.5</v>
      </c>
      <c r="N16" s="62">
        <f t="shared" si="3"/>
        <v>0</v>
      </c>
      <c r="O16" s="69"/>
      <c r="P16" s="66">
        <v>0.5</v>
      </c>
      <c r="Q16" s="62">
        <f t="shared" si="4"/>
        <v>0</v>
      </c>
    </row>
    <row r="17" s="44" customFormat="1" ht="16.5" spans="1:17">
      <c r="A17" s="70" t="s">
        <v>560</v>
      </c>
      <c r="B17" s="71"/>
      <c r="C17" s="72" t="s">
        <v>560</v>
      </c>
      <c r="D17" s="72"/>
      <c r="E17" s="72"/>
      <c r="F17" s="72" t="s">
        <v>560</v>
      </c>
      <c r="G17" s="72"/>
      <c r="H17" s="72"/>
      <c r="I17" s="72" t="s">
        <v>560</v>
      </c>
      <c r="J17" s="72"/>
      <c r="K17" s="72"/>
      <c r="L17" s="72" t="s">
        <v>560</v>
      </c>
      <c r="M17" s="72"/>
      <c r="N17" s="72"/>
      <c r="O17" s="72" t="s">
        <v>560</v>
      </c>
      <c r="P17" s="72"/>
      <c r="Q17" s="72"/>
    </row>
    <row r="18" s="44" customFormat="1" ht="16.5" spans="1:17">
      <c r="A18" s="73">
        <v>2</v>
      </c>
      <c r="B18" s="59" t="s">
        <v>695</v>
      </c>
      <c r="C18" s="60">
        <f>C19-C27</f>
        <v>0</v>
      </c>
      <c r="D18" s="61" t="s">
        <v>39</v>
      </c>
      <c r="E18" s="62">
        <f>E19-E27</f>
        <v>0</v>
      </c>
      <c r="F18" s="60">
        <f>F19-F27</f>
        <v>0</v>
      </c>
      <c r="G18" s="61" t="s">
        <v>39</v>
      </c>
      <c r="H18" s="62">
        <f>H19-H27</f>
        <v>0</v>
      </c>
      <c r="I18" s="60">
        <f>I19-I27</f>
        <v>0</v>
      </c>
      <c r="J18" s="61" t="s">
        <v>39</v>
      </c>
      <c r="K18" s="62">
        <f>K19-K27</f>
        <v>0</v>
      </c>
      <c r="L18" s="60">
        <f>L19-L27</f>
        <v>0</v>
      </c>
      <c r="M18" s="61" t="s">
        <v>39</v>
      </c>
      <c r="N18" s="62">
        <f>N19-N27</f>
        <v>0</v>
      </c>
      <c r="O18" s="60">
        <f>O19-O27</f>
        <v>0</v>
      </c>
      <c r="P18" s="61" t="s">
        <v>39</v>
      </c>
      <c r="Q18" s="62">
        <f>Q19-Q27</f>
        <v>0</v>
      </c>
    </row>
    <row r="19" s="44" customFormat="1" ht="16.5" spans="1:17">
      <c r="A19" s="74">
        <v>2.1</v>
      </c>
      <c r="B19" s="75" t="s">
        <v>696</v>
      </c>
      <c r="C19" s="60">
        <f>SUBTOTAL(9,C20:C22)</f>
        <v>0</v>
      </c>
      <c r="D19" s="66">
        <v>1</v>
      </c>
      <c r="E19" s="62">
        <f t="shared" si="0"/>
        <v>0</v>
      </c>
      <c r="F19" s="60">
        <f>SUBTOTAL(9,F20:F22)</f>
        <v>0</v>
      </c>
      <c r="G19" s="66">
        <v>1</v>
      </c>
      <c r="H19" s="62">
        <f t="shared" ref="H19:H27" si="5">F19*G19</f>
        <v>0</v>
      </c>
      <c r="I19" s="60">
        <f>SUBTOTAL(9,I20:I22)</f>
        <v>0</v>
      </c>
      <c r="J19" s="66">
        <v>1</v>
      </c>
      <c r="K19" s="62">
        <f t="shared" ref="K19:K27" si="6">I19*J19</f>
        <v>0</v>
      </c>
      <c r="L19" s="60">
        <f>SUBTOTAL(9,L20:L22)</f>
        <v>0</v>
      </c>
      <c r="M19" s="66">
        <v>1</v>
      </c>
      <c r="N19" s="62">
        <f t="shared" ref="N19:N27" si="7">L19*M19</f>
        <v>0</v>
      </c>
      <c r="O19" s="60">
        <f>SUBTOTAL(9,O20:O22)</f>
        <v>0</v>
      </c>
      <c r="P19" s="66">
        <v>1</v>
      </c>
      <c r="Q19" s="62">
        <f t="shared" ref="Q19:Q27" si="8">O19*P19</f>
        <v>0</v>
      </c>
    </row>
    <row r="20" s="44" customFormat="1" ht="16.5" spans="1:17">
      <c r="A20" s="76" t="s">
        <v>697</v>
      </c>
      <c r="B20" s="77" t="s">
        <v>698</v>
      </c>
      <c r="C20" s="69"/>
      <c r="D20" s="66">
        <v>1</v>
      </c>
      <c r="E20" s="62">
        <f t="shared" si="0"/>
        <v>0</v>
      </c>
      <c r="F20" s="69"/>
      <c r="G20" s="66">
        <v>1</v>
      </c>
      <c r="H20" s="62">
        <f t="shared" si="5"/>
        <v>0</v>
      </c>
      <c r="I20" s="69"/>
      <c r="J20" s="66">
        <v>1</v>
      </c>
      <c r="K20" s="62">
        <f t="shared" si="6"/>
        <v>0</v>
      </c>
      <c r="L20" s="69"/>
      <c r="M20" s="66">
        <v>1</v>
      </c>
      <c r="N20" s="62">
        <f t="shared" si="7"/>
        <v>0</v>
      </c>
      <c r="O20" s="69"/>
      <c r="P20" s="66">
        <v>1</v>
      </c>
      <c r="Q20" s="62">
        <f t="shared" si="8"/>
        <v>0</v>
      </c>
    </row>
    <row r="21" s="44" customFormat="1" ht="16.5" spans="1:17">
      <c r="A21" s="76" t="s">
        <v>699</v>
      </c>
      <c r="B21" s="77" t="s">
        <v>700</v>
      </c>
      <c r="C21" s="69"/>
      <c r="D21" s="66">
        <v>1</v>
      </c>
      <c r="E21" s="62">
        <f t="shared" si="0"/>
        <v>0</v>
      </c>
      <c r="F21" s="69"/>
      <c r="G21" s="66">
        <v>1</v>
      </c>
      <c r="H21" s="62">
        <f t="shared" si="5"/>
        <v>0</v>
      </c>
      <c r="I21" s="69"/>
      <c r="J21" s="66">
        <v>1</v>
      </c>
      <c r="K21" s="62">
        <f t="shared" si="6"/>
        <v>0</v>
      </c>
      <c r="L21" s="69"/>
      <c r="M21" s="66">
        <v>1</v>
      </c>
      <c r="N21" s="62">
        <f t="shared" si="7"/>
        <v>0</v>
      </c>
      <c r="O21" s="69"/>
      <c r="P21" s="66">
        <v>1</v>
      </c>
      <c r="Q21" s="62">
        <f t="shared" si="8"/>
        <v>0</v>
      </c>
    </row>
    <row r="22" s="44" customFormat="1" ht="16.5" spans="1:17">
      <c r="A22" s="76" t="s">
        <v>701</v>
      </c>
      <c r="B22" s="77" t="s">
        <v>702</v>
      </c>
      <c r="C22" s="69"/>
      <c r="D22" s="66">
        <v>1</v>
      </c>
      <c r="E22" s="62">
        <f t="shared" si="0"/>
        <v>0</v>
      </c>
      <c r="F22" s="69"/>
      <c r="G22" s="66">
        <v>1</v>
      </c>
      <c r="H22" s="62">
        <f t="shared" si="5"/>
        <v>0</v>
      </c>
      <c r="I22" s="69"/>
      <c r="J22" s="66">
        <v>1</v>
      </c>
      <c r="K22" s="62">
        <f t="shared" si="6"/>
        <v>0</v>
      </c>
      <c r="L22" s="69"/>
      <c r="M22" s="66">
        <v>1</v>
      </c>
      <c r="N22" s="62">
        <f t="shared" si="7"/>
        <v>0</v>
      </c>
      <c r="O22" s="69"/>
      <c r="P22" s="66">
        <v>1</v>
      </c>
      <c r="Q22" s="62">
        <f t="shared" si="8"/>
        <v>0</v>
      </c>
    </row>
    <row r="23" s="44" customFormat="1" ht="16.5" spans="1:17">
      <c r="A23" s="74">
        <v>2.2</v>
      </c>
      <c r="B23" s="75" t="s">
        <v>703</v>
      </c>
      <c r="C23" s="60">
        <f>SUBTOTAL(9,C24:C26)</f>
        <v>0</v>
      </c>
      <c r="D23" s="66">
        <v>1</v>
      </c>
      <c r="E23" s="62">
        <f t="shared" si="0"/>
        <v>0</v>
      </c>
      <c r="F23" s="60">
        <f>SUBTOTAL(9,F24:F26)</f>
        <v>0</v>
      </c>
      <c r="G23" s="66">
        <v>1</v>
      </c>
      <c r="H23" s="62">
        <f t="shared" si="5"/>
        <v>0</v>
      </c>
      <c r="I23" s="60">
        <f>SUBTOTAL(9,I24:I26)</f>
        <v>0</v>
      </c>
      <c r="J23" s="66">
        <v>1</v>
      </c>
      <c r="K23" s="62">
        <f t="shared" si="6"/>
        <v>0</v>
      </c>
      <c r="L23" s="60">
        <f>SUBTOTAL(9,L24:L26)</f>
        <v>0</v>
      </c>
      <c r="M23" s="66">
        <v>1</v>
      </c>
      <c r="N23" s="62">
        <f t="shared" si="7"/>
        <v>0</v>
      </c>
      <c r="O23" s="60">
        <f>SUBTOTAL(9,O24:O26)</f>
        <v>0</v>
      </c>
      <c r="P23" s="66">
        <v>1</v>
      </c>
      <c r="Q23" s="62">
        <f t="shared" si="8"/>
        <v>0</v>
      </c>
    </row>
    <row r="24" s="44" customFormat="1" ht="16.5" spans="1:17">
      <c r="A24" s="76" t="s">
        <v>704</v>
      </c>
      <c r="B24" s="77" t="s">
        <v>705</v>
      </c>
      <c r="C24" s="69"/>
      <c r="D24" s="66">
        <v>1</v>
      </c>
      <c r="E24" s="62">
        <f t="shared" si="0"/>
        <v>0</v>
      </c>
      <c r="F24" s="69"/>
      <c r="G24" s="66">
        <v>1</v>
      </c>
      <c r="H24" s="62">
        <f t="shared" si="5"/>
        <v>0</v>
      </c>
      <c r="I24" s="69"/>
      <c r="J24" s="66">
        <v>1</v>
      </c>
      <c r="K24" s="62">
        <f t="shared" si="6"/>
        <v>0</v>
      </c>
      <c r="L24" s="69"/>
      <c r="M24" s="66">
        <v>1</v>
      </c>
      <c r="N24" s="62">
        <f t="shared" si="7"/>
        <v>0</v>
      </c>
      <c r="O24" s="69"/>
      <c r="P24" s="66">
        <v>1</v>
      </c>
      <c r="Q24" s="62">
        <f t="shared" si="8"/>
        <v>0</v>
      </c>
    </row>
    <row r="25" s="44" customFormat="1" ht="16.5" spans="1:17">
      <c r="A25" s="76" t="s">
        <v>706</v>
      </c>
      <c r="B25" s="77" t="s">
        <v>707</v>
      </c>
      <c r="C25" s="69"/>
      <c r="D25" s="66">
        <v>1</v>
      </c>
      <c r="E25" s="62">
        <f t="shared" si="0"/>
        <v>0</v>
      </c>
      <c r="F25" s="69"/>
      <c r="G25" s="66">
        <v>1</v>
      </c>
      <c r="H25" s="62">
        <f t="shared" si="5"/>
        <v>0</v>
      </c>
      <c r="I25" s="69"/>
      <c r="J25" s="66">
        <v>1</v>
      </c>
      <c r="K25" s="62">
        <f t="shared" si="6"/>
        <v>0</v>
      </c>
      <c r="L25" s="69"/>
      <c r="M25" s="66">
        <v>1</v>
      </c>
      <c r="N25" s="62">
        <f t="shared" si="7"/>
        <v>0</v>
      </c>
      <c r="O25" s="69"/>
      <c r="P25" s="66">
        <v>1</v>
      </c>
      <c r="Q25" s="62">
        <f t="shared" si="8"/>
        <v>0</v>
      </c>
    </row>
    <row r="26" s="44" customFormat="1" ht="16.5" spans="1:17">
      <c r="A26" s="76" t="s">
        <v>708</v>
      </c>
      <c r="B26" s="77" t="s">
        <v>709</v>
      </c>
      <c r="C26" s="69"/>
      <c r="D26" s="66">
        <v>1</v>
      </c>
      <c r="E26" s="62">
        <f t="shared" si="0"/>
        <v>0</v>
      </c>
      <c r="F26" s="69"/>
      <c r="G26" s="66">
        <v>1</v>
      </c>
      <c r="H26" s="62">
        <f t="shared" si="5"/>
        <v>0</v>
      </c>
      <c r="I26" s="69"/>
      <c r="J26" s="66">
        <v>1</v>
      </c>
      <c r="K26" s="62">
        <f t="shared" si="6"/>
        <v>0</v>
      </c>
      <c r="L26" s="69"/>
      <c r="M26" s="66">
        <v>1</v>
      </c>
      <c r="N26" s="62">
        <f t="shared" si="7"/>
        <v>0</v>
      </c>
      <c r="O26" s="69"/>
      <c r="P26" s="66">
        <v>1</v>
      </c>
      <c r="Q26" s="62">
        <f t="shared" si="8"/>
        <v>0</v>
      </c>
    </row>
    <row r="27" s="44" customFormat="1" ht="33" spans="1:17">
      <c r="A27" s="74">
        <v>2.3</v>
      </c>
      <c r="B27" s="75" t="s">
        <v>710</v>
      </c>
      <c r="C27" s="60">
        <f>MIN(C23,75%*C19)</f>
        <v>0</v>
      </c>
      <c r="D27" s="66">
        <v>1</v>
      </c>
      <c r="E27" s="62">
        <f t="shared" si="0"/>
        <v>0</v>
      </c>
      <c r="F27" s="60">
        <f>MIN(F23,75%*F19)</f>
        <v>0</v>
      </c>
      <c r="G27" s="66">
        <v>1</v>
      </c>
      <c r="H27" s="62">
        <f t="shared" si="5"/>
        <v>0</v>
      </c>
      <c r="I27" s="60">
        <f>MIN(I23,75%*I19)</f>
        <v>0</v>
      </c>
      <c r="J27" s="66">
        <v>1</v>
      </c>
      <c r="K27" s="62">
        <f t="shared" si="6"/>
        <v>0</v>
      </c>
      <c r="L27" s="60">
        <f>MIN(L23,75%*L19)</f>
        <v>0</v>
      </c>
      <c r="M27" s="66">
        <v>1</v>
      </c>
      <c r="N27" s="62">
        <f t="shared" si="7"/>
        <v>0</v>
      </c>
      <c r="O27" s="60">
        <f>MIN(O23,75%*O19)</f>
        <v>0</v>
      </c>
      <c r="P27" s="66">
        <v>1</v>
      </c>
      <c r="Q27" s="62">
        <f t="shared" si="8"/>
        <v>0</v>
      </c>
    </row>
    <row r="28" s="44" customFormat="1" ht="16.5" spans="1:17">
      <c r="A28" s="73">
        <v>3</v>
      </c>
      <c r="B28" s="59" t="s">
        <v>53</v>
      </c>
      <c r="C28" s="78" t="s">
        <v>39</v>
      </c>
      <c r="D28" s="61" t="s">
        <v>39</v>
      </c>
      <c r="E28" s="78" t="e">
        <f>E6/E18</f>
        <v>#DIV/0!</v>
      </c>
      <c r="F28" s="78" t="s">
        <v>39</v>
      </c>
      <c r="G28" s="61" t="s">
        <v>39</v>
      </c>
      <c r="H28" s="78" t="e">
        <f>H6/H18</f>
        <v>#DIV/0!</v>
      </c>
      <c r="I28" s="78" t="s">
        <v>39</v>
      </c>
      <c r="J28" s="61" t="s">
        <v>39</v>
      </c>
      <c r="K28" s="78" t="e">
        <f>K6/K18</f>
        <v>#DIV/0!</v>
      </c>
      <c r="L28" s="78" t="s">
        <v>39</v>
      </c>
      <c r="M28" s="61" t="s">
        <v>39</v>
      </c>
      <c r="N28" s="78" t="e">
        <f>N6/N18</f>
        <v>#DIV/0!</v>
      </c>
      <c r="O28" s="78" t="s">
        <v>39</v>
      </c>
      <c r="P28" s="61" t="s">
        <v>39</v>
      </c>
      <c r="Q28" s="78" t="e">
        <f>Q6/Q18</f>
        <v>#DIV/0!</v>
      </c>
    </row>
    <row r="29" spans="1:5">
      <c r="A29" s="79"/>
      <c r="B29" s="80" t="s">
        <v>711</v>
      </c>
      <c r="C29" s="79"/>
      <c r="D29" s="79"/>
      <c r="E29" s="79"/>
    </row>
  </sheetData>
  <sheetProtection password="CC52" sheet="1" formatCells="0" formatColumns="0" formatRows="0" objects="1" scenarios="1"/>
  <protectedRanges>
    <protectedRange sqref="O24:O26" name="区域18" securityDescriptor=""/>
    <protectedRange sqref="L24:L26" name="区域17" securityDescriptor=""/>
    <protectedRange sqref="I24:I26" name="区域16" securityDescriptor=""/>
    <protectedRange sqref="F24:F26" name="区域15" securityDescriptor=""/>
    <protectedRange sqref="C24:C26" name="区域14" securityDescriptor=""/>
    <protectedRange sqref="O20:O22" name="区域13" securityDescriptor=""/>
    <protectedRange sqref="L20:L22" name="区域12" securityDescriptor=""/>
    <protectedRange sqref="O20:O22" name="区域11" securityDescriptor=""/>
    <protectedRange sqref="L20:L22" name="区域10" securityDescriptor=""/>
    <protectedRange sqref="I20:I22" name="区域9" securityDescriptor=""/>
    <protectedRange sqref="F20:F22" name="区域8" securityDescriptor=""/>
    <protectedRange sqref="C20:C22" name="区域7" securityDescriptor=""/>
    <protectedRange sqref="O7:O16" name="区域6" securityDescriptor=""/>
    <protectedRange sqref="L7:L16" name="区域5" securityDescriptor=""/>
    <protectedRange sqref="I7:I16" name="区域4" securityDescriptor=""/>
    <protectedRange sqref="F7:F16" name="区域3" securityDescriptor=""/>
    <protectedRange sqref="C7:C16" name="区域2" securityDescriptor=""/>
    <protectedRange sqref="A3:J3" name="区域1" securityDescriptor=""/>
  </protectedRanges>
  <mergeCells count="15">
    <mergeCell ref="A1:Q1"/>
    <mergeCell ref="C2:D2"/>
    <mergeCell ref="C3:D3"/>
    <mergeCell ref="A4:B4"/>
    <mergeCell ref="C4:E4"/>
    <mergeCell ref="F4:H4"/>
    <mergeCell ref="I4:K4"/>
    <mergeCell ref="L4:N4"/>
    <mergeCell ref="O4:Q4"/>
    <mergeCell ref="A17:B17"/>
    <mergeCell ref="C17:E17"/>
    <mergeCell ref="F17:H17"/>
    <mergeCell ref="I17:K17"/>
    <mergeCell ref="L17:N17"/>
    <mergeCell ref="O17:Q17"/>
  </mergeCells>
  <pageMargins left="0.708333333333333" right="0.708333333333333" top="0.747916666666667" bottom="0.747916666666667" header="0.314583333333333" footer="0.314583333333333"/>
  <pageSetup paperSize="9" scale="71" orientation="landscape"/>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C24"/>
  <sheetViews>
    <sheetView view="pageBreakPreview" zoomScaleNormal="100" zoomScaleSheetLayoutView="100" workbookViewId="0">
      <selection activeCell="C8" sqref="C8"/>
    </sheetView>
  </sheetViews>
  <sheetFormatPr defaultColWidth="9" defaultRowHeight="16.5" outlineLevelCol="2"/>
  <cols>
    <col min="1" max="1" width="13" style="41" customWidth="1"/>
    <col min="2" max="2" width="30.25" style="41" customWidth="1"/>
    <col min="3" max="3" width="59.25" style="41" customWidth="1"/>
    <col min="4" max="6" width="9" style="41"/>
    <col min="7" max="7" width="16.875" style="41" customWidth="1"/>
    <col min="8" max="16384" width="9" style="41"/>
  </cols>
  <sheetData>
    <row r="1" spans="1:3">
      <c r="A1" s="818" t="s">
        <v>8</v>
      </c>
      <c r="B1" s="818" t="s">
        <v>9</v>
      </c>
      <c r="C1" s="818" t="s">
        <v>10</v>
      </c>
    </row>
    <row r="2" spans="1:3">
      <c r="A2" s="819">
        <v>1</v>
      </c>
      <c r="B2" s="820" t="s">
        <v>11</v>
      </c>
      <c r="C2" s="821" t="s">
        <v>12</v>
      </c>
    </row>
    <row r="3" spans="1:3">
      <c r="A3" s="819">
        <v>2</v>
      </c>
      <c r="B3" s="822"/>
      <c r="C3" s="821" t="s">
        <v>13</v>
      </c>
    </row>
    <row r="4" spans="1:3">
      <c r="A4" s="819">
        <v>3</v>
      </c>
      <c r="B4" s="823"/>
      <c r="C4" s="821" t="s">
        <v>14</v>
      </c>
    </row>
    <row r="5" spans="1:3">
      <c r="A5" s="819">
        <v>4</v>
      </c>
      <c r="B5" s="820" t="s">
        <v>15</v>
      </c>
      <c r="C5" s="821" t="s">
        <v>16</v>
      </c>
    </row>
    <row r="6" spans="1:3">
      <c r="A6" s="819">
        <v>5</v>
      </c>
      <c r="B6" s="822"/>
      <c r="C6" s="821" t="s">
        <v>17</v>
      </c>
    </row>
    <row r="7" spans="1:3">
      <c r="A7" s="819">
        <v>6</v>
      </c>
      <c r="B7" s="823"/>
      <c r="C7" s="821" t="s">
        <v>18</v>
      </c>
    </row>
    <row r="8" spans="1:3">
      <c r="A8" s="819">
        <v>7</v>
      </c>
      <c r="B8" s="820" t="s">
        <v>19</v>
      </c>
      <c r="C8" s="821" t="s">
        <v>20</v>
      </c>
    </row>
    <row r="9" spans="1:3">
      <c r="A9" s="819">
        <v>8</v>
      </c>
      <c r="B9" s="823"/>
      <c r="C9" s="821" t="s">
        <v>21</v>
      </c>
    </row>
    <row r="10" spans="1:3">
      <c r="A10" s="819">
        <v>9</v>
      </c>
      <c r="B10" s="820" t="s">
        <v>22</v>
      </c>
      <c r="C10" s="821" t="s">
        <v>23</v>
      </c>
    </row>
    <row r="11" spans="1:3">
      <c r="A11" s="819">
        <v>10</v>
      </c>
      <c r="B11" s="822"/>
      <c r="C11" s="821" t="s">
        <v>24</v>
      </c>
    </row>
    <row r="12" spans="1:3">
      <c r="A12" s="819">
        <v>11</v>
      </c>
      <c r="B12" s="822"/>
      <c r="C12" s="821" t="s">
        <v>25</v>
      </c>
    </row>
    <row r="13" spans="1:3">
      <c r="A13" s="819">
        <v>12</v>
      </c>
      <c r="B13" s="822"/>
      <c r="C13" s="821" t="s">
        <v>26</v>
      </c>
    </row>
    <row r="14" spans="1:3">
      <c r="A14" s="819">
        <v>13</v>
      </c>
      <c r="B14" s="822"/>
      <c r="C14" s="821" t="s">
        <v>27</v>
      </c>
    </row>
    <row r="15" spans="1:3">
      <c r="A15" s="819">
        <v>14</v>
      </c>
      <c r="B15" s="822"/>
      <c r="C15" s="821" t="s">
        <v>28</v>
      </c>
    </row>
    <row r="16" spans="1:3">
      <c r="A16" s="819">
        <v>15</v>
      </c>
      <c r="B16" s="823"/>
      <c r="C16" s="821" t="s">
        <v>29</v>
      </c>
    </row>
    <row r="17" spans="1:3">
      <c r="A17" s="819">
        <v>16</v>
      </c>
      <c r="B17" s="823" t="s">
        <v>30</v>
      </c>
      <c r="C17" s="821" t="s">
        <v>31</v>
      </c>
    </row>
    <row r="18" spans="1:3">
      <c r="A18" s="819">
        <v>17</v>
      </c>
      <c r="B18" s="823" t="s">
        <v>32</v>
      </c>
      <c r="C18" s="821" t="s">
        <v>33</v>
      </c>
    </row>
    <row r="19" spans="1:3">
      <c r="A19" s="819">
        <v>18</v>
      </c>
      <c r="B19" s="823" t="s">
        <v>34</v>
      </c>
      <c r="C19" s="821" t="s">
        <v>34</v>
      </c>
    </row>
    <row r="20" spans="1:1">
      <c r="A20" s="824" t="s">
        <v>35</v>
      </c>
    </row>
    <row r="21" spans="1:2">
      <c r="A21" s="41" t="s">
        <v>36</v>
      </c>
      <c r="B21" s="41" t="s">
        <v>37</v>
      </c>
    </row>
    <row r="22" spans="1:2">
      <c r="A22" s="825"/>
      <c r="B22" s="41" t="s">
        <v>38</v>
      </c>
    </row>
    <row r="23" spans="1:2">
      <c r="A23" s="238" t="s">
        <v>39</v>
      </c>
      <c r="B23" s="41" t="s">
        <v>40</v>
      </c>
    </row>
    <row r="24" spans="1:2">
      <c r="A24" s="41" t="s">
        <v>41</v>
      </c>
      <c r="B24" s="41" t="s">
        <v>42</v>
      </c>
    </row>
  </sheetData>
  <mergeCells count="4">
    <mergeCell ref="B2:B4"/>
    <mergeCell ref="B5:B7"/>
    <mergeCell ref="B8:B9"/>
    <mergeCell ref="B10:B16"/>
  </mergeCells>
  <hyperlinks>
    <hyperlink ref="C2" location="'表1-1 资产配置状况'!_GoBack" display="表1-1 资产配置状况"/>
    <hyperlink ref="C3" location="'表1-2 资产信用状况'!Print_Area" display="表1-2 资产信用状况"/>
    <hyperlink ref="C17" location="'表5-1 偿二代综合压力测试'!Print_Area" display="表5-1 偿二代综合压力测试"/>
    <hyperlink ref="C4" location="'表1-3 负债产品信息（人身保险公司）'!Print_Area" display="表1-3 负债产品信息（人身保险公司）"/>
    <hyperlink ref="C8" location="'表3-1 基本情景成本收益匹配测试表（人身保险公司）'!Print_Area" display="表3-1 基本情景成本收益匹配测试表（人身保险公司）"/>
    <hyperlink ref="C9" location="'表3-2 成本收益压力情景测试表(人身保险公司）'!Print_Area" display="表3-2 成本收益压力情景测试表（人身保险公司）"/>
    <hyperlink ref="C6" location="'表2-2 基本情景期限匹配测试表（人身保险公司）_关键久期'!Print_Area" display="表2-2 基本情景期限匹配测试表（人身保险公司）_关键久期"/>
    <hyperlink ref="C5" location="'表2-1 基本情景期限匹配测试表（人身保险公司）_久期'!Print_Area" display="表2-1 基本情景期限匹配测试表（人身保险公司）_有效久期/修正久期"/>
    <hyperlink ref="C7" location="'表2-3 利率压力情景测试表（人身保险公司）'!Print_Area" display="表2-3 利率压力情景测试表（人身保险公司）"/>
    <hyperlink ref="C15" location="'表4-6 综合流动比率表（人身保险公司）'!A1" display="表4-6 综合流动比率表（人身保险公司）"/>
    <hyperlink ref="C16" location="'表4-7 流动性覆盖率（人身保险公司）'!Print_Area" display="表4-7 流动性覆盖率"/>
    <hyperlink ref="C18" location="'附表 利率压力情景变动幅度 '!Print_Area" display="附表 利率压力情景变动幅度附表 利率压力情景变动幅度"/>
    <hyperlink ref="C10" location="'表4-1 压力情景现金流测试表（人身保险公司）_公司整体'!A1" display="表4-1 压力情景现金流测试表（人身保险公司）_公司整体"/>
    <hyperlink ref="C11" location="'表4-2 压力情景现金流测试表（人身保险公司）_传统保险业务'!Print_Area" display="表4-2 压力情景现金流测试表（人身保险公司）_传统保险业务"/>
    <hyperlink ref="C12" location="'表4-3 压力情景现金流测试表（人身保险公司）_分红保险业务'!Print_Area" display="表4-3 压力情景现金流测试表（人身保险公司）_分红保险业务"/>
    <hyperlink ref="C13" location="'表4-4 压力情景现金流测试表（人身保险公司）_万能保险业务'!Print_Area" display="表4-4 压力情景现金流测试表（人身保险公司）_万能保险业务"/>
    <hyperlink ref="C14" location="'表4-5压力情景现金流测试表（人身保险公司）_投资连结保险业务'!Print_Area" display="表4-5 压力情景现金流测试表（人身保险公司）_投资连结保险业务"/>
    <hyperlink ref="C19" location="备注!A1" display="备注"/>
  </hyperlinks>
  <printOptions horizontalCentered="1"/>
  <pageMargins left="0.708333333333333" right="0.708333333333333" top="0.747916666666667" bottom="0.747916666666667" header="0.314583333333333" footer="0.314583333333333"/>
  <pageSetup paperSize="9" scale="87" orientation="portrait"/>
  <headerFooter>
    <oddFooter>&amp;C第 &amp;P 页，共 &amp;N 页</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L12"/>
  <sheetViews>
    <sheetView showGridLines="0" view="pageBreakPreview" zoomScaleNormal="100" zoomScaleSheetLayoutView="100" workbookViewId="0">
      <selection activeCell="A47" sqref="A47"/>
    </sheetView>
  </sheetViews>
  <sheetFormatPr defaultColWidth="9" defaultRowHeight="16.5"/>
  <cols>
    <col min="1" max="1" width="25.625" style="15" customWidth="1"/>
    <col min="2" max="2" width="22.25" style="15" customWidth="1"/>
    <col min="3" max="8" width="10.125" style="15" customWidth="1"/>
    <col min="9" max="16384" width="9" style="15"/>
  </cols>
  <sheetData>
    <row r="1" s="14" customFormat="1" ht="24.75" spans="1:12">
      <c r="A1" s="16" t="s">
        <v>712</v>
      </c>
      <c r="B1" s="16"/>
      <c r="C1" s="16"/>
      <c r="D1" s="16"/>
      <c r="E1" s="16"/>
      <c r="F1" s="16"/>
      <c r="G1" s="16"/>
      <c r="H1" s="16"/>
      <c r="I1" s="16"/>
      <c r="J1" s="42"/>
      <c r="K1" s="42"/>
      <c r="L1" s="43"/>
    </row>
    <row r="2" ht="17.25" spans="1:5">
      <c r="A2" s="17" t="s">
        <v>104</v>
      </c>
      <c r="C2" s="18" t="s">
        <v>105</v>
      </c>
      <c r="D2" s="18"/>
      <c r="E2" s="18"/>
    </row>
    <row r="3" spans="1:8">
      <c r="A3" s="19"/>
      <c r="B3" s="20" t="s">
        <v>713</v>
      </c>
      <c r="C3" s="21" t="s">
        <v>714</v>
      </c>
      <c r="D3" s="22"/>
      <c r="E3" s="22"/>
      <c r="F3" s="21" t="s">
        <v>715</v>
      </c>
      <c r="G3" s="22"/>
      <c r="H3" s="23"/>
    </row>
    <row r="4" spans="1:8">
      <c r="A4" s="24"/>
      <c r="B4" s="25"/>
      <c r="C4" s="26" t="s">
        <v>541</v>
      </c>
      <c r="D4" s="26" t="s">
        <v>551</v>
      </c>
      <c r="E4" s="27" t="s">
        <v>556</v>
      </c>
      <c r="F4" s="26" t="s">
        <v>541</v>
      </c>
      <c r="G4" s="26" t="s">
        <v>551</v>
      </c>
      <c r="H4" s="28" t="s">
        <v>556</v>
      </c>
    </row>
    <row r="5" spans="1:8">
      <c r="A5" s="29" t="s">
        <v>716</v>
      </c>
      <c r="B5" s="30"/>
      <c r="C5" s="26"/>
      <c r="D5" s="26"/>
      <c r="E5" s="31"/>
      <c r="F5" s="26"/>
      <c r="G5" s="26"/>
      <c r="H5" s="32"/>
    </row>
    <row r="6" spans="1:8">
      <c r="A6" s="29" t="s">
        <v>717</v>
      </c>
      <c r="B6" s="30"/>
      <c r="C6" s="26"/>
      <c r="D6" s="26"/>
      <c r="E6" s="31"/>
      <c r="F6" s="26"/>
      <c r="G6" s="26"/>
      <c r="H6" s="32"/>
    </row>
    <row r="7" spans="1:8">
      <c r="A7" s="29" t="s">
        <v>718</v>
      </c>
      <c r="B7" s="30"/>
      <c r="C7" s="26"/>
      <c r="D7" s="26"/>
      <c r="E7" s="31"/>
      <c r="F7" s="26"/>
      <c r="G7" s="26"/>
      <c r="H7" s="32"/>
    </row>
    <row r="8" spans="1:8">
      <c r="A8" s="33" t="s">
        <v>719</v>
      </c>
      <c r="B8" s="34"/>
      <c r="C8" s="26"/>
      <c r="D8" s="26"/>
      <c r="E8" s="31"/>
      <c r="F8" s="26"/>
      <c r="G8" s="26"/>
      <c r="H8" s="32"/>
    </row>
    <row r="9" spans="1:8">
      <c r="A9" s="33" t="s">
        <v>720</v>
      </c>
      <c r="B9" s="34"/>
      <c r="C9" s="26"/>
      <c r="D9" s="26"/>
      <c r="E9" s="31"/>
      <c r="F9" s="26"/>
      <c r="G9" s="26"/>
      <c r="H9" s="32"/>
    </row>
    <row r="10" ht="17.25" spans="1:8">
      <c r="A10" s="35" t="s">
        <v>721</v>
      </c>
      <c r="B10" s="36"/>
      <c r="C10" s="37"/>
      <c r="D10" s="37"/>
      <c r="E10" s="38"/>
      <c r="F10" s="37"/>
      <c r="G10" s="37"/>
      <c r="H10" s="39"/>
    </row>
    <row r="11" spans="1:2">
      <c r="A11" s="40" t="s">
        <v>207</v>
      </c>
      <c r="B11" s="41" t="s">
        <v>722</v>
      </c>
    </row>
    <row r="12" spans="2:2">
      <c r="B12" s="15" t="s">
        <v>723</v>
      </c>
    </row>
  </sheetData>
  <sheetProtection password="CC52" sheet="1" formatCells="0" formatColumns="0" formatRows="0" objects="1" scenarios="1"/>
  <protectedRanges>
    <protectedRange sqref="A2:F2" name="区域2" securityDescriptor=""/>
    <protectedRange sqref="B5:H10" name="区域1" securityDescriptor=""/>
  </protectedRanges>
  <mergeCells count="6">
    <mergeCell ref="A1:H1"/>
    <mergeCell ref="C2:E2"/>
    <mergeCell ref="C3:E3"/>
    <mergeCell ref="F3:H3"/>
    <mergeCell ref="A3:A4"/>
    <mergeCell ref="B3:B4"/>
  </mergeCells>
  <printOptions horizontalCentered="1"/>
  <pageMargins left="0.708333333333333" right="0.708333333333333" top="0.747916666666667" bottom="0.747916666666667" header="0.314583333333333" footer="0.314583333333333"/>
  <pageSetup paperSize="9" orientation="landscape"/>
  <headerFooter>
    <oddFooter>&amp;C第 &amp;P 页，共 &amp;N 页</oddFooter>
  </headerFooter>
  <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4"/>
  <sheetViews>
    <sheetView view="pageBreakPreview" zoomScale="84" zoomScaleNormal="100" zoomScaleSheetLayoutView="84" topLeftCell="A19" workbookViewId="0">
      <selection activeCell="A47" sqref="A47"/>
    </sheetView>
  </sheetViews>
  <sheetFormatPr defaultColWidth="9" defaultRowHeight="16.5" outlineLevelCol="6"/>
  <cols>
    <col min="1" max="1" width="6.375" style="5" customWidth="1"/>
    <col min="2" max="2" width="10.25" style="5" customWidth="1"/>
    <col min="3" max="3" width="9.375" style="5" customWidth="1"/>
    <col min="4" max="7" width="10.25" style="5" customWidth="1"/>
    <col min="8" max="16384" width="9" style="5"/>
  </cols>
  <sheetData>
    <row r="1" ht="24.75" spans="1:7">
      <c r="A1" s="6" t="s">
        <v>724</v>
      </c>
      <c r="B1" s="6"/>
      <c r="C1" s="6"/>
      <c r="D1" s="6"/>
      <c r="E1" s="6"/>
      <c r="F1" s="6"/>
      <c r="G1" s="6"/>
    </row>
    <row r="2" spans="1:7">
      <c r="A2" s="7" t="s">
        <v>725</v>
      </c>
      <c r="B2" s="7"/>
      <c r="C2" s="7"/>
      <c r="D2" s="7"/>
      <c r="E2" s="7"/>
      <c r="F2" s="7"/>
      <c r="G2" s="7"/>
    </row>
    <row r="3" spans="1:7">
      <c r="A3" s="8"/>
      <c r="B3" s="9" t="s">
        <v>726</v>
      </c>
      <c r="C3" s="10"/>
      <c r="D3" s="10"/>
      <c r="E3" s="10"/>
      <c r="F3" s="10"/>
      <c r="G3" s="11"/>
    </row>
    <row r="4" spans="1:7">
      <c r="A4" s="8" t="s">
        <v>727</v>
      </c>
      <c r="B4" s="8" t="s">
        <v>728</v>
      </c>
      <c r="C4" s="8" t="s">
        <v>729</v>
      </c>
      <c r="D4" s="8" t="s">
        <v>730</v>
      </c>
      <c r="E4" s="8" t="s">
        <v>731</v>
      </c>
      <c r="F4" s="8" t="s">
        <v>732</v>
      </c>
      <c r="G4" s="8" t="s">
        <v>733</v>
      </c>
    </row>
    <row r="5" spans="1:7">
      <c r="A5" s="8">
        <v>1</v>
      </c>
      <c r="B5" s="12">
        <v>-0.014272646136271</v>
      </c>
      <c r="C5" s="12">
        <v>0.0136875598672245</v>
      </c>
      <c r="D5" s="12">
        <v>-0.02</v>
      </c>
      <c r="E5" s="12">
        <v>0.025</v>
      </c>
      <c r="F5" s="12">
        <v>0.0253945251279195</v>
      </c>
      <c r="G5" s="12">
        <v>-0.02</v>
      </c>
    </row>
    <row r="6" spans="1:7">
      <c r="A6" s="8">
        <v>2</v>
      </c>
      <c r="B6" s="12">
        <v>-0.0151619428502731</v>
      </c>
      <c r="C6" s="12">
        <v>0.0145404011621331</v>
      </c>
      <c r="D6" s="12">
        <v>-0.019</v>
      </c>
      <c r="E6" s="12">
        <v>0.022</v>
      </c>
      <c r="F6" s="12">
        <v>0.0137994344566202</v>
      </c>
      <c r="G6" s="12">
        <v>-0.0131332271650706</v>
      </c>
    </row>
    <row r="7" spans="1:7">
      <c r="A7" s="8">
        <v>3</v>
      </c>
      <c r="B7" s="12">
        <v>-0.0152489146630672</v>
      </c>
      <c r="C7" s="12">
        <v>0.0146238076925701</v>
      </c>
      <c r="D7" s="12">
        <v>-0.018</v>
      </c>
      <c r="E7" s="12">
        <v>0.02</v>
      </c>
      <c r="F7" s="12">
        <v>0.00488042092279607</v>
      </c>
      <c r="G7" s="12">
        <v>-0.00464480459990841</v>
      </c>
    </row>
    <row r="8" spans="1:7">
      <c r="A8" s="8">
        <v>4</v>
      </c>
      <c r="B8" s="12">
        <v>-0.0163317022792383</v>
      </c>
      <c r="C8" s="12">
        <v>0.015662208012898</v>
      </c>
      <c r="D8" s="12">
        <v>-0.017</v>
      </c>
      <c r="E8" s="12">
        <v>0.018</v>
      </c>
      <c r="F8" s="12">
        <v>-0.00174207741734754</v>
      </c>
      <c r="G8" s="12">
        <v>0.00165797363167942</v>
      </c>
    </row>
    <row r="9" spans="1:7">
      <c r="A9" s="8">
        <v>5</v>
      </c>
      <c r="B9" s="12">
        <v>-0.0168121333919377</v>
      </c>
      <c r="C9" s="12">
        <v>0.0161229445542769</v>
      </c>
      <c r="D9" s="12">
        <v>-0.016</v>
      </c>
      <c r="E9" s="12">
        <v>0.016</v>
      </c>
      <c r="F9" s="12">
        <v>-0.00969871539278954</v>
      </c>
      <c r="G9" s="12">
        <v>0.00930113072982433</v>
      </c>
    </row>
    <row r="10" spans="1:7">
      <c r="A10" s="8">
        <v>6</v>
      </c>
      <c r="B10" s="12">
        <v>-0.0165570253155134</v>
      </c>
      <c r="C10" s="12">
        <v>0.015878294260608</v>
      </c>
      <c r="D10" s="12">
        <v>-0.0146653062195727</v>
      </c>
      <c r="E10" s="12">
        <v>0.0140641234242795</v>
      </c>
      <c r="F10" s="12">
        <v>-0.0138340697589</v>
      </c>
      <c r="G10" s="12">
        <v>0.0132669622874695</v>
      </c>
    </row>
    <row r="11" spans="1:7">
      <c r="A11" s="8">
        <v>7</v>
      </c>
      <c r="B11" s="12">
        <v>-0.0164482121094569</v>
      </c>
      <c r="C11" s="12">
        <v>0.0157739416929046</v>
      </c>
      <c r="D11" s="12">
        <v>-0.0137606318547205</v>
      </c>
      <c r="E11" s="12">
        <v>0.0131965348628431</v>
      </c>
      <c r="F11" s="12">
        <v>-0.0175195520675686</v>
      </c>
      <c r="G11" s="12">
        <v>0.0168013636351846</v>
      </c>
    </row>
    <row r="12" spans="1:7">
      <c r="A12" s="8">
        <v>8</v>
      </c>
      <c r="B12" s="12">
        <v>-0.0160958984065911</v>
      </c>
      <c r="C12" s="12">
        <v>0.0154360705753852</v>
      </c>
      <c r="D12" s="12">
        <v>-0.0102434200207347</v>
      </c>
      <c r="E12" s="12">
        <v>0.00982350598762651</v>
      </c>
      <c r="F12" s="12">
        <v>-0.0173223722650895</v>
      </c>
      <c r="G12" s="12">
        <v>0.0166122669305322</v>
      </c>
    </row>
    <row r="13" spans="1:7">
      <c r="A13" s="8">
        <v>9</v>
      </c>
      <c r="B13" s="12">
        <v>-0.015793840264047</v>
      </c>
      <c r="C13" s="12">
        <v>0.0151463948649402</v>
      </c>
      <c r="D13" s="12">
        <v>-0.00852401056877746</v>
      </c>
      <c r="E13" s="12">
        <v>0.00817458121325489</v>
      </c>
      <c r="F13" s="12">
        <v>-0.0173710972641056</v>
      </c>
      <c r="G13" s="12">
        <v>0.0166589945194246</v>
      </c>
    </row>
    <row r="14" spans="1:7">
      <c r="A14" s="8">
        <v>10</v>
      </c>
      <c r="B14" s="12">
        <v>-0.0155611810836982</v>
      </c>
      <c r="C14" s="12">
        <v>0.0149232732076611</v>
      </c>
      <c r="D14" s="12">
        <v>-0.00672319069108875</v>
      </c>
      <c r="E14" s="12">
        <v>0.00644758331457427</v>
      </c>
      <c r="F14" s="12">
        <v>-0.0186308978108104</v>
      </c>
      <c r="G14" s="12">
        <v>0.0178671513839014</v>
      </c>
    </row>
    <row r="15" spans="1:7">
      <c r="A15" s="8">
        <v>11</v>
      </c>
      <c r="B15" s="12">
        <v>-0.0155719049994465</v>
      </c>
      <c r="C15" s="12">
        <v>0.0149335575121562</v>
      </c>
      <c r="D15" s="12">
        <v>-0.00476444543873374</v>
      </c>
      <c r="E15" s="12">
        <v>0.00456913396115565</v>
      </c>
      <c r="F15" s="12">
        <v>-0.0181824765793984</v>
      </c>
      <c r="G15" s="12">
        <v>0.0174371125255086</v>
      </c>
    </row>
    <row r="16" spans="1:7">
      <c r="A16" s="8">
        <v>12</v>
      </c>
      <c r="B16" s="12">
        <v>-0.0156568418049821</v>
      </c>
      <c r="C16" s="12">
        <v>0.015015012457483</v>
      </c>
      <c r="D16" s="12">
        <v>-0.00234730034986655</v>
      </c>
      <c r="E16" s="12">
        <v>0.00225107620257652</v>
      </c>
      <c r="F16" s="12">
        <v>-0.0166084156350474</v>
      </c>
      <c r="G16" s="12">
        <v>0.0159275779090991</v>
      </c>
    </row>
    <row r="17" spans="1:7">
      <c r="A17" s="8">
        <v>13</v>
      </c>
      <c r="B17" s="12">
        <v>-0.0157703195991642</v>
      </c>
      <c r="C17" s="12">
        <v>0.0151238383953391</v>
      </c>
      <c r="D17" s="12">
        <v>0.000405879080743988</v>
      </c>
      <c r="E17" s="12">
        <v>-0.000389240661016546</v>
      </c>
      <c r="F17" s="12">
        <v>-0.0143102465062016</v>
      </c>
      <c r="G17" s="12">
        <v>0.0137236188649423</v>
      </c>
    </row>
    <row r="18" spans="1:7">
      <c r="A18" s="8">
        <v>14</v>
      </c>
      <c r="B18" s="12">
        <v>-0.0158506459362719</v>
      </c>
      <c r="C18" s="12">
        <v>0.0152008718716531</v>
      </c>
      <c r="D18" s="12">
        <v>0.00337803745972545</v>
      </c>
      <c r="E18" s="12">
        <v>-0.00323955975102732</v>
      </c>
      <c r="F18" s="12">
        <v>-0.011687803860052</v>
      </c>
      <c r="G18" s="12">
        <v>0.0112086794224015</v>
      </c>
    </row>
    <row r="19" spans="1:7">
      <c r="A19" s="8">
        <v>15</v>
      </c>
      <c r="B19" s="12">
        <v>-0.015735732422809</v>
      </c>
      <c r="C19" s="12">
        <v>0.0150906690697299</v>
      </c>
      <c r="D19" s="12">
        <v>0.00641738268835762</v>
      </c>
      <c r="E19" s="12">
        <v>-0.00615431146398018</v>
      </c>
      <c r="F19" s="12">
        <v>-0.00891213701607451</v>
      </c>
      <c r="G19" s="12">
        <v>0.00854679698408738</v>
      </c>
    </row>
    <row r="20" spans="1:7">
      <c r="A20" s="8">
        <v>16</v>
      </c>
      <c r="B20" s="12">
        <v>-0.0155536512349911</v>
      </c>
      <c r="C20" s="12">
        <v>0.0149160520340969</v>
      </c>
      <c r="D20" s="12">
        <v>0.00872450400238954</v>
      </c>
      <c r="E20" s="12">
        <v>-0.00836685571157491</v>
      </c>
      <c r="F20" s="12">
        <v>-0.00610679916169523</v>
      </c>
      <c r="G20" s="12">
        <v>0.00585645985507902</v>
      </c>
    </row>
    <row r="21" spans="1:7">
      <c r="A21" s="8">
        <v>17</v>
      </c>
      <c r="B21" s="12">
        <v>-0.015426507066843</v>
      </c>
      <c r="C21" s="12">
        <v>0.0147941199553023</v>
      </c>
      <c r="D21" s="12">
        <v>0.0102475911079137</v>
      </c>
      <c r="E21" s="12">
        <v>-0.00982750608718256</v>
      </c>
      <c r="F21" s="12">
        <v>-0.00306461441883107</v>
      </c>
      <c r="G21" s="12">
        <v>0.0029389850296302</v>
      </c>
    </row>
    <row r="22" spans="1:7">
      <c r="A22" s="8">
        <v>18</v>
      </c>
      <c r="B22" s="12">
        <v>-0.0153102265299799</v>
      </c>
      <c r="C22" s="12">
        <v>0.0146826061691052</v>
      </c>
      <c r="D22" s="12">
        <v>0.0112598929983069</v>
      </c>
      <c r="E22" s="12">
        <v>-0.0107983101410468</v>
      </c>
      <c r="F22" s="12">
        <v>2.1238461899492e-5</v>
      </c>
      <c r="G22" s="12">
        <v>-2.03678221936927e-5</v>
      </c>
    </row>
    <row r="23" spans="1:7">
      <c r="A23" s="8">
        <v>19</v>
      </c>
      <c r="B23" s="12">
        <v>-0.0151528758429257</v>
      </c>
      <c r="C23" s="12">
        <v>0.0145317058435006</v>
      </c>
      <c r="D23" s="12">
        <v>0.0120648555464566</v>
      </c>
      <c r="E23" s="12">
        <v>-0.0115702744259787</v>
      </c>
      <c r="F23" s="12">
        <v>0.00293126364884553</v>
      </c>
      <c r="G23" s="12">
        <v>-0.00281110077956958</v>
      </c>
    </row>
    <row r="24" spans="1:7">
      <c r="A24" s="8">
        <v>20</v>
      </c>
      <c r="B24" s="12">
        <v>-0.0149038968336367</v>
      </c>
      <c r="C24" s="12">
        <v>0.0142929333648174</v>
      </c>
      <c r="D24" s="12">
        <v>0.0129641935804062</v>
      </c>
      <c r="E24" s="12">
        <v>-0.0124327454115989</v>
      </c>
      <c r="F24" s="12">
        <v>0.00527385715909124</v>
      </c>
      <c r="G24" s="12">
        <v>-0.00505766309253653</v>
      </c>
    </row>
    <row r="25" spans="1:7">
      <c r="A25" s="8">
        <v>21</v>
      </c>
      <c r="B25" s="12">
        <v>-0.0146581843966889</v>
      </c>
      <c r="C25" s="12">
        <v>0.0140572935501164</v>
      </c>
      <c r="D25" s="12">
        <v>0.013832669064772</v>
      </c>
      <c r="E25" s="12">
        <v>-0.0132656190127501</v>
      </c>
      <c r="F25" s="12">
        <v>0.00701351949337705</v>
      </c>
      <c r="G25" s="12">
        <v>-0.00672601051192499</v>
      </c>
    </row>
    <row r="26" spans="1:7">
      <c r="A26" s="8">
        <v>22</v>
      </c>
      <c r="B26" s="12">
        <v>-0.0144729191638806</v>
      </c>
      <c r="C26" s="12">
        <v>0.013879622994764</v>
      </c>
      <c r="D26" s="12">
        <v>0.0143991254767506</v>
      </c>
      <c r="E26" s="12">
        <v>-0.0138088543719893</v>
      </c>
      <c r="F26" s="12">
        <v>0.00836021546985878</v>
      </c>
      <c r="G26" s="12">
        <v>-0.00801750065503171</v>
      </c>
    </row>
    <row r="27" spans="1:7">
      <c r="A27" s="8">
        <v>23</v>
      </c>
      <c r="B27" s="12">
        <v>-0.0143411236140674</v>
      </c>
      <c r="C27" s="12">
        <v>0.0137532302108977</v>
      </c>
      <c r="D27" s="12">
        <v>0.0147016732667907</v>
      </c>
      <c r="E27" s="12">
        <v>-0.0140989996575469</v>
      </c>
      <c r="F27" s="12">
        <v>0.00935986634883961</v>
      </c>
      <c r="G27" s="12">
        <v>-0.0089761723072071</v>
      </c>
    </row>
    <row r="28" spans="1:7">
      <c r="A28" s="8">
        <v>24</v>
      </c>
      <c r="B28" s="12">
        <v>-0.0142521124462988</v>
      </c>
      <c r="C28" s="12">
        <v>0.013667867925863</v>
      </c>
      <c r="D28" s="12">
        <v>0.0147840915769241</v>
      </c>
      <c r="E28" s="12">
        <v>-0.0141780393495098</v>
      </c>
      <c r="F28" s="12">
        <v>0.0100641808449367</v>
      </c>
      <c r="G28" s="12">
        <v>-0.00965161445988434</v>
      </c>
    </row>
    <row r="29" spans="1:7">
      <c r="A29" s="8">
        <v>25</v>
      </c>
      <c r="B29" s="12">
        <v>-0.0141940652413212</v>
      </c>
      <c r="C29" s="12">
        <v>0.0136122002812181</v>
      </c>
      <c r="D29" s="12">
        <v>0.0146966038396536</v>
      </c>
      <c r="E29" s="12">
        <v>-0.0140941380441663</v>
      </c>
      <c r="F29" s="12">
        <v>0.0105371122342028</v>
      </c>
      <c r="G29" s="12">
        <v>-0.0101051587180313</v>
      </c>
    </row>
    <row r="30" spans="1:7">
      <c r="A30" s="8">
        <v>26</v>
      </c>
      <c r="B30" s="12">
        <v>-0.0141532362389729</v>
      </c>
      <c r="C30" s="12">
        <v>0.01357304500415</v>
      </c>
      <c r="D30" s="12">
        <v>0.0144800010151273</v>
      </c>
      <c r="E30" s="12">
        <v>-0.0138864145358689</v>
      </c>
      <c r="F30" s="12">
        <v>0.0108409796465101</v>
      </c>
      <c r="G30" s="12">
        <v>-0.0103965695298699</v>
      </c>
    </row>
    <row r="31" spans="1:7">
      <c r="A31" s="8">
        <v>27</v>
      </c>
      <c r="B31" s="12">
        <v>-0.0141130569559663</v>
      </c>
      <c r="C31" s="12">
        <v>0.0135345128121286</v>
      </c>
      <c r="D31" s="12">
        <v>0.0141757157164536</v>
      </c>
      <c r="E31" s="12">
        <v>-0.0135946029683048</v>
      </c>
      <c r="F31" s="12">
        <v>0.0110355061003146</v>
      </c>
      <c r="G31" s="12">
        <v>-0.0105831216559988</v>
      </c>
    </row>
    <row r="32" spans="1:7">
      <c r="A32" s="8">
        <v>28</v>
      </c>
      <c r="B32" s="12">
        <v>-0.0140633114815259</v>
      </c>
      <c r="C32" s="12">
        <v>0.0134868065807104</v>
      </c>
      <c r="D32" s="12">
        <v>0.0138416829857003</v>
      </c>
      <c r="E32" s="12">
        <v>-0.0132742634211637</v>
      </c>
      <c r="F32" s="12">
        <v>0.0112139587897891</v>
      </c>
      <c r="G32" s="12">
        <v>-0.0107542589382749</v>
      </c>
    </row>
    <row r="33" spans="1:7">
      <c r="A33" s="8">
        <v>29</v>
      </c>
      <c r="B33" s="12">
        <v>-0.0140001469172463</v>
      </c>
      <c r="C33" s="12">
        <v>0.0134262313554292</v>
      </c>
      <c r="D33" s="12">
        <v>0.0135672480369972</v>
      </c>
      <c r="E33" s="12">
        <v>-0.0130110785320992</v>
      </c>
      <c r="F33" s="12">
        <v>0.0114358632869044</v>
      </c>
      <c r="G33" s="12">
        <v>-0.0109670667848418</v>
      </c>
    </row>
    <row r="34" spans="1:7">
      <c r="A34" s="13" t="s">
        <v>734</v>
      </c>
      <c r="B34" s="12">
        <v>-0.0139147474106735</v>
      </c>
      <c r="C34" s="12">
        <v>0.0133443326768179</v>
      </c>
      <c r="D34" s="12">
        <v>0.0134046136435377</v>
      </c>
      <c r="E34" s="12">
        <v>-0.0128551110979112</v>
      </c>
      <c r="F34" s="12">
        <v>0.011730249635325</v>
      </c>
      <c r="G34" s="12">
        <v>-0.0112493851951512</v>
      </c>
    </row>
  </sheetData>
  <mergeCells count="2">
    <mergeCell ref="A1:G1"/>
    <mergeCell ref="B3:G3"/>
  </mergeCells>
  <pageMargins left="0.699305555555556" right="0.699305555555556" top="0.75" bottom="0.75" header="0.3" footer="0.3"/>
  <pageSetup paperSize="9" orientation="portrait"/>
  <headerFooter/>
  <drawing r:id="rId1"/>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54"/>
  <sheetViews>
    <sheetView view="pageBreakPreview" zoomScale="118" zoomScaleNormal="100" zoomScaleSheetLayoutView="118" workbookViewId="0">
      <selection activeCell="A47" sqref="A47"/>
    </sheetView>
  </sheetViews>
  <sheetFormatPr defaultColWidth="9" defaultRowHeight="13.5"/>
  <sheetData>
    <row r="1" customHeight="1" spans="1:9">
      <c r="A1" s="1"/>
      <c r="B1" s="2"/>
      <c r="C1" s="2"/>
      <c r="D1" s="2"/>
      <c r="E1" s="2"/>
      <c r="F1" s="2"/>
      <c r="G1" s="2"/>
      <c r="H1" s="2"/>
      <c r="I1" s="2"/>
    </row>
    <row r="2" customHeight="1" spans="1:9">
      <c r="A2" s="1"/>
      <c r="B2" s="2"/>
      <c r="C2" s="2"/>
      <c r="D2" s="2"/>
      <c r="E2" s="2"/>
      <c r="F2" s="2"/>
      <c r="G2" s="2"/>
      <c r="H2" s="2"/>
      <c r="I2" s="2"/>
    </row>
    <row r="3" customHeight="1" spans="1:9">
      <c r="A3" s="3" t="s">
        <v>735</v>
      </c>
      <c r="B3" s="3"/>
      <c r="C3" s="3"/>
      <c r="D3" s="3"/>
      <c r="E3" s="3"/>
      <c r="F3" s="3"/>
      <c r="G3" s="3"/>
      <c r="H3" s="3"/>
      <c r="I3" s="3"/>
    </row>
    <row r="4" customHeight="1" spans="1:9">
      <c r="A4" s="3"/>
      <c r="B4" s="3"/>
      <c r="C4" s="3"/>
      <c r="D4" s="3"/>
      <c r="E4" s="3"/>
      <c r="F4" s="3"/>
      <c r="G4" s="3"/>
      <c r="H4" s="3"/>
      <c r="I4" s="3"/>
    </row>
    <row r="5" customHeight="1" spans="1:9">
      <c r="A5" s="3"/>
      <c r="B5" s="3"/>
      <c r="C5" s="3"/>
      <c r="D5" s="3"/>
      <c r="E5" s="3"/>
      <c r="F5" s="3"/>
      <c r="G5" s="3"/>
      <c r="H5" s="3"/>
      <c r="I5" s="3"/>
    </row>
    <row r="6" customHeight="1" spans="1:9">
      <c r="A6" s="3"/>
      <c r="B6" s="3"/>
      <c r="C6" s="3"/>
      <c r="D6" s="3"/>
      <c r="E6" s="3"/>
      <c r="F6" s="3"/>
      <c r="G6" s="3"/>
      <c r="H6" s="3"/>
      <c r="I6" s="3"/>
    </row>
    <row r="7" customHeight="1" spans="1:9">
      <c r="A7" s="3"/>
      <c r="B7" s="3"/>
      <c r="C7" s="3"/>
      <c r="D7" s="3"/>
      <c r="E7" s="3"/>
      <c r="F7" s="3"/>
      <c r="G7" s="3"/>
      <c r="H7" s="3"/>
      <c r="I7" s="3"/>
    </row>
    <row r="8" customHeight="1" spans="1:9">
      <c r="A8" s="3"/>
      <c r="B8" s="3"/>
      <c r="C8" s="3"/>
      <c r="D8" s="3"/>
      <c r="E8" s="3"/>
      <c r="F8" s="3"/>
      <c r="G8" s="3"/>
      <c r="H8" s="3"/>
      <c r="I8" s="3"/>
    </row>
    <row r="9" customHeight="1" spans="1:9">
      <c r="A9" s="3"/>
      <c r="B9" s="3"/>
      <c r="C9" s="3"/>
      <c r="D9" s="3"/>
      <c r="E9" s="3"/>
      <c r="F9" s="3"/>
      <c r="G9" s="3"/>
      <c r="H9" s="3"/>
      <c r="I9" s="3"/>
    </row>
    <row r="10" customHeight="1" spans="1:9">
      <c r="A10" s="3"/>
      <c r="B10" s="3"/>
      <c r="C10" s="3"/>
      <c r="D10" s="3"/>
      <c r="E10" s="3"/>
      <c r="F10" s="3"/>
      <c r="G10" s="3"/>
      <c r="H10" s="3"/>
      <c r="I10" s="3"/>
    </row>
    <row r="11" customHeight="1" spans="1:9">
      <c r="A11" s="3"/>
      <c r="B11" s="3"/>
      <c r="C11" s="3"/>
      <c r="D11" s="3"/>
      <c r="E11" s="3"/>
      <c r="F11" s="3"/>
      <c r="G11" s="3"/>
      <c r="H11" s="3"/>
      <c r="I11" s="3"/>
    </row>
    <row r="12" customHeight="1" spans="1:9">
      <c r="A12" s="3"/>
      <c r="B12" s="3"/>
      <c r="C12" s="3"/>
      <c r="D12" s="3"/>
      <c r="E12" s="3"/>
      <c r="F12" s="3"/>
      <c r="G12" s="3"/>
      <c r="H12" s="3"/>
      <c r="I12" s="3"/>
    </row>
    <row r="13" customHeight="1" spans="1:9">
      <c r="A13" s="3"/>
      <c r="B13" s="3"/>
      <c r="C13" s="3"/>
      <c r="D13" s="3"/>
      <c r="E13" s="3"/>
      <c r="F13" s="3"/>
      <c r="G13" s="3"/>
      <c r="H13" s="3"/>
      <c r="I13" s="3"/>
    </row>
    <row r="14" customHeight="1" spans="1:9">
      <c r="A14" s="3"/>
      <c r="B14" s="3"/>
      <c r="C14" s="3"/>
      <c r="D14" s="3"/>
      <c r="E14" s="3"/>
      <c r="F14" s="3"/>
      <c r="G14" s="3"/>
      <c r="H14" s="3"/>
      <c r="I14" s="3"/>
    </row>
    <row r="15" customHeight="1" spans="1:9">
      <c r="A15" s="3"/>
      <c r="B15" s="3"/>
      <c r="C15" s="3"/>
      <c r="D15" s="3"/>
      <c r="E15" s="3"/>
      <c r="F15" s="3"/>
      <c r="G15" s="3"/>
      <c r="H15" s="3"/>
      <c r="I15" s="3"/>
    </row>
    <row r="16" customHeight="1" spans="1:9">
      <c r="A16" s="3"/>
      <c r="B16" s="3"/>
      <c r="C16" s="3"/>
      <c r="D16" s="3"/>
      <c r="E16" s="3"/>
      <c r="F16" s="3"/>
      <c r="G16" s="3"/>
      <c r="H16" s="3"/>
      <c r="I16" s="3"/>
    </row>
    <row r="17" customHeight="1" spans="1:9">
      <c r="A17" s="3"/>
      <c r="B17" s="3"/>
      <c r="C17" s="3"/>
      <c r="D17" s="3"/>
      <c r="E17" s="3"/>
      <c r="F17" s="3"/>
      <c r="G17" s="3"/>
      <c r="H17" s="3"/>
      <c r="I17" s="3"/>
    </row>
    <row r="18" customHeight="1" spans="1:9">
      <c r="A18" s="3"/>
      <c r="B18" s="3"/>
      <c r="C18" s="3"/>
      <c r="D18" s="3"/>
      <c r="E18" s="3"/>
      <c r="F18" s="3"/>
      <c r="G18" s="3"/>
      <c r="H18" s="3"/>
      <c r="I18" s="3"/>
    </row>
    <row r="19" customHeight="1" spans="1:9">
      <c r="A19" s="3"/>
      <c r="B19" s="3"/>
      <c r="C19" s="3"/>
      <c r="D19" s="3"/>
      <c r="E19" s="3"/>
      <c r="F19" s="3"/>
      <c r="G19" s="3"/>
      <c r="H19" s="3"/>
      <c r="I19" s="3"/>
    </row>
    <row r="20" customHeight="1" spans="1:9">
      <c r="A20" s="3"/>
      <c r="B20" s="3"/>
      <c r="C20" s="3"/>
      <c r="D20" s="3"/>
      <c r="E20" s="3"/>
      <c r="F20" s="3"/>
      <c r="G20" s="3"/>
      <c r="H20" s="3"/>
      <c r="I20" s="3"/>
    </row>
    <row r="21" customHeight="1" spans="1:9">
      <c r="A21" s="3"/>
      <c r="B21" s="3"/>
      <c r="C21" s="3"/>
      <c r="D21" s="3"/>
      <c r="E21" s="3"/>
      <c r="F21" s="3"/>
      <c r="G21" s="3"/>
      <c r="H21" s="3"/>
      <c r="I21" s="3"/>
    </row>
    <row r="22" customHeight="1" spans="1:9">
      <c r="A22" s="3"/>
      <c r="B22" s="3"/>
      <c r="C22" s="3"/>
      <c r="D22" s="3"/>
      <c r="E22" s="3"/>
      <c r="F22" s="3"/>
      <c r="G22" s="3"/>
      <c r="H22" s="3"/>
      <c r="I22" s="3"/>
    </row>
    <row r="23" customHeight="1" spans="1:9">
      <c r="A23" s="3"/>
      <c r="B23" s="3"/>
      <c r="C23" s="3"/>
      <c r="D23" s="3"/>
      <c r="E23" s="3"/>
      <c r="F23" s="3"/>
      <c r="G23" s="3"/>
      <c r="H23" s="3"/>
      <c r="I23" s="3"/>
    </row>
    <row r="24" customHeight="1" spans="1:9">
      <c r="A24" s="3"/>
      <c r="B24" s="3"/>
      <c r="C24" s="3"/>
      <c r="D24" s="3"/>
      <c r="E24" s="3"/>
      <c r="F24" s="3"/>
      <c r="G24" s="3"/>
      <c r="H24" s="3"/>
      <c r="I24" s="3"/>
    </row>
    <row r="25" customHeight="1" spans="1:9">
      <c r="A25" s="3"/>
      <c r="B25" s="3"/>
      <c r="C25" s="3"/>
      <c r="D25" s="3"/>
      <c r="E25" s="3"/>
      <c r="F25" s="3"/>
      <c r="G25" s="3"/>
      <c r="H25" s="3"/>
      <c r="I25" s="3"/>
    </row>
    <row r="26" customHeight="1" spans="1:9">
      <c r="A26" s="3"/>
      <c r="B26" s="3"/>
      <c r="C26" s="3"/>
      <c r="D26" s="3"/>
      <c r="E26" s="3"/>
      <c r="F26" s="3"/>
      <c r="G26" s="3"/>
      <c r="H26" s="3"/>
      <c r="I26" s="3"/>
    </row>
    <row r="27" customHeight="1" spans="1:9">
      <c r="A27" s="3"/>
      <c r="B27" s="3"/>
      <c r="C27" s="3"/>
      <c r="D27" s="3"/>
      <c r="E27" s="3"/>
      <c r="F27" s="3"/>
      <c r="G27" s="3"/>
      <c r="H27" s="3"/>
      <c r="I27" s="3"/>
    </row>
    <row r="28" customHeight="1" spans="1:9">
      <c r="A28" s="3"/>
      <c r="B28" s="3"/>
      <c r="C28" s="3"/>
      <c r="D28" s="3"/>
      <c r="E28" s="3"/>
      <c r="F28" s="3"/>
      <c r="G28" s="3"/>
      <c r="H28" s="3"/>
      <c r="I28" s="3"/>
    </row>
    <row r="29" customHeight="1" spans="1:9">
      <c r="A29" s="3"/>
      <c r="B29" s="3"/>
      <c r="C29" s="3"/>
      <c r="D29" s="3"/>
      <c r="E29" s="3"/>
      <c r="F29" s="3"/>
      <c r="G29" s="3"/>
      <c r="H29" s="3"/>
      <c r="I29" s="3"/>
    </row>
    <row r="30" customHeight="1" spans="1:9">
      <c r="A30" s="3"/>
      <c r="B30" s="3"/>
      <c r="C30" s="3"/>
      <c r="D30" s="3"/>
      <c r="E30" s="3"/>
      <c r="F30" s="3"/>
      <c r="G30" s="3"/>
      <c r="H30" s="3"/>
      <c r="I30" s="3"/>
    </row>
    <row r="31" customHeight="1" spans="1:9">
      <c r="A31" s="3"/>
      <c r="B31" s="3"/>
      <c r="C31" s="3"/>
      <c r="D31" s="3"/>
      <c r="E31" s="3"/>
      <c r="F31" s="3"/>
      <c r="G31" s="3"/>
      <c r="H31" s="3"/>
      <c r="I31" s="3"/>
    </row>
    <row r="32" customHeight="1" spans="1:9">
      <c r="A32" s="3"/>
      <c r="B32" s="3"/>
      <c r="C32" s="3"/>
      <c r="D32" s="3"/>
      <c r="E32" s="3"/>
      <c r="F32" s="3"/>
      <c r="G32" s="3"/>
      <c r="H32" s="3"/>
      <c r="I32" s="3"/>
    </row>
    <row r="33" customHeight="1" spans="1:9">
      <c r="A33" s="3"/>
      <c r="B33" s="3"/>
      <c r="C33" s="3"/>
      <c r="D33" s="3"/>
      <c r="E33" s="3"/>
      <c r="F33" s="3"/>
      <c r="G33" s="3"/>
      <c r="H33" s="3"/>
      <c r="I33" s="3"/>
    </row>
    <row r="34" customHeight="1" spans="1:9">
      <c r="A34" s="3"/>
      <c r="B34" s="3"/>
      <c r="C34" s="3"/>
      <c r="D34" s="3"/>
      <c r="E34" s="3"/>
      <c r="F34" s="3"/>
      <c r="G34" s="3"/>
      <c r="H34" s="3"/>
      <c r="I34" s="3"/>
    </row>
    <row r="35" customHeight="1" spans="1:9">
      <c r="A35" s="3"/>
      <c r="B35" s="3"/>
      <c r="C35" s="3"/>
      <c r="D35" s="3"/>
      <c r="E35" s="3"/>
      <c r="F35" s="3"/>
      <c r="G35" s="3"/>
      <c r="H35" s="3"/>
      <c r="I35" s="3"/>
    </row>
    <row r="36" customHeight="1" spans="1:9">
      <c r="A36" s="3"/>
      <c r="B36" s="3"/>
      <c r="C36" s="3"/>
      <c r="D36" s="3"/>
      <c r="E36" s="3"/>
      <c r="F36" s="3"/>
      <c r="G36" s="3"/>
      <c r="H36" s="3"/>
      <c r="I36" s="3"/>
    </row>
    <row r="37" customHeight="1" spans="1:9">
      <c r="A37" s="3"/>
      <c r="B37" s="3"/>
      <c r="C37" s="3"/>
      <c r="D37" s="3"/>
      <c r="E37" s="3"/>
      <c r="F37" s="3"/>
      <c r="G37" s="3"/>
      <c r="H37" s="3"/>
      <c r="I37" s="3"/>
    </row>
    <row r="38" customHeight="1" spans="1:9">
      <c r="A38" s="3"/>
      <c r="B38" s="3"/>
      <c r="C38" s="3"/>
      <c r="D38" s="3"/>
      <c r="E38" s="3"/>
      <c r="F38" s="3"/>
      <c r="G38" s="3"/>
      <c r="H38" s="3"/>
      <c r="I38" s="3"/>
    </row>
    <row r="39" customHeight="1" spans="1:9">
      <c r="A39" s="3"/>
      <c r="B39" s="3"/>
      <c r="C39" s="3"/>
      <c r="D39" s="3"/>
      <c r="E39" s="3"/>
      <c r="F39" s="3"/>
      <c r="G39" s="3"/>
      <c r="H39" s="3"/>
      <c r="I39" s="3"/>
    </row>
    <row r="40" customHeight="1" spans="1:9">
      <c r="A40" s="3"/>
      <c r="B40" s="3"/>
      <c r="C40" s="3"/>
      <c r="D40" s="3"/>
      <c r="E40" s="3"/>
      <c r="F40" s="3"/>
      <c r="G40" s="3"/>
      <c r="H40" s="3"/>
      <c r="I40" s="3"/>
    </row>
    <row r="41" customHeight="1" spans="1:9">
      <c r="A41" s="3"/>
      <c r="B41" s="3"/>
      <c r="C41" s="3"/>
      <c r="D41" s="3"/>
      <c r="E41" s="3"/>
      <c r="F41" s="3"/>
      <c r="G41" s="3"/>
      <c r="H41" s="3"/>
      <c r="I41" s="3"/>
    </row>
    <row r="42" customHeight="1" spans="1:9">
      <c r="A42" s="3"/>
      <c r="B42" s="3"/>
      <c r="C42" s="3"/>
      <c r="D42" s="3"/>
      <c r="E42" s="3"/>
      <c r="F42" s="3"/>
      <c r="G42" s="3"/>
      <c r="H42" s="3"/>
      <c r="I42" s="3"/>
    </row>
    <row r="43" customHeight="1" spans="1:9">
      <c r="A43" s="3"/>
      <c r="B43" s="3"/>
      <c r="C43" s="3"/>
      <c r="D43" s="3"/>
      <c r="E43" s="3"/>
      <c r="F43" s="3"/>
      <c r="G43" s="3"/>
      <c r="H43" s="3"/>
      <c r="I43" s="3"/>
    </row>
    <row r="44" customHeight="1" spans="1:9">
      <c r="A44" s="3"/>
      <c r="B44" s="3"/>
      <c r="C44" s="3"/>
      <c r="D44" s="3"/>
      <c r="E44" s="3"/>
      <c r="F44" s="3"/>
      <c r="G44" s="3"/>
      <c r="H44" s="3"/>
      <c r="I44" s="3"/>
    </row>
    <row r="45" customHeight="1" spans="1:9">
      <c r="A45" s="4"/>
      <c r="B45" s="4"/>
      <c r="C45" s="4"/>
      <c r="D45" s="4"/>
      <c r="E45" s="4"/>
      <c r="F45" s="4"/>
      <c r="G45" s="4"/>
      <c r="H45" s="4"/>
      <c r="I45" s="4"/>
    </row>
    <row r="46" customHeight="1" spans="1:9">
      <c r="A46" s="4"/>
      <c r="B46" s="4"/>
      <c r="C46" s="4"/>
      <c r="D46" s="4"/>
      <c r="E46" s="4"/>
      <c r="F46" s="4"/>
      <c r="G46" s="4"/>
      <c r="H46" s="4"/>
      <c r="I46" s="4"/>
    </row>
    <row r="47" customHeight="1" spans="1:9">
      <c r="A47" s="4"/>
      <c r="B47" s="4"/>
      <c r="C47" s="4"/>
      <c r="D47" s="4"/>
      <c r="E47" s="4"/>
      <c r="F47" s="4"/>
      <c r="G47" s="4"/>
      <c r="H47" s="4"/>
      <c r="I47" s="4"/>
    </row>
    <row r="48" customHeight="1" spans="1:9">
      <c r="A48" s="4"/>
      <c r="B48" s="4"/>
      <c r="C48" s="4"/>
      <c r="D48" s="4"/>
      <c r="E48" s="4"/>
      <c r="F48" s="4"/>
      <c r="G48" s="4"/>
      <c r="H48" s="4"/>
      <c r="I48" s="4"/>
    </row>
    <row r="49" customHeight="1" spans="1:9">
      <c r="A49" s="4"/>
      <c r="B49" s="4"/>
      <c r="C49" s="4"/>
      <c r="D49" s="4"/>
      <c r="E49" s="4"/>
      <c r="F49" s="4"/>
      <c r="G49" s="4"/>
      <c r="H49" s="4"/>
      <c r="I49" s="4"/>
    </row>
    <row r="50" customHeight="1" spans="1:9">
      <c r="A50" s="4"/>
      <c r="B50" s="4"/>
      <c r="C50" s="4"/>
      <c r="D50" s="4"/>
      <c r="E50" s="4"/>
      <c r="F50" s="4"/>
      <c r="G50" s="4"/>
      <c r="H50" s="4"/>
      <c r="I50" s="4"/>
    </row>
    <row r="51" customHeight="1" spans="1:9">
      <c r="A51" s="4"/>
      <c r="B51" s="4"/>
      <c r="C51" s="4"/>
      <c r="D51" s="4"/>
      <c r="E51" s="4"/>
      <c r="F51" s="4"/>
      <c r="G51" s="4"/>
      <c r="H51" s="4"/>
      <c r="I51" s="4"/>
    </row>
    <row r="52" customHeight="1" spans="1:9">
      <c r="A52" s="4"/>
      <c r="B52" s="4"/>
      <c r="C52" s="4"/>
      <c r="D52" s="4"/>
      <c r="E52" s="4"/>
      <c r="F52" s="4"/>
      <c r="G52" s="4"/>
      <c r="H52" s="4"/>
      <c r="I52" s="4"/>
    </row>
    <row r="53" customHeight="1" spans="1:9">
      <c r="A53" s="4"/>
      <c r="B53" s="4"/>
      <c r="C53" s="4"/>
      <c r="D53" s="4"/>
      <c r="E53" s="4"/>
      <c r="F53" s="4"/>
      <c r="G53" s="4"/>
      <c r="H53" s="4"/>
      <c r="I53" s="4"/>
    </row>
    <row r="54" customHeight="1" spans="1:9">
      <c r="A54" s="4"/>
      <c r="B54" s="4"/>
      <c r="C54" s="4"/>
      <c r="D54" s="4"/>
      <c r="E54" s="4"/>
      <c r="F54" s="4"/>
      <c r="G54" s="4"/>
      <c r="H54" s="4"/>
      <c r="I54" s="4"/>
    </row>
  </sheetData>
  <mergeCells count="1">
    <mergeCell ref="A3:I44"/>
  </mergeCells>
  <pageMargins left="0.699305555555556" right="0.699305555555556" top="0.75" bottom="0.75" header="0.3" footer="0.3"/>
  <pageSetup paperSize="9" orientation="portrait"/>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2"/>
  <sheetViews>
    <sheetView view="pageBreakPreview" zoomScaleNormal="100" zoomScaleSheetLayoutView="100" workbookViewId="0">
      <selection activeCell="A47" sqref="A47"/>
    </sheetView>
  </sheetViews>
  <sheetFormatPr defaultColWidth="9" defaultRowHeight="13.5" outlineLevelCol="3"/>
  <cols>
    <col min="1" max="1" width="16.375" style="1" customWidth="1"/>
    <col min="2" max="2" width="23.875" style="1" customWidth="1"/>
    <col min="3" max="3" width="27.625" style="1" customWidth="1"/>
    <col min="4" max="4" width="31.875" style="1" customWidth="1"/>
    <col min="5" max="16384" width="9" style="1"/>
  </cols>
  <sheetData>
    <row r="1" ht="21" spans="1:4">
      <c r="A1" s="805" t="s">
        <v>43</v>
      </c>
      <c r="B1" s="805"/>
      <c r="C1" s="805"/>
      <c r="D1" s="805"/>
    </row>
    <row r="2" ht="16.5" spans="1:4">
      <c r="A2" s="806" t="s">
        <v>44</v>
      </c>
      <c r="B2" s="806"/>
      <c r="C2" s="806" t="s">
        <v>45</v>
      </c>
      <c r="D2" s="806" t="s">
        <v>46</v>
      </c>
    </row>
    <row r="3" ht="16.5" spans="1:4">
      <c r="A3" s="192" t="s">
        <v>11</v>
      </c>
      <c r="B3" s="192"/>
      <c r="C3" s="807">
        <v>0</v>
      </c>
      <c r="D3" s="808"/>
    </row>
    <row r="4" ht="16.5" spans="1:4">
      <c r="A4" s="809" t="s">
        <v>15</v>
      </c>
      <c r="B4" s="628" t="s">
        <v>47</v>
      </c>
      <c r="C4" s="807">
        <v>0</v>
      </c>
      <c r="D4" s="810"/>
    </row>
    <row r="5" ht="16.5" spans="1:4">
      <c r="A5" s="811"/>
      <c r="B5" s="628" t="s">
        <v>48</v>
      </c>
      <c r="C5" s="807">
        <v>0.1</v>
      </c>
      <c r="D5" s="810"/>
    </row>
    <row r="6" ht="16.5" spans="1:4">
      <c r="A6" s="645" t="s">
        <v>19</v>
      </c>
      <c r="B6" s="628" t="s">
        <v>49</v>
      </c>
      <c r="C6" s="807">
        <v>0.2</v>
      </c>
      <c r="D6" s="810"/>
    </row>
    <row r="7" ht="16.5" spans="1:4">
      <c r="A7" s="191"/>
      <c r="B7" s="628" t="s">
        <v>50</v>
      </c>
      <c r="C7" s="807">
        <v>0.3</v>
      </c>
      <c r="D7" s="810"/>
    </row>
    <row r="8" ht="16.5" spans="1:4">
      <c r="A8" s="812" t="s">
        <v>22</v>
      </c>
      <c r="B8" s="628" t="s">
        <v>51</v>
      </c>
      <c r="C8" s="807">
        <v>0.2</v>
      </c>
      <c r="D8" s="810"/>
    </row>
    <row r="9" ht="16.5" spans="1:4">
      <c r="A9" s="813"/>
      <c r="B9" s="628" t="s">
        <v>52</v>
      </c>
      <c r="C9" s="807">
        <v>0.05</v>
      </c>
      <c r="D9" s="810"/>
    </row>
    <row r="10" ht="16.5" spans="1:4">
      <c r="A10" s="814"/>
      <c r="B10" s="192" t="s">
        <v>53</v>
      </c>
      <c r="C10" s="807">
        <v>0.05</v>
      </c>
      <c r="D10" s="810"/>
    </row>
    <row r="11" ht="16.5" spans="1:4">
      <c r="A11" s="815" t="s">
        <v>30</v>
      </c>
      <c r="B11" s="816"/>
      <c r="C11" s="807">
        <v>0.1</v>
      </c>
      <c r="D11" s="810"/>
    </row>
    <row r="12" ht="16.5" spans="1:4">
      <c r="A12" s="192" t="s">
        <v>54</v>
      </c>
      <c r="B12" s="192"/>
      <c r="C12" s="817">
        <f>SUBTOTAL(9,C3:C11)</f>
        <v>1</v>
      </c>
      <c r="D12" s="808"/>
    </row>
  </sheetData>
  <mergeCells count="7">
    <mergeCell ref="A2:B2"/>
    <mergeCell ref="A3:B3"/>
    <mergeCell ref="A11:B11"/>
    <mergeCell ref="A12:B12"/>
    <mergeCell ref="A4:A5"/>
    <mergeCell ref="A6:A7"/>
    <mergeCell ref="A8:A10"/>
  </mergeCells>
  <pageMargins left="0.708333333333333" right="0.708333333333333" top="0.747916666666667" bottom="0.747916666666667" header="0.314583333333333" footer="0.314583333333333"/>
  <pageSetup paperSize="9" scale="99" orientation="landscape"/>
  <headerFooter/>
  <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G21"/>
  <sheetViews>
    <sheetView view="pageBreakPreview" zoomScale="80" zoomScaleNormal="80" zoomScaleSheetLayoutView="80" topLeftCell="A16" workbookViewId="0">
      <selection activeCell="F14" sqref="F14"/>
    </sheetView>
  </sheetViews>
  <sheetFormatPr defaultColWidth="9" defaultRowHeight="13.5" outlineLevelCol="6"/>
  <cols>
    <col min="1" max="1" width="13.375" style="1" customWidth="1"/>
    <col min="2" max="2" width="15" style="1" customWidth="1"/>
    <col min="3" max="3" width="35" style="1" customWidth="1"/>
    <col min="4" max="4" width="12.125" style="1" customWidth="1"/>
    <col min="5" max="5" width="36.375" style="1" customWidth="1"/>
    <col min="6" max="6" width="64" style="1" customWidth="1"/>
    <col min="7" max="7" width="22.125" style="1" customWidth="1"/>
    <col min="8" max="16384" width="9" style="1"/>
  </cols>
  <sheetData>
    <row r="1" ht="24.75" spans="1:7">
      <c r="A1" s="771" t="s">
        <v>1</v>
      </c>
      <c r="B1" s="771"/>
      <c r="C1" s="771"/>
      <c r="D1" s="771"/>
      <c r="E1" s="771"/>
      <c r="F1" s="772"/>
      <c r="G1" s="773"/>
    </row>
    <row r="2" spans="1:7">
      <c r="A2" s="774" t="s">
        <v>55</v>
      </c>
      <c r="B2" s="775"/>
      <c r="C2" s="776" t="s">
        <v>56</v>
      </c>
      <c r="D2" s="777" t="s">
        <v>57</v>
      </c>
      <c r="E2" s="777" t="s">
        <v>58</v>
      </c>
      <c r="F2" s="777" t="s">
        <v>59</v>
      </c>
      <c r="G2" s="777" t="s">
        <v>60</v>
      </c>
    </row>
    <row r="3" spans="1:7">
      <c r="A3" s="778" t="s">
        <v>61</v>
      </c>
      <c r="B3" s="778" t="s">
        <v>11</v>
      </c>
      <c r="C3" s="779" t="s">
        <v>62</v>
      </c>
      <c r="D3" s="780"/>
      <c r="E3" s="781" t="s">
        <v>63</v>
      </c>
      <c r="F3" s="782"/>
      <c r="G3" s="780"/>
    </row>
    <row r="4" spans="1:7">
      <c r="A4" s="778"/>
      <c r="B4" s="778"/>
      <c r="C4" s="779" t="s">
        <v>64</v>
      </c>
      <c r="D4" s="780"/>
      <c r="E4" s="781" t="s">
        <v>65</v>
      </c>
      <c r="F4" s="782"/>
      <c r="G4" s="780"/>
    </row>
    <row r="5" spans="1:7">
      <c r="A5" s="778"/>
      <c r="B5" s="778"/>
      <c r="C5" s="779" t="s">
        <v>66</v>
      </c>
      <c r="D5" s="780"/>
      <c r="E5" s="781" t="s">
        <v>67</v>
      </c>
      <c r="F5" s="782"/>
      <c r="G5" s="780"/>
    </row>
    <row r="6" ht="14.25" spans="1:7">
      <c r="A6" s="783"/>
      <c r="B6" s="783" t="s">
        <v>15</v>
      </c>
      <c r="C6" s="784" t="s">
        <v>68</v>
      </c>
      <c r="D6" s="785"/>
      <c r="E6" s="786" t="s">
        <v>69</v>
      </c>
      <c r="F6" s="787"/>
      <c r="G6" s="785"/>
    </row>
    <row r="7" ht="81.75" spans="1:7">
      <c r="A7" s="788" t="s">
        <v>56</v>
      </c>
      <c r="B7" s="789" t="s">
        <v>15</v>
      </c>
      <c r="C7" s="790" t="s">
        <v>70</v>
      </c>
      <c r="D7" s="791">
        <v>10</v>
      </c>
      <c r="E7" s="792" t="s">
        <v>71</v>
      </c>
      <c r="F7" s="792" t="s">
        <v>72</v>
      </c>
      <c r="G7" s="791"/>
    </row>
    <row r="8" ht="28.5" customHeight="1" spans="1:7">
      <c r="A8" s="778"/>
      <c r="B8" s="778" t="s">
        <v>19</v>
      </c>
      <c r="C8" s="793" t="s">
        <v>73</v>
      </c>
      <c r="D8" s="794">
        <v>5</v>
      </c>
      <c r="E8" s="781"/>
      <c r="F8" s="781" t="s">
        <v>74</v>
      </c>
      <c r="G8" s="795"/>
    </row>
    <row r="9" ht="28.5" customHeight="1" spans="1:7">
      <c r="A9" s="778"/>
      <c r="B9" s="778"/>
      <c r="C9" s="793" t="s">
        <v>75</v>
      </c>
      <c r="D9" s="794">
        <v>5</v>
      </c>
      <c r="E9" s="781"/>
      <c r="F9" s="781"/>
      <c r="G9" s="795"/>
    </row>
    <row r="10" ht="28.5" customHeight="1" spans="1:7">
      <c r="A10" s="778"/>
      <c r="B10" s="778"/>
      <c r="C10" s="793" t="s">
        <v>76</v>
      </c>
      <c r="D10" s="794">
        <v>5</v>
      </c>
      <c r="E10" s="781"/>
      <c r="F10" s="781"/>
      <c r="G10" s="795"/>
    </row>
    <row r="11" spans="1:7">
      <c r="A11" s="778"/>
      <c r="B11" s="778"/>
      <c r="C11" s="793" t="s">
        <v>77</v>
      </c>
      <c r="D11" s="794">
        <v>5</v>
      </c>
      <c r="E11" s="781" t="s">
        <v>78</v>
      </c>
      <c r="F11" s="781" t="s">
        <v>79</v>
      </c>
      <c r="G11" s="795"/>
    </row>
    <row r="12" spans="1:7">
      <c r="A12" s="778"/>
      <c r="B12" s="778"/>
      <c r="C12" s="793" t="s">
        <v>80</v>
      </c>
      <c r="D12" s="794"/>
      <c r="E12" s="781"/>
      <c r="F12" s="781"/>
      <c r="G12" s="795"/>
    </row>
    <row r="13" ht="81" spans="1:7">
      <c r="A13" s="778"/>
      <c r="B13" s="778"/>
      <c r="C13" s="779" t="s">
        <v>81</v>
      </c>
      <c r="D13" s="795">
        <v>10</v>
      </c>
      <c r="E13" s="796" t="s">
        <v>82</v>
      </c>
      <c r="F13" s="781" t="s">
        <v>83</v>
      </c>
      <c r="G13" s="795"/>
    </row>
    <row r="14" ht="45" customHeight="1" spans="1:7">
      <c r="A14" s="778"/>
      <c r="B14" s="778"/>
      <c r="C14" s="779" t="s">
        <v>84</v>
      </c>
      <c r="D14" s="795">
        <v>10</v>
      </c>
      <c r="E14" s="797"/>
      <c r="F14" s="781" t="s">
        <v>85</v>
      </c>
      <c r="G14" s="795"/>
    </row>
    <row r="15" ht="45.75" customHeight="1" spans="1:7">
      <c r="A15" s="778"/>
      <c r="B15" s="778"/>
      <c r="C15" s="779" t="s">
        <v>86</v>
      </c>
      <c r="D15" s="795">
        <v>10</v>
      </c>
      <c r="E15" s="798"/>
      <c r="F15" s="781" t="s">
        <v>87</v>
      </c>
      <c r="G15" s="795"/>
    </row>
    <row r="16" ht="72.75" customHeight="1" spans="1:7">
      <c r="A16" s="778"/>
      <c r="B16" s="778" t="s">
        <v>22</v>
      </c>
      <c r="C16" s="793" t="s">
        <v>88</v>
      </c>
      <c r="D16" s="795">
        <v>10</v>
      </c>
      <c r="E16" s="799" t="s">
        <v>89</v>
      </c>
      <c r="F16" s="799" t="s">
        <v>90</v>
      </c>
      <c r="G16" s="795"/>
    </row>
    <row r="17" ht="65.25" customHeight="1" spans="1:7">
      <c r="A17" s="778"/>
      <c r="B17" s="778"/>
      <c r="C17" s="793" t="s">
        <v>91</v>
      </c>
      <c r="D17" s="795">
        <v>10</v>
      </c>
      <c r="E17" s="799" t="s">
        <v>92</v>
      </c>
      <c r="F17" s="799" t="s">
        <v>90</v>
      </c>
      <c r="G17" s="795"/>
    </row>
    <row r="18" ht="54" spans="1:7">
      <c r="A18" s="778"/>
      <c r="B18" s="778"/>
      <c r="C18" s="793" t="s">
        <v>52</v>
      </c>
      <c r="D18" s="795">
        <v>5</v>
      </c>
      <c r="E18" s="799" t="s">
        <v>93</v>
      </c>
      <c r="F18" s="799" t="s">
        <v>94</v>
      </c>
      <c r="G18" s="795"/>
    </row>
    <row r="19" ht="60.75" customHeight="1" spans="1:7">
      <c r="A19" s="778"/>
      <c r="B19" s="778"/>
      <c r="C19" s="793" t="s">
        <v>53</v>
      </c>
      <c r="D19" s="795">
        <v>5</v>
      </c>
      <c r="E19" s="781" t="s">
        <v>95</v>
      </c>
      <c r="F19" s="781" t="s">
        <v>96</v>
      </c>
      <c r="G19" s="795"/>
    </row>
    <row r="20" ht="40.5" spans="1:7">
      <c r="A20" s="778"/>
      <c r="B20" s="800" t="s">
        <v>30</v>
      </c>
      <c r="C20" s="801" t="s">
        <v>97</v>
      </c>
      <c r="D20" s="802">
        <v>5</v>
      </c>
      <c r="E20" s="803" t="s">
        <v>98</v>
      </c>
      <c r="F20" s="804" t="s">
        <v>99</v>
      </c>
      <c r="G20" s="802"/>
    </row>
    <row r="21" ht="54" spans="1:7">
      <c r="A21" s="778"/>
      <c r="B21" s="800"/>
      <c r="C21" s="801" t="s">
        <v>100</v>
      </c>
      <c r="D21" s="802">
        <v>5</v>
      </c>
      <c r="E21" s="803" t="s">
        <v>101</v>
      </c>
      <c r="F21" s="804" t="s">
        <v>102</v>
      </c>
      <c r="G21" s="802"/>
    </row>
  </sheetData>
  <mergeCells count="13">
    <mergeCell ref="A2:B2"/>
    <mergeCell ref="A3:A6"/>
    <mergeCell ref="A7:A21"/>
    <mergeCell ref="B3:B5"/>
    <mergeCell ref="B8:B15"/>
    <mergeCell ref="B16:B19"/>
    <mergeCell ref="B20:B21"/>
    <mergeCell ref="D11:D12"/>
    <mergeCell ref="E11:E12"/>
    <mergeCell ref="E13:E15"/>
    <mergeCell ref="F8:F10"/>
    <mergeCell ref="F11:F12"/>
    <mergeCell ref="G11:G12"/>
  </mergeCells>
  <pageMargins left="0.708333333333333" right="0.708333333333333" top="0.747916666666667" bottom="0.747916666666667" header="0.314583333333333" footer="0.314583333333333"/>
  <pageSetup paperSize="9" scale="60" orientation="landscape"/>
  <headerFooter/>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78"/>
  <sheetViews>
    <sheetView view="pageBreakPreview" zoomScale="80" zoomScaleNormal="100" zoomScaleSheetLayoutView="80" topLeftCell="A46" workbookViewId="0">
      <selection activeCell="D44" sqref="D44"/>
    </sheetView>
  </sheetViews>
  <sheetFormatPr defaultColWidth="9" defaultRowHeight="16.5" outlineLevelCol="5"/>
  <cols>
    <col min="1" max="1" width="54.125" style="41" customWidth="1"/>
    <col min="2" max="2" width="18.375" style="41" customWidth="1"/>
    <col min="3" max="3" width="19.75" style="41" customWidth="1"/>
    <col min="4" max="4" width="26.25" style="41" customWidth="1"/>
    <col min="5" max="5" width="22.375" style="41" customWidth="1"/>
    <col min="6" max="6" width="16.875" style="41" customWidth="1"/>
    <col min="7" max="16384" width="9" style="41"/>
  </cols>
  <sheetData>
    <row r="1" ht="24.75" spans="1:6">
      <c r="A1" s="16" t="s">
        <v>103</v>
      </c>
      <c r="B1" s="16"/>
      <c r="C1" s="16"/>
      <c r="D1" s="16"/>
      <c r="E1" s="16"/>
      <c r="F1" s="16"/>
    </row>
    <row r="2" spans="1:4">
      <c r="A2" s="17" t="s">
        <v>104</v>
      </c>
      <c r="B2" s="18" t="s">
        <v>105</v>
      </c>
      <c r="C2" s="18"/>
      <c r="D2" s="18"/>
    </row>
    <row r="3" ht="17.25" spans="1:4">
      <c r="A3" s="17" t="s">
        <v>106</v>
      </c>
      <c r="D3" s="719" t="s">
        <v>107</v>
      </c>
    </row>
    <row r="4" ht="13.5" spans="1:4">
      <c r="A4" s="720"/>
      <c r="B4" s="721" t="s">
        <v>108</v>
      </c>
      <c r="C4" s="721" t="s">
        <v>109</v>
      </c>
      <c r="D4" s="721" t="s">
        <v>110</v>
      </c>
    </row>
    <row r="5" ht="13.5" spans="1:4">
      <c r="A5" s="722"/>
      <c r="B5" s="723"/>
      <c r="C5" s="723"/>
      <c r="D5" s="723"/>
    </row>
    <row r="6" spans="1:4">
      <c r="A6" s="724" t="s">
        <v>111</v>
      </c>
      <c r="B6" s="725"/>
      <c r="C6" s="726"/>
      <c r="D6" s="726"/>
    </row>
    <row r="7" spans="1:4">
      <c r="A7" s="724" t="s">
        <v>112</v>
      </c>
      <c r="B7" s="725"/>
      <c r="C7" s="727"/>
      <c r="D7" s="727"/>
    </row>
    <row r="8" ht="17.25" spans="1:4">
      <c r="A8" s="728" t="s">
        <v>100</v>
      </c>
      <c r="B8" s="729"/>
      <c r="C8" s="730"/>
      <c r="D8" s="730"/>
    </row>
    <row r="9" spans="1:3">
      <c r="A9" s="731" t="s">
        <v>113</v>
      </c>
      <c r="B9" s="732"/>
      <c r="C9" s="17"/>
    </row>
    <row r="10" spans="1:3">
      <c r="A10" s="733"/>
      <c r="B10" s="732"/>
      <c r="C10" s="17"/>
    </row>
    <row r="11" spans="1:4">
      <c r="A11" s="17" t="s">
        <v>114</v>
      </c>
      <c r="B11" s="17"/>
      <c r="C11" s="17"/>
      <c r="D11" s="719"/>
    </row>
    <row r="12" ht="17.25" spans="1:5">
      <c r="A12" s="17"/>
      <c r="B12" s="17"/>
      <c r="C12" s="17"/>
      <c r="E12" s="719" t="s">
        <v>107</v>
      </c>
    </row>
    <row r="13" ht="13.5" spans="1:5">
      <c r="A13" s="734"/>
      <c r="B13" s="735" t="s">
        <v>115</v>
      </c>
      <c r="C13" s="735" t="s">
        <v>116</v>
      </c>
      <c r="D13" s="735" t="s">
        <v>117</v>
      </c>
      <c r="E13" s="736" t="s">
        <v>118</v>
      </c>
    </row>
    <row r="14" ht="13.5" spans="1:5">
      <c r="A14" s="737"/>
      <c r="B14" s="657"/>
      <c r="C14" s="657"/>
      <c r="D14" s="657"/>
      <c r="E14" s="738"/>
    </row>
    <row r="15" ht="18.75" customHeight="1" spans="1:5">
      <c r="A15" s="554" t="s">
        <v>119</v>
      </c>
      <c r="B15" s="739"/>
      <c r="C15" s="739"/>
      <c r="D15" s="740" t="e">
        <f>B15/$B$34</f>
        <v>#DIV/0!</v>
      </c>
      <c r="E15" s="741"/>
    </row>
    <row r="16" ht="18.75" customHeight="1" spans="1:5">
      <c r="A16" s="554" t="s">
        <v>120</v>
      </c>
      <c r="B16" s="660">
        <f>SUM(B17,B19,B21,B22,B23)</f>
        <v>0</v>
      </c>
      <c r="C16" s="660">
        <f>SUM(C17,C19,C21,C22,C23)</f>
        <v>0</v>
      </c>
      <c r="D16" s="740" t="e">
        <f t="shared" ref="D16:D28" si="0">B16/$B$34</f>
        <v>#DIV/0!</v>
      </c>
      <c r="E16" s="741"/>
    </row>
    <row r="17" ht="18.75" customHeight="1" spans="1:5">
      <c r="A17" s="742" t="s">
        <v>121</v>
      </c>
      <c r="B17" s="739"/>
      <c r="C17" s="739"/>
      <c r="D17" s="740" t="e">
        <f t="shared" si="0"/>
        <v>#DIV/0!</v>
      </c>
      <c r="E17" s="741"/>
    </row>
    <row r="18" ht="18.75" customHeight="1" spans="1:5">
      <c r="A18" s="743" t="s">
        <v>122</v>
      </c>
      <c r="B18" s="739"/>
      <c r="C18" s="739"/>
      <c r="D18" s="740" t="e">
        <f t="shared" si="0"/>
        <v>#DIV/0!</v>
      </c>
      <c r="E18" s="741"/>
    </row>
    <row r="19" ht="18.75" customHeight="1" spans="1:5">
      <c r="A19" s="742" t="s">
        <v>123</v>
      </c>
      <c r="B19" s="744"/>
      <c r="C19" s="744"/>
      <c r="D19" s="740" t="e">
        <f t="shared" si="0"/>
        <v>#DIV/0!</v>
      </c>
      <c r="E19" s="745"/>
    </row>
    <row r="20" ht="18.75" customHeight="1" spans="1:5">
      <c r="A20" s="743" t="s">
        <v>124</v>
      </c>
      <c r="B20" s="744"/>
      <c r="C20" s="744"/>
      <c r="D20" s="740" t="e">
        <f t="shared" si="0"/>
        <v>#DIV/0!</v>
      </c>
      <c r="E20" s="745"/>
    </row>
    <row r="21" ht="18.75" customHeight="1" spans="1:5">
      <c r="A21" s="742" t="s">
        <v>125</v>
      </c>
      <c r="B21" s="744"/>
      <c r="C21" s="744"/>
      <c r="D21" s="740" t="e">
        <f t="shared" si="0"/>
        <v>#DIV/0!</v>
      </c>
      <c r="E21" s="745"/>
    </row>
    <row r="22" ht="18.75" customHeight="1" spans="1:5">
      <c r="A22" s="746" t="s">
        <v>126</v>
      </c>
      <c r="B22" s="747"/>
      <c r="C22" s="747"/>
      <c r="D22" s="740" t="e">
        <f t="shared" si="0"/>
        <v>#DIV/0!</v>
      </c>
      <c r="E22" s="748"/>
    </row>
    <row r="23" ht="18.75" customHeight="1" spans="1:5">
      <c r="A23" s="746" t="s">
        <v>127</v>
      </c>
      <c r="B23" s="747"/>
      <c r="C23" s="747"/>
      <c r="D23" s="740" t="e">
        <f t="shared" si="0"/>
        <v>#DIV/0!</v>
      </c>
      <c r="E23" s="748"/>
    </row>
    <row r="24" spans="1:5">
      <c r="A24" s="658" t="s">
        <v>128</v>
      </c>
      <c r="B24" s="660">
        <f>SUM(B25,B28)</f>
        <v>0</v>
      </c>
      <c r="C24" s="660">
        <f>SUM(C25,C28)</f>
        <v>0</v>
      </c>
      <c r="D24" s="740" t="e">
        <f t="shared" si="0"/>
        <v>#DIV/0!</v>
      </c>
      <c r="E24" s="741"/>
    </row>
    <row r="25" ht="18.75" customHeight="1" spans="1:5">
      <c r="A25" s="749" t="s">
        <v>129</v>
      </c>
      <c r="B25" s="744"/>
      <c r="C25" s="744"/>
      <c r="D25" s="740" t="e">
        <f t="shared" si="0"/>
        <v>#DIV/0!</v>
      </c>
      <c r="E25" s="745"/>
    </row>
    <row r="26" spans="1:5">
      <c r="A26" s="750" t="s">
        <v>130</v>
      </c>
      <c r="B26" s="744"/>
      <c r="C26" s="744"/>
      <c r="D26" s="740" t="e">
        <f t="shared" si="0"/>
        <v>#DIV/0!</v>
      </c>
      <c r="E26" s="745"/>
    </row>
    <row r="27" spans="1:5">
      <c r="A27" s="750" t="s">
        <v>131</v>
      </c>
      <c r="B27" s="744"/>
      <c r="C27" s="744"/>
      <c r="D27" s="740" t="e">
        <f t="shared" si="0"/>
        <v>#DIV/0!</v>
      </c>
      <c r="E27" s="745"/>
    </row>
    <row r="28" spans="1:5">
      <c r="A28" s="749" t="s">
        <v>132</v>
      </c>
      <c r="B28" s="744"/>
      <c r="C28" s="744"/>
      <c r="D28" s="740" t="e">
        <f t="shared" si="0"/>
        <v>#DIV/0!</v>
      </c>
      <c r="E28" s="745"/>
    </row>
    <row r="29" spans="1:5">
      <c r="A29" s="750" t="s">
        <v>133</v>
      </c>
      <c r="B29" s="744"/>
      <c r="C29" s="744"/>
      <c r="D29" s="740" t="e">
        <f t="shared" ref="D29:D34" si="1">B29/$B$34</f>
        <v>#DIV/0!</v>
      </c>
      <c r="E29" s="745"/>
    </row>
    <row r="30" ht="18.75" customHeight="1" spans="1:5">
      <c r="A30" s="750" t="s">
        <v>131</v>
      </c>
      <c r="B30" s="744"/>
      <c r="C30" s="744"/>
      <c r="D30" s="740" t="e">
        <f t="shared" si="1"/>
        <v>#DIV/0!</v>
      </c>
      <c r="E30" s="745"/>
    </row>
    <row r="31" ht="18.75" customHeight="1" spans="1:5">
      <c r="A31" s="554" t="s">
        <v>134</v>
      </c>
      <c r="B31" s="660">
        <f>B32+B33</f>
        <v>0</v>
      </c>
      <c r="C31" s="660">
        <f>C32+C33</f>
        <v>0</v>
      </c>
      <c r="D31" s="740" t="e">
        <f t="shared" si="1"/>
        <v>#DIV/0!</v>
      </c>
      <c r="E31" s="741"/>
    </row>
    <row r="32" ht="18.75" customHeight="1" spans="1:5">
      <c r="A32" s="749" t="s">
        <v>135</v>
      </c>
      <c r="B32" s="739"/>
      <c r="C32" s="739"/>
      <c r="D32" s="740" t="e">
        <f t="shared" si="1"/>
        <v>#DIV/0!</v>
      </c>
      <c r="E32" s="741"/>
    </row>
    <row r="33" ht="18.75" customHeight="1" spans="1:5">
      <c r="A33" s="749" t="s">
        <v>136</v>
      </c>
      <c r="B33" s="739"/>
      <c r="C33" s="739"/>
      <c r="D33" s="740" t="e">
        <f t="shared" si="1"/>
        <v>#DIV/0!</v>
      </c>
      <c r="E33" s="741"/>
    </row>
    <row r="34" ht="18.75" customHeight="1" spans="1:5">
      <c r="A34" s="554" t="s">
        <v>137</v>
      </c>
      <c r="B34" s="660">
        <f>SUM(B15,B16,B24,B31)</f>
        <v>0</v>
      </c>
      <c r="C34" s="660">
        <f>SUM(C15,C16,C24,C31)</f>
        <v>0</v>
      </c>
      <c r="D34" s="740" t="e">
        <f t="shared" si="1"/>
        <v>#DIV/0!</v>
      </c>
      <c r="E34" s="741"/>
    </row>
    <row r="35" ht="18.75" customHeight="1" spans="1:5">
      <c r="A35" s="554" t="s">
        <v>138</v>
      </c>
      <c r="B35" s="751"/>
      <c r="C35" s="751"/>
      <c r="D35" s="752"/>
      <c r="E35" s="753"/>
    </row>
    <row r="36" ht="18.75" customHeight="1" spans="1:5">
      <c r="A36" s="664" t="s">
        <v>139</v>
      </c>
      <c r="B36" s="754"/>
      <c r="C36" s="754"/>
      <c r="D36" s="754"/>
      <c r="E36" s="755"/>
    </row>
    <row r="37" spans="1:6">
      <c r="A37" s="756" t="s">
        <v>140</v>
      </c>
      <c r="B37" s="757"/>
      <c r="C37" s="758"/>
      <c r="D37" s="758"/>
      <c r="E37" s="758"/>
      <c r="F37" s="757"/>
    </row>
    <row r="38" spans="1:6">
      <c r="A38" s="756" t="s">
        <v>141</v>
      </c>
      <c r="B38" s="757"/>
      <c r="C38" s="758"/>
      <c r="D38" s="758"/>
      <c r="E38" s="758"/>
      <c r="F38" s="757"/>
    </row>
    <row r="39" spans="1:6">
      <c r="A39" s="756" t="s">
        <v>142</v>
      </c>
      <c r="B39" s="757"/>
      <c r="C39" s="758"/>
      <c r="D39" s="758"/>
      <c r="E39" s="758"/>
      <c r="F39" s="757"/>
    </row>
    <row r="40" spans="1:6">
      <c r="A40" s="756" t="s">
        <v>143</v>
      </c>
      <c r="B40" s="757"/>
      <c r="C40" s="758"/>
      <c r="D40" s="758"/>
      <c r="E40" s="758"/>
      <c r="F40" s="757"/>
    </row>
    <row r="41" spans="1:6">
      <c r="A41" s="756" t="s">
        <v>144</v>
      </c>
      <c r="B41" s="757"/>
      <c r="C41" s="758"/>
      <c r="D41" s="758"/>
      <c r="E41" s="758"/>
      <c r="F41" s="757"/>
    </row>
    <row r="42" spans="1:6">
      <c r="A42" s="756" t="s">
        <v>145</v>
      </c>
      <c r="B42" s="757"/>
      <c r="C42" s="758"/>
      <c r="D42" s="758"/>
      <c r="E42" s="758"/>
      <c r="F42" s="757"/>
    </row>
    <row r="43" spans="1:6">
      <c r="A43" s="756" t="s">
        <v>146</v>
      </c>
      <c r="B43" s="757"/>
      <c r="C43" s="758"/>
      <c r="D43" s="758"/>
      <c r="E43" s="758"/>
      <c r="F43" s="757"/>
    </row>
    <row r="44" spans="1:6">
      <c r="A44" s="756" t="s">
        <v>147</v>
      </c>
      <c r="B44" s="757"/>
      <c r="C44" s="758"/>
      <c r="D44" s="758"/>
      <c r="E44" s="758"/>
      <c r="F44" s="757"/>
    </row>
    <row r="45" spans="1:6">
      <c r="A45" s="756" t="s">
        <v>148</v>
      </c>
      <c r="B45" s="757"/>
      <c r="C45" s="758"/>
      <c r="D45" s="758"/>
      <c r="E45" s="758"/>
      <c r="F45" s="757"/>
    </row>
    <row r="46" spans="1:6">
      <c r="A46" s="756" t="s">
        <v>149</v>
      </c>
      <c r="B46" s="757"/>
      <c r="C46" s="758"/>
      <c r="D46" s="758"/>
      <c r="E46" s="758"/>
      <c r="F46" s="757"/>
    </row>
    <row r="47" spans="1:6">
      <c r="A47" s="756" t="s">
        <v>150</v>
      </c>
      <c r="B47" s="757"/>
      <c r="C47" s="758"/>
      <c r="D47" s="758"/>
      <c r="E47" s="758"/>
      <c r="F47" s="757"/>
    </row>
    <row r="48" spans="1:6">
      <c r="A48" s="756" t="s">
        <v>151</v>
      </c>
      <c r="B48" s="757"/>
      <c r="C48" s="758"/>
      <c r="D48" s="758"/>
      <c r="E48" s="758"/>
      <c r="F48" s="757"/>
    </row>
    <row r="49" spans="1:6">
      <c r="A49" s="756" t="s">
        <v>152</v>
      </c>
      <c r="B49" s="757"/>
      <c r="C49" s="758"/>
      <c r="D49" s="758"/>
      <c r="E49" s="758"/>
      <c r="F49" s="757"/>
    </row>
    <row r="50" spans="1:6">
      <c r="A50" s="756" t="s">
        <v>153</v>
      </c>
      <c r="B50" s="757"/>
      <c r="C50" s="758"/>
      <c r="D50" s="758"/>
      <c r="E50" s="758"/>
      <c r="F50" s="757"/>
    </row>
    <row r="51" spans="1:6">
      <c r="A51" s="756" t="s">
        <v>154</v>
      </c>
      <c r="B51" s="757"/>
      <c r="C51" s="758"/>
      <c r="D51" s="758"/>
      <c r="E51" s="758"/>
      <c r="F51" s="757"/>
    </row>
    <row r="52" spans="1:6">
      <c r="A52" s="756" t="s">
        <v>155</v>
      </c>
      <c r="B52" s="757"/>
      <c r="C52" s="758"/>
      <c r="D52" s="758"/>
      <c r="E52" s="758"/>
      <c r="F52" s="757"/>
    </row>
    <row r="53" spans="1:6">
      <c r="A53" s="586" t="s">
        <v>156</v>
      </c>
      <c r="B53" s="587"/>
      <c r="C53" s="587"/>
      <c r="D53" s="587"/>
      <c r="E53" s="587"/>
      <c r="F53" s="587"/>
    </row>
    <row r="54" spans="1:1">
      <c r="A54" s="759" t="s">
        <v>157</v>
      </c>
    </row>
    <row r="55" ht="17.25" spans="1:5">
      <c r="A55" s="759"/>
      <c r="E55" s="719" t="s">
        <v>107</v>
      </c>
    </row>
    <row r="56" ht="33" spans="1:5">
      <c r="A56" s="760"/>
      <c r="B56" s="761" t="s">
        <v>158</v>
      </c>
      <c r="C56" s="762" t="s">
        <v>159</v>
      </c>
      <c r="D56" s="761" t="s">
        <v>160</v>
      </c>
      <c r="E56" s="763" t="s">
        <v>161</v>
      </c>
    </row>
    <row r="57" spans="1:5">
      <c r="A57" s="210" t="s">
        <v>162</v>
      </c>
      <c r="B57" s="197"/>
      <c r="C57" s="197"/>
      <c r="D57" s="197"/>
      <c r="E57" s="198"/>
    </row>
    <row r="58" spans="1:5">
      <c r="A58" s="210" t="s">
        <v>163</v>
      </c>
      <c r="B58" s="608" t="e">
        <f>B57/$D$7</f>
        <v>#DIV/0!</v>
      </c>
      <c r="C58" s="608" t="e">
        <f>C57/$D$7</f>
        <v>#DIV/0!</v>
      </c>
      <c r="D58" s="608" t="e">
        <f t="shared" ref="D58:E58" si="2">D57/$D$7</f>
        <v>#DIV/0!</v>
      </c>
      <c r="E58" s="764" t="e">
        <f t="shared" si="2"/>
        <v>#DIV/0!</v>
      </c>
    </row>
    <row r="59" ht="17.25" spans="1:5">
      <c r="A59" s="688" t="s">
        <v>164</v>
      </c>
      <c r="B59" s="765" t="e">
        <f>B57/$B$25</f>
        <v>#DIV/0!</v>
      </c>
      <c r="C59" s="765" t="e">
        <f t="shared" ref="C59:E59" si="3">C57/$B$25</f>
        <v>#DIV/0!</v>
      </c>
      <c r="D59" s="765" t="e">
        <f t="shared" si="3"/>
        <v>#DIV/0!</v>
      </c>
      <c r="E59" s="637" t="e">
        <f t="shared" si="3"/>
        <v>#DIV/0!</v>
      </c>
    </row>
    <row r="60" spans="1:3">
      <c r="A60" s="756" t="s">
        <v>165</v>
      </c>
      <c r="B60" s="205"/>
      <c r="C60" s="205"/>
    </row>
    <row r="61" spans="1:1">
      <c r="A61" s="766" t="s">
        <v>166</v>
      </c>
    </row>
    <row r="62" spans="1:1">
      <c r="A62" s="766" t="s">
        <v>167</v>
      </c>
    </row>
    <row r="63" spans="1:1">
      <c r="A63" s="766"/>
    </row>
    <row r="64" spans="1:1">
      <c r="A64" s="759" t="s">
        <v>168</v>
      </c>
    </row>
    <row r="65" ht="17.25" spans="1:4">
      <c r="A65" s="759"/>
      <c r="D65" s="719" t="s">
        <v>107</v>
      </c>
    </row>
    <row r="66" spans="1:4">
      <c r="A66" s="324"/>
      <c r="B66" s="595" t="s">
        <v>169</v>
      </c>
      <c r="C66" s="595" t="s">
        <v>170</v>
      </c>
      <c r="D66" s="666" t="s">
        <v>171</v>
      </c>
    </row>
    <row r="67" spans="1:4">
      <c r="A67" s="327"/>
      <c r="B67" s="258" t="s">
        <v>172</v>
      </c>
      <c r="C67" s="258" t="s">
        <v>173</v>
      </c>
      <c r="D67" s="209" t="s">
        <v>174</v>
      </c>
    </row>
    <row r="68" ht="17.25" spans="1:4">
      <c r="A68" s="688" t="s">
        <v>175</v>
      </c>
      <c r="B68" s="202"/>
      <c r="C68" s="202"/>
      <c r="D68" s="670">
        <f>B68-C68</f>
        <v>0</v>
      </c>
    </row>
    <row r="69" spans="1:3">
      <c r="A69" s="756" t="s">
        <v>176</v>
      </c>
      <c r="B69" s="205"/>
      <c r="C69" s="205"/>
    </row>
    <row r="70" spans="1:3">
      <c r="A70" s="756" t="s">
        <v>177</v>
      </c>
      <c r="B70" s="205"/>
      <c r="C70" s="205"/>
    </row>
    <row r="71" spans="1:1">
      <c r="A71" s="767"/>
    </row>
    <row r="72" spans="1:1">
      <c r="A72" s="184" t="s">
        <v>178</v>
      </c>
    </row>
    <row r="73" ht="17.25" spans="1:5">
      <c r="A73" s="184"/>
      <c r="E73" s="719" t="s">
        <v>107</v>
      </c>
    </row>
    <row r="74" spans="1:5">
      <c r="A74" s="324"/>
      <c r="B74" s="595" t="s">
        <v>179</v>
      </c>
      <c r="C74" s="595" t="s">
        <v>180</v>
      </c>
      <c r="D74" s="595" t="s">
        <v>181</v>
      </c>
      <c r="E74" s="666" t="s">
        <v>182</v>
      </c>
    </row>
    <row r="75" spans="1:5">
      <c r="A75" s="327"/>
      <c r="B75" s="258" t="s">
        <v>172</v>
      </c>
      <c r="C75" s="258" t="s">
        <v>173</v>
      </c>
      <c r="D75" s="258" t="s">
        <v>183</v>
      </c>
      <c r="E75" s="209" t="s">
        <v>184</v>
      </c>
    </row>
    <row r="76" spans="1:5">
      <c r="A76" s="210" t="s">
        <v>115</v>
      </c>
      <c r="B76" s="197"/>
      <c r="C76" s="197"/>
      <c r="D76" s="197"/>
      <c r="E76" s="198"/>
    </row>
    <row r="77" ht="17.25" spans="1:5">
      <c r="A77" s="688" t="s">
        <v>185</v>
      </c>
      <c r="B77" s="768" t="e">
        <f>B76/(C76-D76-E76)</f>
        <v>#DIV/0!</v>
      </c>
      <c r="C77" s="768"/>
      <c r="D77" s="768"/>
      <c r="E77" s="769"/>
    </row>
    <row r="78" spans="1:1">
      <c r="A78" s="770" t="s">
        <v>186</v>
      </c>
    </row>
  </sheetData>
  <sheetProtection password="CC52" sheet="1" formatCells="0" formatColumns="0" formatRows="0" objects="1" scenarios="1"/>
  <protectedRanges>
    <protectedRange sqref="A2:D2" name="区域11" securityDescriptor=""/>
    <protectedRange sqref="E15:E36" name="区域7" securityDescriptor=""/>
    <protectedRange sqref="B35:D36" name="区域6" securityDescriptor=""/>
    <protectedRange sqref="B32:C33" name="区域5" securityDescriptor=""/>
    <protectedRange sqref="B25:C30" name="区域4" securityDescriptor=""/>
    <protectedRange sqref="B17:C23" name="区域3" securityDescriptor=""/>
    <protectedRange sqref="B15:C15" name="区域2" securityDescriptor=""/>
    <protectedRange sqref="B6:D8" name="区域1" securityDescriptor=""/>
    <protectedRange sqref="B57:E57" name="区域8" securityDescriptor=""/>
    <protectedRange sqref="B68:C68" name="区域9" securityDescriptor=""/>
    <protectedRange sqref="B76:E76" name="区域10" securityDescriptor=""/>
  </protectedRanges>
  <mergeCells count="14">
    <mergeCell ref="A1:F1"/>
    <mergeCell ref="B2:D2"/>
    <mergeCell ref="B77:E77"/>
    <mergeCell ref="A4:A5"/>
    <mergeCell ref="A13:A14"/>
    <mergeCell ref="A66:A67"/>
    <mergeCell ref="A74:A75"/>
    <mergeCell ref="B4:B5"/>
    <mergeCell ref="B13:B14"/>
    <mergeCell ref="C4:C5"/>
    <mergeCell ref="C13:C14"/>
    <mergeCell ref="D4:D5"/>
    <mergeCell ref="D13:D14"/>
    <mergeCell ref="E13:E14"/>
  </mergeCells>
  <dataValidations count="1">
    <dataValidation type="list" allowBlank="1" showInputMessage="1" showErrorMessage="1" sqref="C13:C14">
      <formula1>"减值,减值准备"</formula1>
    </dataValidation>
  </dataValidations>
  <printOptions horizontalCentered="1"/>
  <pageMargins left="0.708333333333333" right="0.708333333333333" top="0.747916666666667" bottom="0.747916666666667" header="0.314583333333333" footer="0.314583333333333"/>
  <pageSetup paperSize="9" scale="69" fitToHeight="2" orientation="landscape"/>
  <headerFooter>
    <oddFooter>&amp;C第 &amp;P 页，共 &amp;N 页</oddFooter>
  </headerFooter>
  <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91"/>
  <sheetViews>
    <sheetView view="pageBreakPreview" zoomScale="80" zoomScaleNormal="100" zoomScaleSheetLayoutView="80" topLeftCell="A25" workbookViewId="0">
      <selection activeCell="A40" sqref="A40:A47"/>
    </sheetView>
  </sheetViews>
  <sheetFormatPr defaultColWidth="9" defaultRowHeight="16.5"/>
  <cols>
    <col min="1" max="1" width="10.75" style="41" customWidth="1"/>
    <col min="2" max="2" width="33.25" style="41" customWidth="1"/>
    <col min="3" max="3" width="18.625" style="41" customWidth="1"/>
    <col min="4" max="4" width="15.125" style="41" customWidth="1"/>
    <col min="5" max="5" width="14.375" style="41" customWidth="1"/>
    <col min="6" max="6" width="15.125" style="41" customWidth="1"/>
    <col min="7" max="7" width="17.625" style="41" customWidth="1"/>
    <col min="8" max="8" width="18.875" style="41" customWidth="1"/>
    <col min="9" max="9" width="13.875" style="41" customWidth="1"/>
    <col min="10" max="10" width="10.625" style="41" customWidth="1"/>
    <col min="11" max="11" width="11.375" style="41" customWidth="1"/>
    <col min="12" max="12" width="17.125" style="41" customWidth="1"/>
    <col min="13" max="16384" width="9" style="41"/>
  </cols>
  <sheetData>
    <row r="1" ht="24.75" spans="1:13">
      <c r="A1" s="16" t="s">
        <v>187</v>
      </c>
      <c r="B1" s="16"/>
      <c r="C1" s="16"/>
      <c r="D1" s="16"/>
      <c r="E1" s="16"/>
      <c r="F1" s="16"/>
      <c r="G1" s="16"/>
      <c r="H1" s="16"/>
      <c r="I1" s="16"/>
      <c r="J1" s="16"/>
      <c r="K1" s="16"/>
      <c r="L1" s="16"/>
      <c r="M1" s="16"/>
    </row>
    <row r="2" spans="1:7">
      <c r="A2" s="17" t="s">
        <v>104</v>
      </c>
      <c r="E2" s="18" t="s">
        <v>105</v>
      </c>
      <c r="F2" s="18"/>
      <c r="G2" s="18"/>
    </row>
    <row r="3" ht="17.25" spans="1:10">
      <c r="A3" s="17" t="s">
        <v>188</v>
      </c>
      <c r="J3" s="342" t="s">
        <v>107</v>
      </c>
    </row>
    <row r="4" spans="1:10">
      <c r="A4" s="588"/>
      <c r="B4" s="325"/>
      <c r="C4" s="589" t="s">
        <v>189</v>
      </c>
      <c r="D4" s="590"/>
      <c r="E4" s="590"/>
      <c r="F4" s="590"/>
      <c r="G4" s="590"/>
      <c r="H4" s="590"/>
      <c r="I4" s="642"/>
      <c r="J4" s="666" t="s">
        <v>190</v>
      </c>
    </row>
    <row r="5" ht="17.25" spans="1:10">
      <c r="A5" s="591"/>
      <c r="B5" s="592"/>
      <c r="C5" s="593" t="s">
        <v>191</v>
      </c>
      <c r="D5" s="593" t="s">
        <v>192</v>
      </c>
      <c r="E5" s="593" t="s">
        <v>193</v>
      </c>
      <c r="F5" s="593" t="s">
        <v>194</v>
      </c>
      <c r="G5" s="593" t="s">
        <v>195</v>
      </c>
      <c r="H5" s="593" t="s">
        <v>196</v>
      </c>
      <c r="I5" s="593" t="s">
        <v>197</v>
      </c>
      <c r="J5" s="667"/>
    </row>
    <row r="6" spans="1:10">
      <c r="A6" s="185" t="s">
        <v>198</v>
      </c>
      <c r="B6" s="594" t="s">
        <v>199</v>
      </c>
      <c r="C6" s="595"/>
      <c r="D6" s="595"/>
      <c r="E6" s="595"/>
      <c r="F6" s="595"/>
      <c r="G6" s="595"/>
      <c r="H6" s="595"/>
      <c r="I6" s="595"/>
      <c r="J6" s="668">
        <f>SUM(C6:I6)</f>
        <v>0</v>
      </c>
    </row>
    <row r="7" spans="1:10">
      <c r="A7" s="596"/>
      <c r="B7" s="597" t="s">
        <v>200</v>
      </c>
      <c r="C7" s="598"/>
      <c r="D7" s="598"/>
      <c r="E7" s="598"/>
      <c r="F7" s="598"/>
      <c r="G7" s="598"/>
      <c r="H7" s="598"/>
      <c r="I7" s="598"/>
      <c r="J7" s="669">
        <f t="shared" ref="J7:J13" si="0">SUM(C7:I7)</f>
        <v>0</v>
      </c>
    </row>
    <row r="8" spans="1:10">
      <c r="A8" s="596"/>
      <c r="B8" s="599" t="s">
        <v>201</v>
      </c>
      <c r="C8" s="197"/>
      <c r="D8" s="197"/>
      <c r="E8" s="197"/>
      <c r="F8" s="197"/>
      <c r="G8" s="197"/>
      <c r="H8" s="197"/>
      <c r="I8" s="197"/>
      <c r="J8" s="669">
        <f t="shared" si="0"/>
        <v>0</v>
      </c>
    </row>
    <row r="9" spans="1:10">
      <c r="A9" s="596"/>
      <c r="B9" s="600" t="s">
        <v>202</v>
      </c>
      <c r="C9" s="197"/>
      <c r="D9" s="197"/>
      <c r="E9" s="197"/>
      <c r="F9" s="197"/>
      <c r="G9" s="197"/>
      <c r="H9" s="197"/>
      <c r="I9" s="197"/>
      <c r="J9" s="669">
        <f t="shared" si="0"/>
        <v>0</v>
      </c>
    </row>
    <row r="10" spans="1:16">
      <c r="A10" s="596"/>
      <c r="B10" s="600" t="s">
        <v>203</v>
      </c>
      <c r="C10" s="197"/>
      <c r="D10" s="197"/>
      <c r="E10" s="197"/>
      <c r="F10" s="197"/>
      <c r="G10" s="197"/>
      <c r="H10" s="197"/>
      <c r="I10" s="197"/>
      <c r="J10" s="669">
        <f t="shared" si="0"/>
        <v>0</v>
      </c>
      <c r="K10" s="205"/>
      <c r="L10" s="205"/>
      <c r="M10" s="205"/>
      <c r="N10" s="205"/>
      <c r="O10" s="205"/>
      <c r="P10" s="205"/>
    </row>
    <row r="11" spans="1:16">
      <c r="A11" s="596"/>
      <c r="B11" s="601" t="s">
        <v>204</v>
      </c>
      <c r="C11" s="602"/>
      <c r="D11" s="602"/>
      <c r="E11" s="602"/>
      <c r="F11" s="602"/>
      <c r="G11" s="602"/>
      <c r="H11" s="602"/>
      <c r="I11" s="602"/>
      <c r="J11" s="669">
        <f t="shared" si="0"/>
        <v>0</v>
      </c>
      <c r="K11" s="205"/>
      <c r="L11" s="205"/>
      <c r="M11" s="205"/>
      <c r="N11" s="205"/>
      <c r="O11" s="205"/>
      <c r="P11" s="205"/>
    </row>
    <row r="12" spans="1:16">
      <c r="A12" s="596"/>
      <c r="B12" s="601" t="s">
        <v>205</v>
      </c>
      <c r="C12" s="602"/>
      <c r="D12" s="602"/>
      <c r="E12" s="602"/>
      <c r="F12" s="602"/>
      <c r="G12" s="602"/>
      <c r="H12" s="602"/>
      <c r="I12" s="602"/>
      <c r="J12" s="669">
        <f t="shared" si="0"/>
        <v>0</v>
      </c>
      <c r="K12" s="205"/>
      <c r="L12" s="205"/>
      <c r="M12" s="205"/>
      <c r="N12" s="205"/>
      <c r="O12" s="205"/>
      <c r="P12" s="205"/>
    </row>
    <row r="13" ht="17.25" spans="1:16">
      <c r="A13" s="603"/>
      <c r="B13" s="604" t="s">
        <v>190</v>
      </c>
      <c r="C13" s="605">
        <f>SUM(C6:C12)</f>
        <v>0</v>
      </c>
      <c r="D13" s="605">
        <f>SUM(D6:D12)</f>
        <v>0</v>
      </c>
      <c r="E13" s="605">
        <f>SUM(E6:E12)</f>
        <v>0</v>
      </c>
      <c r="F13" s="605">
        <f t="shared" ref="F13:I13" si="1">SUM(F6:F12)</f>
        <v>0</v>
      </c>
      <c r="G13" s="605">
        <f t="shared" si="1"/>
        <v>0</v>
      </c>
      <c r="H13" s="605">
        <f t="shared" si="1"/>
        <v>0</v>
      </c>
      <c r="I13" s="605">
        <f t="shared" si="1"/>
        <v>0</v>
      </c>
      <c r="J13" s="670">
        <f t="shared" si="0"/>
        <v>0</v>
      </c>
      <c r="K13" s="205"/>
      <c r="L13" s="205"/>
      <c r="M13" s="205"/>
      <c r="N13" s="205"/>
      <c r="O13" s="205"/>
      <c r="P13" s="205"/>
    </row>
    <row r="14" spans="1:16">
      <c r="A14" s="185" t="s">
        <v>206</v>
      </c>
      <c r="B14" s="606" t="s">
        <v>199</v>
      </c>
      <c r="C14" s="607" t="e">
        <f>C6/$J$13</f>
        <v>#DIV/0!</v>
      </c>
      <c r="D14" s="607" t="e">
        <f>D6/$J$13</f>
        <v>#DIV/0!</v>
      </c>
      <c r="E14" s="607" t="e">
        <f t="shared" ref="D14:I17" si="2">E6/$J$13</f>
        <v>#DIV/0!</v>
      </c>
      <c r="F14" s="607" t="e">
        <f t="shared" si="2"/>
        <v>#DIV/0!</v>
      </c>
      <c r="G14" s="607" t="e">
        <f t="shared" si="2"/>
        <v>#DIV/0!</v>
      </c>
      <c r="H14" s="607" t="e">
        <f t="shared" si="2"/>
        <v>#DIV/0!</v>
      </c>
      <c r="I14" s="607" t="e">
        <f t="shared" si="2"/>
        <v>#DIV/0!</v>
      </c>
      <c r="J14" s="671"/>
      <c r="K14" s="205"/>
      <c r="L14" s="205"/>
      <c r="M14" s="205"/>
      <c r="N14" s="205"/>
      <c r="O14" s="205"/>
      <c r="P14" s="205"/>
    </row>
    <row r="15" spans="1:16">
      <c r="A15" s="596"/>
      <c r="B15" s="599" t="s">
        <v>200</v>
      </c>
      <c r="C15" s="608" t="e">
        <f>C7/$J$13</f>
        <v>#DIV/0!</v>
      </c>
      <c r="D15" s="608" t="e">
        <f t="shared" si="2"/>
        <v>#DIV/0!</v>
      </c>
      <c r="E15" s="608" t="e">
        <f t="shared" si="2"/>
        <v>#DIV/0!</v>
      </c>
      <c r="F15" s="608" t="e">
        <f t="shared" si="2"/>
        <v>#DIV/0!</v>
      </c>
      <c r="G15" s="608" t="e">
        <f t="shared" si="2"/>
        <v>#DIV/0!</v>
      </c>
      <c r="H15" s="608" t="e">
        <f t="shared" si="2"/>
        <v>#DIV/0!</v>
      </c>
      <c r="I15" s="608" t="e">
        <f t="shared" si="2"/>
        <v>#DIV/0!</v>
      </c>
      <c r="J15" s="672"/>
      <c r="K15" s="205"/>
      <c r="L15" s="205"/>
      <c r="M15" s="205"/>
      <c r="N15" s="205"/>
      <c r="O15" s="205"/>
      <c r="P15" s="205"/>
    </row>
    <row r="16" spans="1:16">
      <c r="A16" s="596"/>
      <c r="B16" s="599" t="s">
        <v>201</v>
      </c>
      <c r="C16" s="609" t="e">
        <f>C8/$J$13</f>
        <v>#DIV/0!</v>
      </c>
      <c r="D16" s="608" t="e">
        <f t="shared" si="2"/>
        <v>#DIV/0!</v>
      </c>
      <c r="E16" s="608" t="e">
        <f t="shared" si="2"/>
        <v>#DIV/0!</v>
      </c>
      <c r="F16" s="608" t="e">
        <f t="shared" si="2"/>
        <v>#DIV/0!</v>
      </c>
      <c r="G16" s="608" t="e">
        <f t="shared" si="2"/>
        <v>#DIV/0!</v>
      </c>
      <c r="H16" s="608" t="e">
        <f t="shared" si="2"/>
        <v>#DIV/0!</v>
      </c>
      <c r="I16" s="608" t="e">
        <f t="shared" si="2"/>
        <v>#DIV/0!</v>
      </c>
      <c r="J16" s="672"/>
      <c r="K16" s="205"/>
      <c r="L16" s="205"/>
      <c r="M16" s="205"/>
      <c r="N16" s="205"/>
      <c r="O16" s="205"/>
      <c r="P16" s="205"/>
    </row>
    <row r="17" spans="1:16">
      <c r="A17" s="596"/>
      <c r="B17" s="600" t="s">
        <v>202</v>
      </c>
      <c r="C17" s="608" t="e">
        <f>C9/$J$13</f>
        <v>#DIV/0!</v>
      </c>
      <c r="D17" s="608" t="e">
        <f t="shared" si="2"/>
        <v>#DIV/0!</v>
      </c>
      <c r="E17" s="608" t="e">
        <f t="shared" si="2"/>
        <v>#DIV/0!</v>
      </c>
      <c r="F17" s="608" t="e">
        <f t="shared" si="2"/>
        <v>#DIV/0!</v>
      </c>
      <c r="G17" s="608" t="e">
        <f t="shared" si="2"/>
        <v>#DIV/0!</v>
      </c>
      <c r="H17" s="608" t="e">
        <f t="shared" si="2"/>
        <v>#DIV/0!</v>
      </c>
      <c r="I17" s="608" t="e">
        <f t="shared" si="2"/>
        <v>#DIV/0!</v>
      </c>
      <c r="J17" s="672"/>
      <c r="K17" s="205"/>
      <c r="L17" s="205"/>
      <c r="M17" s="205"/>
      <c r="N17" s="205"/>
      <c r="O17" s="205"/>
      <c r="P17" s="205"/>
    </row>
    <row r="18" spans="1:16">
      <c r="A18" s="596"/>
      <c r="B18" s="600" t="s">
        <v>203</v>
      </c>
      <c r="C18" s="608" t="e">
        <f t="shared" ref="C18:I18" si="3">C10/$J$13</f>
        <v>#DIV/0!</v>
      </c>
      <c r="D18" s="608" t="e">
        <f t="shared" si="3"/>
        <v>#DIV/0!</v>
      </c>
      <c r="E18" s="608" t="e">
        <f t="shared" si="3"/>
        <v>#DIV/0!</v>
      </c>
      <c r="F18" s="608" t="e">
        <f t="shared" si="3"/>
        <v>#DIV/0!</v>
      </c>
      <c r="G18" s="608" t="e">
        <f t="shared" si="3"/>
        <v>#DIV/0!</v>
      </c>
      <c r="H18" s="608" t="e">
        <f t="shared" si="3"/>
        <v>#DIV/0!</v>
      </c>
      <c r="I18" s="608" t="e">
        <f t="shared" si="3"/>
        <v>#DIV/0!</v>
      </c>
      <c r="J18" s="672"/>
      <c r="K18" s="205"/>
      <c r="L18" s="205"/>
      <c r="M18" s="205"/>
      <c r="N18" s="205"/>
      <c r="O18" s="205"/>
      <c r="P18" s="205"/>
    </row>
    <row r="19" spans="1:16">
      <c r="A19" s="596"/>
      <c r="B19" s="601" t="s">
        <v>204</v>
      </c>
      <c r="C19" s="608" t="e">
        <f t="shared" ref="C19:I20" si="4">C11/$J$13</f>
        <v>#DIV/0!</v>
      </c>
      <c r="D19" s="608" t="e">
        <f t="shared" si="4"/>
        <v>#DIV/0!</v>
      </c>
      <c r="E19" s="608" t="e">
        <f t="shared" si="4"/>
        <v>#DIV/0!</v>
      </c>
      <c r="F19" s="608" t="e">
        <f t="shared" si="4"/>
        <v>#DIV/0!</v>
      </c>
      <c r="G19" s="608" t="e">
        <f t="shared" si="4"/>
        <v>#DIV/0!</v>
      </c>
      <c r="H19" s="608" t="e">
        <f t="shared" si="4"/>
        <v>#DIV/0!</v>
      </c>
      <c r="I19" s="608" t="e">
        <f t="shared" si="4"/>
        <v>#DIV/0!</v>
      </c>
      <c r="J19" s="672"/>
      <c r="K19" s="205"/>
      <c r="L19" s="205"/>
      <c r="M19" s="205"/>
      <c r="N19" s="205"/>
      <c r="O19" s="205"/>
      <c r="P19" s="205"/>
    </row>
    <row r="20" ht="17.25" spans="1:16">
      <c r="A20" s="603"/>
      <c r="B20" s="604" t="s">
        <v>205</v>
      </c>
      <c r="C20" s="610" t="e">
        <f t="shared" si="4"/>
        <v>#DIV/0!</v>
      </c>
      <c r="D20" s="610" t="e">
        <f t="shared" si="4"/>
        <v>#DIV/0!</v>
      </c>
      <c r="E20" s="610" t="e">
        <f t="shared" si="4"/>
        <v>#DIV/0!</v>
      </c>
      <c r="F20" s="610" t="e">
        <f t="shared" si="4"/>
        <v>#DIV/0!</v>
      </c>
      <c r="G20" s="610" t="e">
        <f t="shared" si="4"/>
        <v>#DIV/0!</v>
      </c>
      <c r="H20" s="610" t="e">
        <f t="shared" si="4"/>
        <v>#DIV/0!</v>
      </c>
      <c r="I20" s="610" t="e">
        <f t="shared" si="4"/>
        <v>#DIV/0!</v>
      </c>
      <c r="J20" s="673"/>
      <c r="K20" s="205"/>
      <c r="L20" s="205"/>
      <c r="M20" s="205"/>
      <c r="N20" s="205"/>
      <c r="O20" s="205"/>
      <c r="P20" s="205"/>
    </row>
    <row r="21" s="587" customFormat="1" spans="1:15">
      <c r="A21" s="611" t="s">
        <v>207</v>
      </c>
      <c r="B21" s="586" t="s">
        <v>208</v>
      </c>
      <c r="C21" s="611"/>
      <c r="D21" s="611"/>
      <c r="E21" s="611"/>
      <c r="F21" s="611"/>
      <c r="G21" s="611"/>
      <c r="H21" s="611"/>
      <c r="I21" s="611"/>
      <c r="J21" s="611"/>
      <c r="K21" s="611"/>
      <c r="L21" s="611"/>
      <c r="M21" s="611"/>
      <c r="N21" s="674"/>
      <c r="O21" s="674"/>
    </row>
    <row r="22" spans="1:15">
      <c r="A22" s="612"/>
      <c r="B22" s="613" t="s">
        <v>209</v>
      </c>
      <c r="C22" s="612"/>
      <c r="D22" s="612"/>
      <c r="E22" s="612"/>
      <c r="F22" s="612"/>
      <c r="G22" s="612"/>
      <c r="H22" s="612"/>
      <c r="I22" s="612"/>
      <c r="J22" s="612"/>
      <c r="K22" s="612"/>
      <c r="L22" s="612"/>
      <c r="M22" s="612"/>
      <c r="N22" s="205"/>
      <c r="O22" s="205"/>
    </row>
    <row r="23" spans="1:15">
      <c r="A23" s="612"/>
      <c r="B23" s="613" t="s">
        <v>210</v>
      </c>
      <c r="C23" s="612"/>
      <c r="D23" s="612"/>
      <c r="E23" s="612"/>
      <c r="F23" s="612"/>
      <c r="G23" s="612"/>
      <c r="H23" s="612"/>
      <c r="I23" s="612"/>
      <c r="J23" s="612"/>
      <c r="K23" s="612"/>
      <c r="L23" s="612"/>
      <c r="M23" s="612"/>
      <c r="N23" s="205"/>
      <c r="O23" s="205"/>
    </row>
    <row r="24" spans="1:15">
      <c r="A24" s="612"/>
      <c r="B24" s="613"/>
      <c r="C24" s="612"/>
      <c r="D24" s="612"/>
      <c r="E24" s="612"/>
      <c r="F24" s="612"/>
      <c r="G24" s="612"/>
      <c r="H24" s="612"/>
      <c r="I24" s="612"/>
      <c r="J24" s="612"/>
      <c r="K24" s="612"/>
      <c r="L24" s="612"/>
      <c r="M24" s="612"/>
      <c r="N24" s="205"/>
      <c r="O24" s="205"/>
    </row>
    <row r="25" spans="1:1">
      <c r="A25" s="17" t="s">
        <v>211</v>
      </c>
    </row>
    <row r="26" ht="17.25" spans="1:7">
      <c r="A26" s="17"/>
      <c r="F26" s="184"/>
      <c r="G26" s="342" t="s">
        <v>107</v>
      </c>
    </row>
    <row r="27" ht="33.75" customHeight="1" spans="1:7">
      <c r="A27" s="17"/>
      <c r="B27" s="614"/>
      <c r="C27" s="615" t="s">
        <v>212</v>
      </c>
      <c r="D27" s="616"/>
      <c r="E27" s="617" t="s">
        <v>213</v>
      </c>
      <c r="F27" s="618" t="s">
        <v>190</v>
      </c>
      <c r="G27" s="619" t="s">
        <v>206</v>
      </c>
    </row>
    <row r="28" spans="2:7">
      <c r="B28" s="620" t="s">
        <v>214</v>
      </c>
      <c r="C28" s="621"/>
      <c r="D28" s="622"/>
      <c r="E28" s="623"/>
      <c r="F28" s="624">
        <f>C28+E28</f>
        <v>0</v>
      </c>
      <c r="G28" s="625" t="e">
        <f>F28/$F$33</f>
        <v>#DIV/0!</v>
      </c>
    </row>
    <row r="29" spans="2:7">
      <c r="B29" s="626" t="s">
        <v>215</v>
      </c>
      <c r="C29" s="627"/>
      <c r="D29" s="628"/>
      <c r="E29" s="629"/>
      <c r="F29" s="630">
        <f t="shared" ref="F29:F33" si="5">C29+E29</f>
        <v>0</v>
      </c>
      <c r="G29" s="631" t="e">
        <f>F29/$F$33</f>
        <v>#DIV/0!</v>
      </c>
    </row>
    <row r="30" ht="33" spans="2:7">
      <c r="B30" s="626" t="s">
        <v>216</v>
      </c>
      <c r="C30" s="632"/>
      <c r="D30" s="258"/>
      <c r="E30" s="197"/>
      <c r="F30" s="630">
        <f t="shared" si="5"/>
        <v>0</v>
      </c>
      <c r="G30" s="631" t="e">
        <f>F30/$F$33</f>
        <v>#DIV/0!</v>
      </c>
    </row>
    <row r="31" spans="2:7">
      <c r="B31" s="626" t="s">
        <v>217</v>
      </c>
      <c r="C31" s="632"/>
      <c r="D31" s="258"/>
      <c r="E31" s="197"/>
      <c r="F31" s="630">
        <f t="shared" si="5"/>
        <v>0</v>
      </c>
      <c r="G31" s="631" t="e">
        <f>F31/$F$33</f>
        <v>#DIV/0!</v>
      </c>
    </row>
    <row r="32" spans="2:7">
      <c r="B32" s="633" t="s">
        <v>218</v>
      </c>
      <c r="C32" s="632"/>
      <c r="D32" s="258"/>
      <c r="E32" s="197"/>
      <c r="F32" s="630">
        <f t="shared" si="5"/>
        <v>0</v>
      </c>
      <c r="G32" s="631" t="e">
        <f>F32/$F$33</f>
        <v>#DIV/0!</v>
      </c>
    </row>
    <row r="33" ht="17.25" spans="2:7">
      <c r="B33" s="634" t="s">
        <v>190</v>
      </c>
      <c r="C33" s="635">
        <f>SUM(C28:D32)</f>
        <v>0</v>
      </c>
      <c r="D33" s="636"/>
      <c r="E33" s="455">
        <f>SUM(E28:E32)</f>
        <v>0</v>
      </c>
      <c r="F33" s="455">
        <f t="shared" si="5"/>
        <v>0</v>
      </c>
      <c r="G33" s="637" t="e">
        <f>SUM(G28:G32)</f>
        <v>#DIV/0!</v>
      </c>
    </row>
    <row r="34" spans="1:3">
      <c r="A34" s="638" t="s">
        <v>207</v>
      </c>
      <c r="B34" s="613" t="s">
        <v>219</v>
      </c>
      <c r="C34" s="639"/>
    </row>
    <row r="35" spans="2:3">
      <c r="B35" s="640"/>
      <c r="C35" s="639"/>
    </row>
    <row r="37" ht="17.25" spans="1:11">
      <c r="A37" s="17" t="s">
        <v>220</v>
      </c>
      <c r="K37" s="342" t="s">
        <v>107</v>
      </c>
    </row>
    <row r="38" spans="1:11">
      <c r="A38" s="641" t="s">
        <v>221</v>
      </c>
      <c r="B38" s="642"/>
      <c r="C38" s="187" t="s">
        <v>222</v>
      </c>
      <c r="D38" s="188"/>
      <c r="E38" s="188"/>
      <c r="F38" s="188"/>
      <c r="G38" s="188"/>
      <c r="H38" s="188"/>
      <c r="I38" s="188"/>
      <c r="J38" s="188"/>
      <c r="K38" s="189"/>
    </row>
    <row r="39" ht="17.25" spans="1:11">
      <c r="A39" s="643"/>
      <c r="B39" s="622"/>
      <c r="C39" s="192" t="s">
        <v>223</v>
      </c>
      <c r="D39" s="192" t="s">
        <v>224</v>
      </c>
      <c r="E39" s="192" t="s">
        <v>225</v>
      </c>
      <c r="F39" s="192" t="s">
        <v>226</v>
      </c>
      <c r="G39" s="192" t="s">
        <v>227</v>
      </c>
      <c r="H39" s="192" t="s">
        <v>228</v>
      </c>
      <c r="I39" s="192" t="s">
        <v>229</v>
      </c>
      <c r="J39" s="192" t="s">
        <v>230</v>
      </c>
      <c r="K39" s="193" t="s">
        <v>190</v>
      </c>
    </row>
    <row r="40" spans="1:11">
      <c r="A40" s="644" t="s">
        <v>189</v>
      </c>
      <c r="B40" s="645" t="s">
        <v>191</v>
      </c>
      <c r="C40" s="258"/>
      <c r="D40" s="258"/>
      <c r="E40" s="258"/>
      <c r="F40" s="258"/>
      <c r="G40" s="258"/>
      <c r="H40" s="258"/>
      <c r="I40" s="258"/>
      <c r="J40" s="258"/>
      <c r="K40" s="675">
        <f>SUM(C40:J40)</f>
        <v>0</v>
      </c>
    </row>
    <row r="41" spans="1:11">
      <c r="A41" s="646"/>
      <c r="B41" s="647" t="s">
        <v>192</v>
      </c>
      <c r="C41" s="258"/>
      <c r="D41" s="258"/>
      <c r="E41" s="258"/>
      <c r="F41" s="258"/>
      <c r="G41" s="258"/>
      <c r="H41" s="258"/>
      <c r="I41" s="258"/>
      <c r="J41" s="258"/>
      <c r="K41" s="675">
        <f t="shared" ref="K41:K47" si="6">SUM(C41:J41)</f>
        <v>0</v>
      </c>
    </row>
    <row r="42" spans="1:11">
      <c r="A42" s="646"/>
      <c r="B42" s="647" t="s">
        <v>193</v>
      </c>
      <c r="C42" s="258"/>
      <c r="D42" s="258"/>
      <c r="E42" s="258"/>
      <c r="F42" s="258"/>
      <c r="G42" s="258"/>
      <c r="H42" s="258"/>
      <c r="I42" s="258"/>
      <c r="J42" s="258"/>
      <c r="K42" s="675">
        <f t="shared" si="6"/>
        <v>0</v>
      </c>
    </row>
    <row r="43" spans="1:11">
      <c r="A43" s="646"/>
      <c r="B43" s="647" t="s">
        <v>194</v>
      </c>
      <c r="C43" s="258"/>
      <c r="D43" s="258"/>
      <c r="E43" s="258"/>
      <c r="F43" s="258"/>
      <c r="G43" s="258"/>
      <c r="H43" s="258"/>
      <c r="I43" s="258"/>
      <c r="J43" s="258"/>
      <c r="K43" s="675">
        <f t="shared" si="6"/>
        <v>0</v>
      </c>
    </row>
    <row r="44" spans="1:11">
      <c r="A44" s="646"/>
      <c r="B44" s="647" t="s">
        <v>195</v>
      </c>
      <c r="C44" s="258"/>
      <c r="D44" s="258"/>
      <c r="E44" s="258"/>
      <c r="F44" s="258"/>
      <c r="G44" s="258"/>
      <c r="H44" s="258"/>
      <c r="I44" s="258"/>
      <c r="J44" s="258"/>
      <c r="K44" s="675">
        <f t="shared" si="6"/>
        <v>0</v>
      </c>
    </row>
    <row r="45" spans="1:11">
      <c r="A45" s="646"/>
      <c r="B45" s="647" t="s">
        <v>196</v>
      </c>
      <c r="C45" s="648"/>
      <c r="D45" s="648"/>
      <c r="E45" s="648"/>
      <c r="F45" s="648"/>
      <c r="G45" s="648"/>
      <c r="H45" s="648"/>
      <c r="I45" s="648"/>
      <c r="J45" s="648"/>
      <c r="K45" s="675">
        <f t="shared" si="6"/>
        <v>0</v>
      </c>
    </row>
    <row r="46" spans="1:11">
      <c r="A46" s="646"/>
      <c r="B46" s="647" t="s">
        <v>197</v>
      </c>
      <c r="C46" s="648"/>
      <c r="D46" s="648"/>
      <c r="E46" s="648"/>
      <c r="F46" s="648"/>
      <c r="G46" s="648"/>
      <c r="H46" s="648"/>
      <c r="I46" s="648"/>
      <c r="J46" s="648"/>
      <c r="K46" s="675">
        <f t="shared" si="6"/>
        <v>0</v>
      </c>
    </row>
    <row r="47" ht="17.25" spans="1:11">
      <c r="A47" s="649"/>
      <c r="B47" s="650" t="s">
        <v>190</v>
      </c>
      <c r="C47" s="636">
        <f>SUM(C40:C46)</f>
        <v>0</v>
      </c>
      <c r="D47" s="636">
        <f t="shared" ref="D47:J47" si="7">SUM(D40:D46)</f>
        <v>0</v>
      </c>
      <c r="E47" s="636">
        <f t="shared" si="7"/>
        <v>0</v>
      </c>
      <c r="F47" s="636">
        <f t="shared" si="7"/>
        <v>0</v>
      </c>
      <c r="G47" s="636">
        <f t="shared" si="7"/>
        <v>0</v>
      </c>
      <c r="H47" s="636">
        <f t="shared" si="7"/>
        <v>0</v>
      </c>
      <c r="I47" s="636">
        <f t="shared" si="7"/>
        <v>0</v>
      </c>
      <c r="J47" s="636">
        <f t="shared" si="7"/>
        <v>0</v>
      </c>
      <c r="K47" s="676">
        <f t="shared" si="6"/>
        <v>0</v>
      </c>
    </row>
    <row r="48" spans="1:10">
      <c r="A48" s="41" t="s">
        <v>207</v>
      </c>
      <c r="B48" s="41" t="s">
        <v>231</v>
      </c>
      <c r="C48" s="651"/>
      <c r="D48" s="651"/>
      <c r="E48" s="651"/>
      <c r="F48" s="651"/>
      <c r="G48" s="651"/>
      <c r="H48" s="651"/>
      <c r="I48" s="651"/>
      <c r="J48" s="651"/>
    </row>
    <row r="50" ht="17.25" spans="1:13">
      <c r="A50" s="17" t="s">
        <v>232</v>
      </c>
      <c r="B50" s="17"/>
      <c r="C50" s="17"/>
      <c r="D50" s="17"/>
      <c r="E50" s="17"/>
      <c r="F50" s="17"/>
      <c r="G50" s="17"/>
      <c r="M50" s="342" t="s">
        <v>107</v>
      </c>
    </row>
    <row r="51" spans="2:13">
      <c r="B51" s="652"/>
      <c r="C51" s="653" t="s">
        <v>115</v>
      </c>
      <c r="D51" s="654"/>
      <c r="E51" s="654"/>
      <c r="F51" s="654"/>
      <c r="G51" s="654"/>
      <c r="H51" s="655"/>
      <c r="I51" s="653" t="s">
        <v>206</v>
      </c>
      <c r="J51" s="654"/>
      <c r="K51" s="654"/>
      <c r="L51" s="654"/>
      <c r="M51" s="677"/>
    </row>
    <row r="52" spans="2:13">
      <c r="B52" s="656"/>
      <c r="C52" s="657" t="s">
        <v>233</v>
      </c>
      <c r="D52" s="657" t="s">
        <v>234</v>
      </c>
      <c r="E52" s="657" t="s">
        <v>235</v>
      </c>
      <c r="F52" s="657" t="s">
        <v>236</v>
      </c>
      <c r="G52" s="657" t="s">
        <v>237</v>
      </c>
      <c r="H52" s="657" t="s">
        <v>190</v>
      </c>
      <c r="I52" s="657" t="s">
        <v>233</v>
      </c>
      <c r="J52" s="657" t="s">
        <v>234</v>
      </c>
      <c r="K52" s="657" t="s">
        <v>235</v>
      </c>
      <c r="L52" s="657" t="s">
        <v>236</v>
      </c>
      <c r="M52" s="678" t="s">
        <v>237</v>
      </c>
    </row>
    <row r="53" spans="2:13">
      <c r="B53" s="658" t="s">
        <v>238</v>
      </c>
      <c r="C53" s="659"/>
      <c r="D53" s="659"/>
      <c r="E53" s="659"/>
      <c r="F53" s="659"/>
      <c r="G53" s="659"/>
      <c r="H53" s="660">
        <f>SUM(C53:G53)</f>
        <v>0</v>
      </c>
      <c r="I53" s="679" t="e">
        <f>C53/$H53</f>
        <v>#DIV/0!</v>
      </c>
      <c r="J53" s="679" t="e">
        <f>D53/$H53</f>
        <v>#DIV/0!</v>
      </c>
      <c r="K53" s="679" t="e">
        <f>E53/$H53</f>
        <v>#DIV/0!</v>
      </c>
      <c r="L53" s="679" t="e">
        <f>F53/$H53</f>
        <v>#DIV/0!</v>
      </c>
      <c r="M53" s="680" t="e">
        <f>G53/$H53</f>
        <v>#DIV/0!</v>
      </c>
    </row>
    <row r="54" spans="2:13">
      <c r="B54" s="661" t="s">
        <v>239</v>
      </c>
      <c r="C54" s="659"/>
      <c r="D54" s="659"/>
      <c r="E54" s="659"/>
      <c r="F54" s="659"/>
      <c r="G54" s="659"/>
      <c r="H54" s="660">
        <f t="shared" ref="H54:H60" si="8">SUM(C54:G54)</f>
        <v>0</v>
      </c>
      <c r="I54" s="679" t="e">
        <f>C54/$H54</f>
        <v>#DIV/0!</v>
      </c>
      <c r="J54" s="679" t="e">
        <f t="shared" ref="J54:M54" si="9">D54/$H54</f>
        <v>#DIV/0!</v>
      </c>
      <c r="K54" s="679" t="e">
        <f t="shared" si="9"/>
        <v>#DIV/0!</v>
      </c>
      <c r="L54" s="679" t="e">
        <f t="shared" si="9"/>
        <v>#DIV/0!</v>
      </c>
      <c r="M54" s="680" t="e">
        <f t="shared" si="9"/>
        <v>#DIV/0!</v>
      </c>
    </row>
    <row r="55" spans="2:13">
      <c r="B55" s="661" t="s">
        <v>240</v>
      </c>
      <c r="C55" s="659"/>
      <c r="D55" s="659"/>
      <c r="E55" s="659"/>
      <c r="F55" s="659"/>
      <c r="G55" s="659"/>
      <c r="H55" s="660">
        <f t="shared" si="8"/>
        <v>0</v>
      </c>
      <c r="I55" s="679" t="e">
        <f t="shared" ref="I55:L57" si="10">C55/$H55</f>
        <v>#DIV/0!</v>
      </c>
      <c r="J55" s="679" t="e">
        <f t="shared" si="10"/>
        <v>#DIV/0!</v>
      </c>
      <c r="K55" s="679" t="e">
        <f t="shared" si="10"/>
        <v>#DIV/0!</v>
      </c>
      <c r="L55" s="679" t="e">
        <f t="shared" si="10"/>
        <v>#DIV/0!</v>
      </c>
      <c r="M55" s="680" t="e">
        <f t="shared" ref="M55:M62" si="11">G55/$H55</f>
        <v>#DIV/0!</v>
      </c>
    </row>
    <row r="56" spans="2:13">
      <c r="B56" s="661" t="s">
        <v>241</v>
      </c>
      <c r="C56" s="659"/>
      <c r="D56" s="659"/>
      <c r="E56" s="659"/>
      <c r="F56" s="659"/>
      <c r="G56" s="659"/>
      <c r="H56" s="660">
        <f t="shared" si="8"/>
        <v>0</v>
      </c>
      <c r="I56" s="679" t="e">
        <f t="shared" si="10"/>
        <v>#DIV/0!</v>
      </c>
      <c r="J56" s="679" t="e">
        <f t="shared" si="10"/>
        <v>#DIV/0!</v>
      </c>
      <c r="K56" s="679" t="e">
        <f t="shared" si="10"/>
        <v>#DIV/0!</v>
      </c>
      <c r="L56" s="679" t="e">
        <f t="shared" si="10"/>
        <v>#DIV/0!</v>
      </c>
      <c r="M56" s="680" t="e">
        <f t="shared" si="11"/>
        <v>#DIV/0!</v>
      </c>
    </row>
    <row r="57" spans="2:13">
      <c r="B57" s="554" t="s">
        <v>242</v>
      </c>
      <c r="C57" s="659"/>
      <c r="D57" s="659"/>
      <c r="E57" s="659"/>
      <c r="F57" s="659"/>
      <c r="G57" s="659"/>
      <c r="H57" s="660">
        <f t="shared" si="8"/>
        <v>0</v>
      </c>
      <c r="I57" s="679" t="e">
        <f t="shared" si="10"/>
        <v>#DIV/0!</v>
      </c>
      <c r="J57" s="679" t="e">
        <f t="shared" si="10"/>
        <v>#DIV/0!</v>
      </c>
      <c r="K57" s="679" t="e">
        <f t="shared" si="10"/>
        <v>#DIV/0!</v>
      </c>
      <c r="L57" s="679" t="e">
        <f t="shared" si="10"/>
        <v>#DIV/0!</v>
      </c>
      <c r="M57" s="680" t="e">
        <f t="shared" si="11"/>
        <v>#DIV/0!</v>
      </c>
    </row>
    <row r="58" spans="2:13">
      <c r="B58" s="662" t="s">
        <v>243</v>
      </c>
      <c r="C58" s="659"/>
      <c r="D58" s="659"/>
      <c r="E58" s="659"/>
      <c r="F58" s="659"/>
      <c r="G58" s="659"/>
      <c r="H58" s="660">
        <f t="shared" si="8"/>
        <v>0</v>
      </c>
      <c r="I58" s="679" t="e">
        <f>C58/$H58</f>
        <v>#DIV/0!</v>
      </c>
      <c r="J58" s="679" t="e">
        <f>D58/$H58</f>
        <v>#DIV/0!</v>
      </c>
      <c r="K58" s="679" t="e">
        <f t="shared" ref="K58:K62" si="12">E58/$H58</f>
        <v>#DIV/0!</v>
      </c>
      <c r="L58" s="679" t="e">
        <f t="shared" ref="L58:L62" si="13">F58/$H58</f>
        <v>#DIV/0!</v>
      </c>
      <c r="M58" s="680" t="e">
        <f t="shared" si="11"/>
        <v>#DIV/0!</v>
      </c>
    </row>
    <row r="59" spans="2:13">
      <c r="B59" s="662" t="s">
        <v>244</v>
      </c>
      <c r="C59" s="659"/>
      <c r="D59" s="659"/>
      <c r="E59" s="659"/>
      <c r="F59" s="659"/>
      <c r="G59" s="659"/>
      <c r="H59" s="660">
        <f t="shared" si="8"/>
        <v>0</v>
      </c>
      <c r="I59" s="679" t="e">
        <f t="shared" ref="I59:I62" si="14">C59/$H59</f>
        <v>#DIV/0!</v>
      </c>
      <c r="J59" s="679" t="e">
        <f t="shared" ref="J59:J62" si="15">D59/$H59</f>
        <v>#DIV/0!</v>
      </c>
      <c r="K59" s="679" t="e">
        <f t="shared" si="12"/>
        <v>#DIV/0!</v>
      </c>
      <c r="L59" s="679" t="e">
        <f t="shared" si="13"/>
        <v>#DIV/0!</v>
      </c>
      <c r="M59" s="680" t="e">
        <f t="shared" si="11"/>
        <v>#DIV/0!</v>
      </c>
    </row>
    <row r="60" spans="2:13">
      <c r="B60" s="554" t="s">
        <v>245</v>
      </c>
      <c r="C60" s="659"/>
      <c r="D60" s="659"/>
      <c r="E60" s="659"/>
      <c r="F60" s="659"/>
      <c r="G60" s="659"/>
      <c r="H60" s="660">
        <f t="shared" si="8"/>
        <v>0</v>
      </c>
      <c r="I60" s="679" t="e">
        <f t="shared" si="14"/>
        <v>#DIV/0!</v>
      </c>
      <c r="J60" s="679" t="e">
        <f t="shared" si="15"/>
        <v>#DIV/0!</v>
      </c>
      <c r="K60" s="679" t="e">
        <f t="shared" si="12"/>
        <v>#DIV/0!</v>
      </c>
      <c r="L60" s="679" t="e">
        <f t="shared" si="13"/>
        <v>#DIV/0!</v>
      </c>
      <c r="M60" s="680" t="e">
        <f t="shared" si="11"/>
        <v>#DIV/0!</v>
      </c>
    </row>
    <row r="61" spans="2:13">
      <c r="B61" s="663" t="s">
        <v>246</v>
      </c>
      <c r="C61" s="659"/>
      <c r="D61" s="659"/>
      <c r="E61" s="659"/>
      <c r="F61" s="659"/>
      <c r="G61" s="659"/>
      <c r="H61" s="660">
        <f t="shared" ref="H61:H62" si="16">SUM(C61:G61)</f>
        <v>0</v>
      </c>
      <c r="I61" s="679" t="e">
        <f t="shared" si="14"/>
        <v>#DIV/0!</v>
      </c>
      <c r="J61" s="679" t="e">
        <f t="shared" si="15"/>
        <v>#DIV/0!</v>
      </c>
      <c r="K61" s="679" t="e">
        <f t="shared" si="12"/>
        <v>#DIV/0!</v>
      </c>
      <c r="L61" s="679" t="e">
        <f t="shared" si="13"/>
        <v>#DIV/0!</v>
      </c>
      <c r="M61" s="680" t="e">
        <f t="shared" si="11"/>
        <v>#DIV/0!</v>
      </c>
    </row>
    <row r="62" ht="17.25" spans="2:13">
      <c r="B62" s="664" t="s">
        <v>190</v>
      </c>
      <c r="C62" s="665">
        <f>C53+C57+C60</f>
        <v>0</v>
      </c>
      <c r="D62" s="665">
        <f>D53+D57+D60</f>
        <v>0</v>
      </c>
      <c r="E62" s="665">
        <f>E53+E57+E60</f>
        <v>0</v>
      </c>
      <c r="F62" s="665">
        <f>F53+F57+F60</f>
        <v>0</v>
      </c>
      <c r="G62" s="665">
        <f>G53+G57+G60</f>
        <v>0</v>
      </c>
      <c r="H62" s="665">
        <f t="shared" si="16"/>
        <v>0</v>
      </c>
      <c r="I62" s="681" t="e">
        <f t="shared" si="14"/>
        <v>#DIV/0!</v>
      </c>
      <c r="J62" s="681" t="e">
        <f t="shared" si="15"/>
        <v>#DIV/0!</v>
      </c>
      <c r="K62" s="681" t="e">
        <f t="shared" si="12"/>
        <v>#DIV/0!</v>
      </c>
      <c r="L62" s="681" t="e">
        <f t="shared" si="13"/>
        <v>#DIV/0!</v>
      </c>
      <c r="M62" s="682" t="e">
        <f t="shared" si="11"/>
        <v>#DIV/0!</v>
      </c>
    </row>
    <row r="63" spans="1:2">
      <c r="A63" s="41" t="s">
        <v>207</v>
      </c>
      <c r="B63" s="41" t="s">
        <v>247</v>
      </c>
    </row>
    <row r="65" ht="17.25" spans="1:8">
      <c r="A65" s="17" t="s">
        <v>248</v>
      </c>
      <c r="H65" s="342" t="s">
        <v>107</v>
      </c>
    </row>
    <row r="66" spans="2:8">
      <c r="B66" s="683"/>
      <c r="C66" s="355" t="s">
        <v>249</v>
      </c>
      <c r="D66" s="684"/>
      <c r="E66" s="685"/>
      <c r="F66" s="686" t="s">
        <v>250</v>
      </c>
      <c r="G66" s="684"/>
      <c r="H66" s="685"/>
    </row>
    <row r="67" ht="17.25" spans="2:8">
      <c r="B67" s="687"/>
      <c r="C67" s="688" t="s">
        <v>251</v>
      </c>
      <c r="D67" s="689" t="s">
        <v>252</v>
      </c>
      <c r="E67" s="667" t="s">
        <v>253</v>
      </c>
      <c r="F67" s="690" t="s">
        <v>254</v>
      </c>
      <c r="G67" s="689" t="s">
        <v>252</v>
      </c>
      <c r="H67" s="667" t="s">
        <v>253</v>
      </c>
    </row>
    <row r="68" spans="2:8">
      <c r="B68" s="687" t="s">
        <v>255</v>
      </c>
      <c r="C68" s="691"/>
      <c r="D68" s="692"/>
      <c r="E68" s="693"/>
      <c r="F68" s="694"/>
      <c r="G68" s="692"/>
      <c r="H68" s="695"/>
    </row>
    <row r="69" spans="2:8">
      <c r="B69" s="687" t="s">
        <v>256</v>
      </c>
      <c r="C69" s="359"/>
      <c r="D69" s="696"/>
      <c r="E69" s="697"/>
      <c r="F69" s="698"/>
      <c r="G69" s="696"/>
      <c r="H69" s="198"/>
    </row>
    <row r="70" spans="2:8">
      <c r="B70" s="687" t="s">
        <v>257</v>
      </c>
      <c r="C70" s="359"/>
      <c r="D70" s="696"/>
      <c r="E70" s="697"/>
      <c r="F70" s="698"/>
      <c r="G70" s="696"/>
      <c r="H70" s="198"/>
    </row>
    <row r="71" spans="2:8">
      <c r="B71" s="687" t="s">
        <v>258</v>
      </c>
      <c r="C71" s="359"/>
      <c r="D71" s="696"/>
      <c r="E71" s="697"/>
      <c r="F71" s="698"/>
      <c r="G71" s="696"/>
      <c r="H71" s="198"/>
    </row>
    <row r="72" spans="2:8">
      <c r="B72" s="687" t="s">
        <v>259</v>
      </c>
      <c r="C72" s="359"/>
      <c r="D72" s="696"/>
      <c r="E72" s="697"/>
      <c r="F72" s="698"/>
      <c r="G72" s="696"/>
      <c r="H72" s="198"/>
    </row>
    <row r="73" ht="17.25" spans="2:8">
      <c r="B73" s="699" t="s">
        <v>260</v>
      </c>
      <c r="C73" s="700"/>
      <c r="D73" s="701"/>
      <c r="E73" s="702"/>
      <c r="F73" s="700"/>
      <c r="G73" s="701"/>
      <c r="H73" s="702"/>
    </row>
    <row r="74" spans="1:2">
      <c r="A74" s="41" t="s">
        <v>207</v>
      </c>
      <c r="B74" s="41" t="s">
        <v>261</v>
      </c>
    </row>
    <row r="75" spans="2:2">
      <c r="B75" s="41" t="s">
        <v>262</v>
      </c>
    </row>
    <row r="76" spans="2:2">
      <c r="B76" s="41" t="s">
        <v>263</v>
      </c>
    </row>
    <row r="77" spans="2:2">
      <c r="B77" s="41" t="s">
        <v>264</v>
      </c>
    </row>
    <row r="78" spans="2:2">
      <c r="B78" s="41" t="s">
        <v>265</v>
      </c>
    </row>
    <row r="79" spans="2:2">
      <c r="B79" s="41" t="s">
        <v>266</v>
      </c>
    </row>
    <row r="81" ht="17.25" spans="1:6">
      <c r="A81" s="17" t="s">
        <v>267</v>
      </c>
      <c r="F81" s="342" t="s">
        <v>107</v>
      </c>
    </row>
    <row r="82" spans="2:6">
      <c r="B82" s="703" t="s">
        <v>8</v>
      </c>
      <c r="C82" s="704" t="s">
        <v>9</v>
      </c>
      <c r="D82" s="705" t="s">
        <v>268</v>
      </c>
      <c r="E82" s="706" t="s">
        <v>269</v>
      </c>
      <c r="F82" s="707" t="s">
        <v>270</v>
      </c>
    </row>
    <row r="83" spans="2:6">
      <c r="B83" s="708" t="s">
        <v>271</v>
      </c>
      <c r="C83" s="709"/>
      <c r="D83" s="710"/>
      <c r="E83" s="238" t="s">
        <v>39</v>
      </c>
      <c r="F83" s="269" t="s">
        <v>39</v>
      </c>
    </row>
    <row r="84" spans="2:6">
      <c r="B84" s="711" t="s">
        <v>272</v>
      </c>
      <c r="C84" s="114" t="s">
        <v>273</v>
      </c>
      <c r="D84" s="712"/>
      <c r="E84" s="712"/>
      <c r="F84" s="713" t="e">
        <f>E84/'表1-1 资产配置状况'!$D$7</f>
        <v>#DIV/0!</v>
      </c>
    </row>
    <row r="85" spans="2:6">
      <c r="B85" s="714"/>
      <c r="C85" s="114" t="s">
        <v>274</v>
      </c>
      <c r="D85" s="712"/>
      <c r="E85" s="712"/>
      <c r="F85" s="713" t="e">
        <f>E85/'表1-1 资产配置状况'!$D$7</f>
        <v>#DIV/0!</v>
      </c>
    </row>
    <row r="86" ht="17.25" spans="2:6">
      <c r="B86" s="715"/>
      <c r="C86" s="716" t="s">
        <v>275</v>
      </c>
      <c r="D86" s="717"/>
      <c r="E86" s="717"/>
      <c r="F86" s="718" t="e">
        <f>E86/'表1-1 资产配置状况'!$D$7</f>
        <v>#DIV/0!</v>
      </c>
    </row>
    <row r="87" spans="1:2">
      <c r="A87" s="41" t="s">
        <v>35</v>
      </c>
      <c r="B87" s="41" t="s">
        <v>276</v>
      </c>
    </row>
    <row r="88" spans="2:2">
      <c r="B88" s="41" t="s">
        <v>277</v>
      </c>
    </row>
    <row r="89" spans="2:2">
      <c r="B89" s="41" t="s">
        <v>278</v>
      </c>
    </row>
    <row r="90" spans="2:3">
      <c r="B90" s="41" t="s">
        <v>279</v>
      </c>
      <c r="C90" s="41" t="s">
        <v>280</v>
      </c>
    </row>
    <row r="91" spans="2:2">
      <c r="B91" s="41" t="s">
        <v>281</v>
      </c>
    </row>
  </sheetData>
  <sheetProtection password="CC52" sheet="1" formatCells="0" formatColumns="0" formatRows="0" objects="1" scenarios="1"/>
  <protectedRanges>
    <protectedRange sqref="D83:E86" name="区域7" securityDescriptor=""/>
    <protectedRange sqref="C68:H73" name="区域6" securityDescriptor=""/>
    <protectedRange sqref="C53:G61" name="区域5" securityDescriptor=""/>
    <protectedRange sqref="C40:J46" name="区域4" securityDescriptor=""/>
    <protectedRange sqref="A2:H2" name="区域1" securityDescriptor=""/>
    <protectedRange sqref="C6:I12" name="区域2" securityDescriptor=""/>
    <protectedRange sqref="C28:E32" name="区域3" securityDescriptor=""/>
  </protectedRanges>
  <mergeCells count="28">
    <mergeCell ref="A1:M1"/>
    <mergeCell ref="E2:G2"/>
    <mergeCell ref="C4:I4"/>
    <mergeCell ref="C27:D27"/>
    <mergeCell ref="C28:D28"/>
    <mergeCell ref="C29:D29"/>
    <mergeCell ref="C30:D30"/>
    <mergeCell ref="C31:D31"/>
    <mergeCell ref="C32:D32"/>
    <mergeCell ref="C33:D33"/>
    <mergeCell ref="C38:K38"/>
    <mergeCell ref="C51:H51"/>
    <mergeCell ref="I51:M51"/>
    <mergeCell ref="C66:E66"/>
    <mergeCell ref="F66:H66"/>
    <mergeCell ref="C73:E73"/>
    <mergeCell ref="F73:H73"/>
    <mergeCell ref="B83:C83"/>
    <mergeCell ref="A4:A5"/>
    <mergeCell ref="A6:A13"/>
    <mergeCell ref="A14:A20"/>
    <mergeCell ref="A40:A47"/>
    <mergeCell ref="B4:B5"/>
    <mergeCell ref="B51:B52"/>
    <mergeCell ref="B66:B67"/>
    <mergeCell ref="B84:B86"/>
    <mergeCell ref="J4:J5"/>
    <mergeCell ref="A38:B39"/>
  </mergeCells>
  <printOptions horizontalCentered="1"/>
  <pageMargins left="0.708333333333333" right="0.708333333333333" top="0.747916666666667" bottom="0.747916666666667" header="0.314583333333333" footer="0.314583333333333"/>
  <pageSetup paperSize="9" scale="59" fitToHeight="3" orientation="landscape"/>
  <headerFooter>
    <oddFooter>&amp;C第 &amp;P 页，共 &amp;N 页</oddFooter>
  </headerFooter>
  <rowBreaks count="3" manualBreakCount="3">
    <brk id="24" max="12" man="1"/>
    <brk id="48" max="12" man="1"/>
    <brk id="91" max="12" man="1"/>
  </rowBreaks>
  <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46"/>
  <sheetViews>
    <sheetView view="pageBreakPreview" zoomScale="80" zoomScaleNormal="100" zoomScaleSheetLayoutView="80" workbookViewId="0">
      <selection activeCell="A47" sqref="A47"/>
    </sheetView>
  </sheetViews>
  <sheetFormatPr defaultColWidth="9" defaultRowHeight="16.5" outlineLevelCol="7"/>
  <cols>
    <col min="1" max="1" width="29.375" style="41" customWidth="1"/>
    <col min="2" max="2" width="25.125" style="543" customWidth="1"/>
    <col min="3" max="3" width="21.625" style="41" customWidth="1"/>
    <col min="4" max="4" width="23.75" style="41" customWidth="1"/>
    <col min="5" max="6" width="21.875" style="41" customWidth="1"/>
    <col min="7" max="7" width="12.875" style="41" customWidth="1"/>
    <col min="8" max="8" width="32.125" style="41" customWidth="1"/>
    <col min="9" max="9" width="34.375" style="41" customWidth="1"/>
    <col min="10" max="16384" width="9" style="41"/>
  </cols>
  <sheetData>
    <row r="1" ht="24.75" spans="1:8">
      <c r="A1" s="16" t="s">
        <v>14</v>
      </c>
      <c r="B1" s="16"/>
      <c r="C1" s="16"/>
      <c r="D1" s="16"/>
      <c r="E1" s="16"/>
      <c r="F1" s="16"/>
      <c r="G1" s="16"/>
      <c r="H1" s="16"/>
    </row>
    <row r="2" spans="1:5">
      <c r="A2" s="17" t="s">
        <v>104</v>
      </c>
      <c r="C2" s="18" t="s">
        <v>105</v>
      </c>
      <c r="D2" s="18"/>
      <c r="E2" s="18"/>
    </row>
    <row r="3" ht="17.25" spans="1:8">
      <c r="A3" s="544" t="s">
        <v>282</v>
      </c>
      <c r="H3" s="342" t="s">
        <v>107</v>
      </c>
    </row>
    <row r="4" spans="1:8">
      <c r="A4" s="545" t="s">
        <v>283</v>
      </c>
      <c r="B4" s="187" t="s">
        <v>284</v>
      </c>
      <c r="C4" s="188"/>
      <c r="D4" s="188"/>
      <c r="E4" s="546"/>
      <c r="F4" s="187" t="s">
        <v>285</v>
      </c>
      <c r="G4" s="188"/>
      <c r="H4" s="189"/>
    </row>
    <row r="5" spans="1:8">
      <c r="A5" s="547"/>
      <c r="B5" s="548" t="s">
        <v>286</v>
      </c>
      <c r="C5" s="191" t="s">
        <v>287</v>
      </c>
      <c r="D5" s="191" t="s">
        <v>190</v>
      </c>
      <c r="E5" s="191" t="s">
        <v>206</v>
      </c>
      <c r="F5" s="192" t="s">
        <v>288</v>
      </c>
      <c r="G5" s="192" t="s">
        <v>206</v>
      </c>
      <c r="H5" s="549" t="s">
        <v>289</v>
      </c>
    </row>
    <row r="6" spans="1:8">
      <c r="A6" s="550" t="s">
        <v>290</v>
      </c>
      <c r="B6" s="551"/>
      <c r="C6" s="192"/>
      <c r="D6" s="552">
        <f>B6+C6</f>
        <v>0</v>
      </c>
      <c r="E6" s="335" t="e">
        <f>D6/$D$10</f>
        <v>#DIV/0!</v>
      </c>
      <c r="F6" s="192"/>
      <c r="G6" s="329" t="e">
        <f>F6/$F$10</f>
        <v>#DIV/0!</v>
      </c>
      <c r="H6" s="193"/>
    </row>
    <row r="7" spans="1:8">
      <c r="A7" s="553" t="s">
        <v>291</v>
      </c>
      <c r="B7" s="551"/>
      <c r="C7" s="192"/>
      <c r="D7" s="552">
        <f>B7+C7</f>
        <v>0</v>
      </c>
      <c r="E7" s="335" t="e">
        <f>D7/$D$10</f>
        <v>#DIV/0!</v>
      </c>
      <c r="F7" s="192"/>
      <c r="G7" s="329" t="e">
        <f>F7/$F$10</f>
        <v>#DIV/0!</v>
      </c>
      <c r="H7" s="193"/>
    </row>
    <row r="8" spans="1:8">
      <c r="A8" s="554" t="s">
        <v>292</v>
      </c>
      <c r="B8" s="555"/>
      <c r="C8" s="258"/>
      <c r="D8" s="552">
        <f>B8+C8</f>
        <v>0</v>
      </c>
      <c r="E8" s="335" t="e">
        <f>D8/$D$10</f>
        <v>#DIV/0!</v>
      </c>
      <c r="F8" s="258"/>
      <c r="G8" s="329" t="e">
        <f>F8/$F$10</f>
        <v>#DIV/0!</v>
      </c>
      <c r="H8" s="198"/>
    </row>
    <row r="9" spans="1:8">
      <c r="A9" s="554" t="s">
        <v>293</v>
      </c>
      <c r="B9" s="555"/>
      <c r="C9" s="258"/>
      <c r="D9" s="552">
        <f>B9+C9</f>
        <v>0</v>
      </c>
      <c r="E9" s="335" t="e">
        <f>D9/$D$10</f>
        <v>#DIV/0!</v>
      </c>
      <c r="F9" s="258"/>
      <c r="G9" s="329" t="e">
        <f>F9/$F$10</f>
        <v>#DIV/0!</v>
      </c>
      <c r="H9" s="198"/>
    </row>
    <row r="10" ht="17.25" spans="1:8">
      <c r="A10" s="556" t="s">
        <v>294</v>
      </c>
      <c r="B10" s="557">
        <f>B6+B8+B9</f>
        <v>0</v>
      </c>
      <c r="C10" s="557">
        <f>C6+C8+C9</f>
        <v>0</v>
      </c>
      <c r="D10" s="557">
        <f>D6+D8+D9</f>
        <v>0</v>
      </c>
      <c r="E10" s="557" t="e">
        <f>D10/$D$10</f>
        <v>#DIV/0!</v>
      </c>
      <c r="F10" s="557">
        <f>F6+F8+F9</f>
        <v>0</v>
      </c>
      <c r="G10" s="557" t="e">
        <f>F10/$F$10</f>
        <v>#DIV/0!</v>
      </c>
      <c r="H10" s="558"/>
    </row>
    <row r="11" ht="18" spans="1:8">
      <c r="A11" s="559" t="s">
        <v>295</v>
      </c>
      <c r="B11" s="560"/>
      <c r="C11" s="561"/>
      <c r="D11" s="561"/>
      <c r="E11" s="562"/>
      <c r="F11" s="561"/>
      <c r="G11" s="562"/>
      <c r="H11" s="563"/>
    </row>
    <row r="12" spans="1:1">
      <c r="A12" s="41" t="s">
        <v>207</v>
      </c>
    </row>
    <row r="13" spans="1:1">
      <c r="A13" s="41" t="s">
        <v>296</v>
      </c>
    </row>
    <row r="14" spans="1:1">
      <c r="A14" s="41" t="s">
        <v>297</v>
      </c>
    </row>
    <row r="15" ht="22.5" spans="1:1">
      <c r="A15" s="255"/>
    </row>
    <row r="16" ht="17.25" spans="1:5">
      <c r="A16" s="184" t="s">
        <v>298</v>
      </c>
      <c r="B16" s="41"/>
      <c r="E16" s="342"/>
    </row>
    <row r="17" spans="1:6">
      <c r="A17" s="564" t="s">
        <v>299</v>
      </c>
      <c r="B17" s="565" t="s">
        <v>300</v>
      </c>
      <c r="C17" s="565" t="s">
        <v>301</v>
      </c>
      <c r="D17" s="566" t="s">
        <v>302</v>
      </c>
      <c r="E17" s="567" t="s">
        <v>303</v>
      </c>
      <c r="F17" s="565" t="s">
        <v>304</v>
      </c>
    </row>
    <row r="18" spans="1:6">
      <c r="A18" s="568" t="s">
        <v>305</v>
      </c>
      <c r="B18" s="569"/>
      <c r="C18" s="569"/>
      <c r="D18" s="570" t="s">
        <v>290</v>
      </c>
      <c r="E18" s="570"/>
      <c r="F18" s="569"/>
    </row>
    <row r="19" spans="1:6">
      <c r="A19" s="568" t="s">
        <v>306</v>
      </c>
      <c r="B19" s="569"/>
      <c r="C19" s="569"/>
      <c r="D19" s="570" t="s">
        <v>292</v>
      </c>
      <c r="E19" s="570"/>
      <c r="F19" s="569"/>
    </row>
    <row r="20" spans="1:6">
      <c r="A20" s="568" t="s">
        <v>307</v>
      </c>
      <c r="B20" s="569"/>
      <c r="C20" s="569"/>
      <c r="D20" s="570" t="s">
        <v>293</v>
      </c>
      <c r="E20" s="570"/>
      <c r="F20" s="569"/>
    </row>
    <row r="21" ht="17.25" spans="1:6">
      <c r="A21" s="571" t="s">
        <v>308</v>
      </c>
      <c r="B21" s="572"/>
      <c r="C21" s="572"/>
      <c r="D21" s="573" t="s">
        <v>309</v>
      </c>
      <c r="E21" s="573"/>
      <c r="F21" s="574"/>
    </row>
    <row r="22" ht="18" spans="1:6">
      <c r="A22" s="575" t="s">
        <v>310</v>
      </c>
      <c r="B22" s="576"/>
      <c r="C22" s="576"/>
      <c r="D22" s="577" t="s">
        <v>311</v>
      </c>
      <c r="E22" s="577"/>
      <c r="F22" s="578"/>
    </row>
    <row r="23" spans="1:2">
      <c r="A23" s="41" t="s">
        <v>207</v>
      </c>
      <c r="B23" s="41"/>
    </row>
    <row r="24" spans="1:2">
      <c r="A24" s="41" t="s">
        <v>312</v>
      </c>
      <c r="B24" s="41"/>
    </row>
    <row r="27" ht="17.25" spans="1:1">
      <c r="A27" s="544" t="s">
        <v>313</v>
      </c>
    </row>
    <row r="28" spans="1:2">
      <c r="A28" s="564" t="s">
        <v>314</v>
      </c>
      <c r="B28" s="565"/>
    </row>
    <row r="29" spans="1:2">
      <c r="A29" s="568" t="s">
        <v>315</v>
      </c>
      <c r="B29" s="569"/>
    </row>
    <row r="30" spans="1:2">
      <c r="A30" s="568" t="s">
        <v>316</v>
      </c>
      <c r="B30" s="569"/>
    </row>
    <row r="31" spans="1:2">
      <c r="A31" s="568" t="s">
        <v>317</v>
      </c>
      <c r="B31" s="569"/>
    </row>
    <row r="32" spans="1:2">
      <c r="A32" s="568" t="s">
        <v>318</v>
      </c>
      <c r="B32" s="569"/>
    </row>
    <row r="33" ht="17.25" spans="1:2">
      <c r="A33" s="575" t="s">
        <v>319</v>
      </c>
      <c r="B33" s="576"/>
    </row>
    <row r="34" spans="1:2">
      <c r="A34" s="41" t="s">
        <v>207</v>
      </c>
      <c r="B34" s="579"/>
    </row>
    <row r="35" spans="1:2">
      <c r="A35" s="41" t="s">
        <v>320</v>
      </c>
      <c r="B35" s="41"/>
    </row>
    <row r="36" spans="2:2">
      <c r="B36" s="41"/>
    </row>
    <row r="38" ht="17.25" spans="1:4">
      <c r="A38" s="184" t="s">
        <v>321</v>
      </c>
      <c r="D38" s="342" t="s">
        <v>107</v>
      </c>
    </row>
    <row r="39" spans="1:4">
      <c r="A39" s="580" t="s">
        <v>302</v>
      </c>
      <c r="B39" s="567" t="s">
        <v>322</v>
      </c>
      <c r="C39" s="567" t="s">
        <v>323</v>
      </c>
      <c r="D39" s="567" t="s">
        <v>324</v>
      </c>
    </row>
    <row r="40" spans="1:4">
      <c r="A40" s="581"/>
      <c r="B40" s="582" t="s">
        <v>325</v>
      </c>
      <c r="C40" s="582" t="s">
        <v>326</v>
      </c>
      <c r="D40" s="581" t="s">
        <v>327</v>
      </c>
    </row>
    <row r="41" spans="1:4">
      <c r="A41" s="570" t="s">
        <v>290</v>
      </c>
      <c r="B41" s="570"/>
      <c r="C41" s="570"/>
      <c r="D41" s="583"/>
    </row>
    <row r="42" spans="1:4">
      <c r="A42" s="570" t="s">
        <v>292</v>
      </c>
      <c r="B42" s="570"/>
      <c r="C42" s="570"/>
      <c r="D42" s="583"/>
    </row>
    <row r="43" spans="1:4">
      <c r="A43" s="570" t="s">
        <v>293</v>
      </c>
      <c r="B43" s="570"/>
      <c r="C43" s="570"/>
      <c r="D43" s="583"/>
    </row>
    <row r="44" ht="17.25" spans="1:4">
      <c r="A44" s="573" t="s">
        <v>309</v>
      </c>
      <c r="B44" s="573"/>
      <c r="C44" s="573"/>
      <c r="D44" s="584"/>
    </row>
    <row r="45" ht="18" spans="1:4">
      <c r="A45" s="577" t="s">
        <v>311</v>
      </c>
      <c r="B45" s="577"/>
      <c r="C45" s="577"/>
      <c r="D45" s="585"/>
    </row>
    <row r="46" spans="1:1">
      <c r="A46" s="586" t="s">
        <v>328</v>
      </c>
    </row>
  </sheetData>
  <sheetProtection password="CC52" sheet="1" formatCells="0" formatColumns="0" formatRows="0" objects="1" scenarios="1"/>
  <protectedRanges>
    <protectedRange sqref="B41:D45" name="区域9" securityDescriptor=""/>
    <protectedRange sqref="A2:E2" name="区域1" securityDescriptor=""/>
    <protectedRange sqref="B6:C9" name="区域2" securityDescriptor=""/>
    <protectedRange sqref="F6:F9" name="区域3" securityDescriptor=""/>
    <protectedRange sqref="H6:H10" name="区域4" securityDescriptor=""/>
    <protectedRange sqref="B11:H11" name="区域5" securityDescriptor=""/>
    <protectedRange sqref="B18:C22" name="区域6" securityDescriptor=""/>
    <protectedRange sqref="E18:F22" name="区域7" securityDescriptor=""/>
    <protectedRange sqref="B28:B33" name="区域8" securityDescriptor=""/>
  </protectedRanges>
  <mergeCells count="6">
    <mergeCell ref="A1:H1"/>
    <mergeCell ref="C2:E2"/>
    <mergeCell ref="B4:E4"/>
    <mergeCell ref="F4:H4"/>
    <mergeCell ref="A4:A5"/>
    <mergeCell ref="A39:A40"/>
  </mergeCells>
  <printOptions horizontalCentered="1"/>
  <pageMargins left="0.708333333333333" right="0.708333333333333" top="0.747916666666667" bottom="0.747916666666667" header="0.314583333333333" footer="0.314583333333333"/>
  <pageSetup paperSize="9" scale="60" orientation="landscape"/>
  <headerFooter>
    <oddFooter>&amp;C第 &amp;P 页，共 &amp;N 页</oddFooter>
  </headerFooter>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T46"/>
  <sheetViews>
    <sheetView view="pageBreakPreview" zoomScale="80" zoomScaleNormal="80" zoomScaleSheetLayoutView="80" topLeftCell="A22" workbookViewId="0">
      <selection activeCell="D31" sqref="D31"/>
    </sheetView>
  </sheetViews>
  <sheetFormatPr defaultColWidth="8.75" defaultRowHeight="16.5"/>
  <cols>
    <col min="1" max="1" width="10.625" style="46" customWidth="1"/>
    <col min="2" max="2" width="26.25" style="46" customWidth="1"/>
    <col min="3" max="3" width="10.375" style="46" customWidth="1"/>
    <col min="4" max="4" width="11.25" style="46" customWidth="1"/>
    <col min="5" max="5" width="12.875" style="46" customWidth="1"/>
    <col min="6" max="7" width="12.625" style="46" customWidth="1"/>
    <col min="8" max="8" width="11.125" style="46" customWidth="1"/>
    <col min="9" max="10" width="13.875" style="46" customWidth="1"/>
    <col min="11" max="12" width="12.625" style="46" customWidth="1"/>
    <col min="13" max="15" width="16.125" style="46" customWidth="1"/>
    <col min="16" max="16" width="8.125" style="46" customWidth="1"/>
    <col min="17" max="17" width="16.625" style="46" customWidth="1"/>
    <col min="18" max="18" width="11.75" style="46" customWidth="1"/>
    <col min="19" max="19" width="11.75" style="496" customWidth="1"/>
    <col min="20" max="16384" width="8.75" style="46"/>
  </cols>
  <sheetData>
    <row r="1" ht="24.75" spans="1:19">
      <c r="A1" s="431" t="s">
        <v>329</v>
      </c>
      <c r="B1" s="431"/>
      <c r="C1" s="431"/>
      <c r="D1" s="431"/>
      <c r="E1" s="431"/>
      <c r="F1" s="431"/>
      <c r="G1" s="431"/>
      <c r="H1" s="431"/>
      <c r="I1" s="431"/>
      <c r="J1" s="431"/>
      <c r="K1" s="431"/>
      <c r="L1" s="431"/>
      <c r="M1" s="431"/>
      <c r="N1" s="431"/>
      <c r="O1" s="431"/>
      <c r="P1" s="431"/>
      <c r="Q1" s="539"/>
      <c r="R1" s="539"/>
      <c r="S1" s="540"/>
    </row>
    <row r="2" s="44" customFormat="1" spans="1:19">
      <c r="A2" s="81" t="s">
        <v>330</v>
      </c>
      <c r="B2" s="144"/>
      <c r="C2" s="144"/>
      <c r="D2" s="144"/>
      <c r="E2" s="144"/>
      <c r="F2" s="144"/>
      <c r="G2" s="144"/>
      <c r="H2" s="144"/>
      <c r="I2" s="144"/>
      <c r="J2" s="144"/>
      <c r="K2" s="50"/>
      <c r="L2" s="50"/>
      <c r="M2" s="50"/>
      <c r="N2" s="50"/>
      <c r="O2" s="50"/>
      <c r="P2" s="50"/>
      <c r="S2" s="541"/>
    </row>
    <row r="3" s="44" customFormat="1" ht="17.25" spans="1:19">
      <c r="A3" s="99" t="s">
        <v>104</v>
      </c>
      <c r="B3" s="432"/>
      <c r="C3" s="99"/>
      <c r="D3" s="99"/>
      <c r="E3" s="144"/>
      <c r="F3" s="144"/>
      <c r="G3" s="144"/>
      <c r="H3" s="459" t="s">
        <v>105</v>
      </c>
      <c r="I3" s="459"/>
      <c r="K3" s="50"/>
      <c r="L3" s="50"/>
      <c r="M3" s="459"/>
      <c r="N3" s="50"/>
      <c r="O3" s="477" t="s">
        <v>107</v>
      </c>
      <c r="P3" s="50"/>
      <c r="S3" s="542"/>
    </row>
    <row r="4" spans="1:20">
      <c r="A4" s="154"/>
      <c r="B4" s="497"/>
      <c r="C4" s="498" t="s">
        <v>331</v>
      </c>
      <c r="D4" s="498"/>
      <c r="E4" s="498"/>
      <c r="F4" s="498"/>
      <c r="G4" s="498"/>
      <c r="H4" s="498" t="s">
        <v>332</v>
      </c>
      <c r="I4" s="498"/>
      <c r="J4" s="498"/>
      <c r="K4" s="498"/>
      <c r="L4" s="498"/>
      <c r="M4" s="521" t="s">
        <v>333</v>
      </c>
      <c r="N4" s="521"/>
      <c r="O4" s="522"/>
      <c r="P4" s="154"/>
      <c r="S4" s="46"/>
      <c r="T4" s="496"/>
    </row>
    <row r="5" ht="33.75" spans="1:20">
      <c r="A5" s="154"/>
      <c r="B5" s="499"/>
      <c r="C5" s="500" t="s">
        <v>334</v>
      </c>
      <c r="D5" s="501" t="s">
        <v>335</v>
      </c>
      <c r="E5" s="500" t="s">
        <v>336</v>
      </c>
      <c r="F5" s="500" t="s">
        <v>337</v>
      </c>
      <c r="G5" s="501" t="s">
        <v>338</v>
      </c>
      <c r="H5" s="500" t="s">
        <v>334</v>
      </c>
      <c r="I5" s="501" t="s">
        <v>335</v>
      </c>
      <c r="J5" s="500" t="s">
        <v>336</v>
      </c>
      <c r="K5" s="500" t="s">
        <v>337</v>
      </c>
      <c r="L5" s="501" t="s">
        <v>338</v>
      </c>
      <c r="M5" s="523" t="s">
        <v>334</v>
      </c>
      <c r="N5" s="524" t="s">
        <v>335</v>
      </c>
      <c r="O5" s="525" t="s">
        <v>336</v>
      </c>
      <c r="P5" s="154"/>
      <c r="S5" s="46"/>
      <c r="T5" s="496"/>
    </row>
    <row r="6" spans="1:20">
      <c r="A6" s="154"/>
      <c r="B6" s="502" t="s">
        <v>290</v>
      </c>
      <c r="C6" s="503"/>
      <c r="D6" s="503"/>
      <c r="E6" s="503"/>
      <c r="F6" s="454">
        <f>C6*M6+D6*N6-E6*O6</f>
        <v>0</v>
      </c>
      <c r="G6" s="454" t="e">
        <f>(C6*M6+D6*N6)/(M6+N6)-E6</f>
        <v>#DIV/0!</v>
      </c>
      <c r="H6" s="503"/>
      <c r="I6" s="503"/>
      <c r="J6" s="503"/>
      <c r="K6" s="454">
        <f>H6*M6+I6*N6-J6*O6</f>
        <v>0</v>
      </c>
      <c r="L6" s="454" t="e">
        <f>(H6*M6+I6*N6)/(M6+N6)-J6</f>
        <v>#DIV/0!</v>
      </c>
      <c r="M6" s="526"/>
      <c r="N6" s="503"/>
      <c r="O6" s="527"/>
      <c r="P6" s="154"/>
      <c r="S6" s="46"/>
      <c r="T6" s="496"/>
    </row>
    <row r="7" spans="1:20">
      <c r="A7" s="154"/>
      <c r="B7" s="504" t="s">
        <v>339</v>
      </c>
      <c r="C7" s="505"/>
      <c r="D7" s="506" t="s">
        <v>39</v>
      </c>
      <c r="E7" s="506" t="s">
        <v>39</v>
      </c>
      <c r="F7" s="238" t="s">
        <v>39</v>
      </c>
      <c r="G7" s="238"/>
      <c r="H7" s="505"/>
      <c r="I7" s="506" t="s">
        <v>39</v>
      </c>
      <c r="J7" s="506" t="s">
        <v>39</v>
      </c>
      <c r="K7" s="238" t="s">
        <v>39</v>
      </c>
      <c r="L7" s="238"/>
      <c r="M7" s="528"/>
      <c r="N7" s="529" t="s">
        <v>39</v>
      </c>
      <c r="O7" s="530" t="s">
        <v>39</v>
      </c>
      <c r="P7" s="154"/>
      <c r="S7" s="46"/>
      <c r="T7" s="496"/>
    </row>
    <row r="8" spans="1:20">
      <c r="A8" s="154"/>
      <c r="B8" s="504" t="s">
        <v>340</v>
      </c>
      <c r="C8" s="505"/>
      <c r="D8" s="506" t="s">
        <v>39</v>
      </c>
      <c r="E8" s="507"/>
      <c r="F8" s="466">
        <f>C8*M8-E8*O8</f>
        <v>0</v>
      </c>
      <c r="G8" s="466">
        <f>C8-E8</f>
        <v>0</v>
      </c>
      <c r="H8" s="505"/>
      <c r="I8" s="506" t="s">
        <v>39</v>
      </c>
      <c r="J8" s="507"/>
      <c r="K8" s="466">
        <f>H8*M8-J8*O8</f>
        <v>0</v>
      </c>
      <c r="L8" s="466">
        <f>H8-J8</f>
        <v>0</v>
      </c>
      <c r="M8" s="528"/>
      <c r="N8" s="529" t="s">
        <v>39</v>
      </c>
      <c r="O8" s="531"/>
      <c r="P8" s="154"/>
      <c r="S8" s="46"/>
      <c r="T8" s="496"/>
    </row>
    <row r="9" spans="1:20">
      <c r="A9" s="154"/>
      <c r="B9" s="508" t="s">
        <v>292</v>
      </c>
      <c r="C9" s="505"/>
      <c r="D9" s="505"/>
      <c r="E9" s="505"/>
      <c r="F9" s="466">
        <f>C9*M9+D9*N9-E9*O9</f>
        <v>0</v>
      </c>
      <c r="G9" s="466" t="e">
        <f>(C9*M9+D9*N9)/(M9+N9)-E9</f>
        <v>#DIV/0!</v>
      </c>
      <c r="H9" s="505"/>
      <c r="I9" s="505"/>
      <c r="J9" s="505"/>
      <c r="K9" s="466">
        <f>H9*M9+I9*N9-J9*O9</f>
        <v>0</v>
      </c>
      <c r="L9" s="466" t="e">
        <f>(H9*M9+I9*N9)/(M9+N9)-J9</f>
        <v>#DIV/0!</v>
      </c>
      <c r="M9" s="528"/>
      <c r="N9" s="505"/>
      <c r="O9" s="532"/>
      <c r="P9" s="154"/>
      <c r="S9" s="46"/>
      <c r="T9" s="496"/>
    </row>
    <row r="10" ht="17.25" spans="1:20">
      <c r="A10" s="154"/>
      <c r="B10" s="509" t="s">
        <v>293</v>
      </c>
      <c r="C10" s="510"/>
      <c r="D10" s="510"/>
      <c r="E10" s="510"/>
      <c r="F10" s="511">
        <f t="shared" ref="F10:F11" si="0">C10*M10+D10*N10-E10*O10</f>
        <v>0</v>
      </c>
      <c r="G10" s="511" t="e">
        <f>(C10*M10+D10*N10)/(M10+N10)-E10</f>
        <v>#DIV/0!</v>
      </c>
      <c r="H10" s="510"/>
      <c r="I10" s="510"/>
      <c r="J10" s="510"/>
      <c r="K10" s="511">
        <f t="shared" ref="K10:K11" si="1">H10*M10+I10*N10-J10*O10</f>
        <v>0</v>
      </c>
      <c r="L10" s="511" t="e">
        <f>(H10*M10+I10*N10)/(M10+N10)-J10</f>
        <v>#DIV/0!</v>
      </c>
      <c r="M10" s="533"/>
      <c r="N10" s="510"/>
      <c r="O10" s="534"/>
      <c r="P10" s="154"/>
      <c r="S10" s="46"/>
      <c r="T10" s="496"/>
    </row>
    <row r="11" ht="18" spans="1:20">
      <c r="A11" s="154"/>
      <c r="B11" s="512" t="s">
        <v>341</v>
      </c>
      <c r="C11" s="513"/>
      <c r="D11" s="513"/>
      <c r="E11" s="513"/>
      <c r="F11" s="514">
        <f t="shared" si="0"/>
        <v>0</v>
      </c>
      <c r="G11" s="515" t="e">
        <f>(C11*M11+D11*N11)/(M11+N11)-E11</f>
        <v>#DIV/0!</v>
      </c>
      <c r="H11" s="513"/>
      <c r="I11" s="513"/>
      <c r="J11" s="513"/>
      <c r="K11" s="514">
        <f t="shared" si="1"/>
        <v>0</v>
      </c>
      <c r="L11" s="515" t="e">
        <f>(H11*M11+I11*N11)/(M11+N11)-J11</f>
        <v>#DIV/0!</v>
      </c>
      <c r="M11" s="535"/>
      <c r="N11" s="536"/>
      <c r="O11" s="537"/>
      <c r="P11" s="154"/>
      <c r="S11" s="46"/>
      <c r="T11" s="496"/>
    </row>
    <row r="12" ht="17.25" spans="1:20">
      <c r="A12" s="154"/>
      <c r="B12" s="516" t="s">
        <v>342</v>
      </c>
      <c r="C12" s="517"/>
      <c r="D12" s="517"/>
      <c r="E12" s="517"/>
      <c r="F12" s="518" t="e">
        <f>F11/'表1-1 资产配置状况'!D7</f>
        <v>#DIV/0!</v>
      </c>
      <c r="G12" s="519"/>
      <c r="H12" s="517"/>
      <c r="I12" s="517"/>
      <c r="J12" s="517"/>
      <c r="K12" s="518" t="e">
        <f>K11/'表1-1 资产配置状况'!D7</f>
        <v>#DIV/0!</v>
      </c>
      <c r="L12" s="519"/>
      <c r="M12" s="517"/>
      <c r="N12" s="517"/>
      <c r="O12" s="538"/>
      <c r="P12" s="154"/>
      <c r="S12" s="46"/>
      <c r="T12" s="496"/>
    </row>
    <row r="13" spans="1:16">
      <c r="A13" s="100" t="s">
        <v>35</v>
      </c>
      <c r="B13" s="100" t="s">
        <v>343</v>
      </c>
      <c r="C13" s="154"/>
      <c r="D13" s="154"/>
      <c r="E13" s="154"/>
      <c r="F13" s="154"/>
      <c r="G13" s="154"/>
      <c r="H13" s="154"/>
      <c r="I13" s="154"/>
      <c r="J13" s="154"/>
      <c r="K13" s="154"/>
      <c r="L13" s="154"/>
      <c r="M13" s="154"/>
      <c r="N13" s="154"/>
      <c r="O13" s="154"/>
      <c r="P13" s="154"/>
    </row>
    <row r="14" spans="1:16">
      <c r="A14" s="100"/>
      <c r="B14" s="100" t="s">
        <v>344</v>
      </c>
      <c r="C14" s="154"/>
      <c r="D14" s="154"/>
      <c r="E14" s="154"/>
      <c r="F14" s="154"/>
      <c r="G14" s="154"/>
      <c r="H14" s="154"/>
      <c r="I14" s="154"/>
      <c r="J14" s="154"/>
      <c r="K14" s="154"/>
      <c r="L14" s="154"/>
      <c r="M14" s="154"/>
      <c r="N14" s="154"/>
      <c r="O14" s="154"/>
      <c r="P14" s="154"/>
    </row>
    <row r="15" spans="1:16">
      <c r="A15" s="100"/>
      <c r="B15" s="100" t="s">
        <v>345</v>
      </c>
      <c r="C15" s="154"/>
      <c r="D15" s="154"/>
      <c r="E15" s="154"/>
      <c r="F15" s="154"/>
      <c r="G15" s="154"/>
      <c r="H15" s="154"/>
      <c r="I15" s="154"/>
      <c r="J15" s="154"/>
      <c r="K15" s="154"/>
      <c r="L15" s="154"/>
      <c r="M15" s="154"/>
      <c r="N15" s="154"/>
      <c r="O15" s="154"/>
      <c r="P15" s="154"/>
    </row>
    <row r="16" spans="1:16">
      <c r="A16" s="100"/>
      <c r="B16" s="100" t="s">
        <v>346</v>
      </c>
      <c r="C16" s="154"/>
      <c r="D16" s="154"/>
      <c r="E16" s="154"/>
      <c r="F16" s="154"/>
      <c r="G16" s="154"/>
      <c r="H16" s="154"/>
      <c r="I16" s="154"/>
      <c r="J16" s="154"/>
      <c r="K16" s="154"/>
      <c r="L16" s="154"/>
      <c r="M16" s="154"/>
      <c r="N16" s="154"/>
      <c r="O16" s="154"/>
      <c r="P16" s="154"/>
    </row>
    <row r="17" spans="1:16">
      <c r="A17" s="100"/>
      <c r="B17" s="100" t="s">
        <v>347</v>
      </c>
      <c r="C17" s="154"/>
      <c r="D17" s="154"/>
      <c r="E17" s="154"/>
      <c r="F17" s="154"/>
      <c r="G17" s="154"/>
      <c r="H17" s="154"/>
      <c r="I17" s="154"/>
      <c r="J17" s="154"/>
      <c r="K17" s="154"/>
      <c r="L17" s="154"/>
      <c r="M17" s="154"/>
      <c r="N17" s="154"/>
      <c r="O17" s="154"/>
      <c r="P17" s="154"/>
    </row>
    <row r="18" spans="2:16">
      <c r="B18" s="100" t="s">
        <v>348</v>
      </c>
      <c r="C18" s="154"/>
      <c r="D18" s="154"/>
      <c r="E18" s="154"/>
      <c r="F18" s="154"/>
      <c r="G18" s="154"/>
      <c r="H18" s="154"/>
      <c r="I18" s="154"/>
      <c r="J18" s="154"/>
      <c r="K18" s="154"/>
      <c r="L18" s="154"/>
      <c r="M18" s="154"/>
      <c r="N18" s="154"/>
      <c r="O18" s="154"/>
      <c r="P18" s="154"/>
    </row>
    <row r="19" spans="1:16">
      <c r="A19" s="154"/>
      <c r="B19" s="100" t="s">
        <v>349</v>
      </c>
      <c r="C19" s="154"/>
      <c r="D19" s="154"/>
      <c r="E19" s="154"/>
      <c r="F19" s="154"/>
      <c r="G19" s="154"/>
      <c r="H19" s="154"/>
      <c r="I19" s="154"/>
      <c r="J19" s="154"/>
      <c r="K19" s="154"/>
      <c r="L19" s="154"/>
      <c r="M19" s="154"/>
      <c r="N19" s="154"/>
      <c r="O19" s="154"/>
      <c r="P19" s="154"/>
    </row>
    <row r="20" spans="1:16">
      <c r="A20" s="154"/>
      <c r="B20" s="100" t="s">
        <v>350</v>
      </c>
      <c r="C20" s="154"/>
      <c r="D20" s="154"/>
      <c r="E20" s="154"/>
      <c r="F20" s="154"/>
      <c r="G20" s="154"/>
      <c r="H20" s="154"/>
      <c r="I20" s="154"/>
      <c r="J20" s="154"/>
      <c r="K20" s="154"/>
      <c r="L20" s="154"/>
      <c r="M20" s="154"/>
      <c r="N20" s="154"/>
      <c r="O20" s="154"/>
      <c r="P20" s="154"/>
    </row>
    <row r="21" spans="1:16">
      <c r="A21" s="154"/>
      <c r="B21" s="100" t="s">
        <v>351</v>
      </c>
      <c r="C21" s="154"/>
      <c r="D21" s="154"/>
      <c r="E21" s="154"/>
      <c r="F21" s="154"/>
      <c r="G21" s="154"/>
      <c r="H21" s="154"/>
      <c r="I21" s="154"/>
      <c r="J21" s="154"/>
      <c r="K21" s="154"/>
      <c r="L21" s="154"/>
      <c r="M21" s="154"/>
      <c r="N21" s="154"/>
      <c r="O21" s="154"/>
      <c r="P21" s="154"/>
    </row>
    <row r="22" spans="1:16">
      <c r="A22" s="154"/>
      <c r="B22" s="100" t="s">
        <v>352</v>
      </c>
      <c r="C22" s="154"/>
      <c r="D22" s="154"/>
      <c r="E22" s="154"/>
      <c r="F22" s="154"/>
      <c r="G22" s="154"/>
      <c r="H22" s="154"/>
      <c r="I22" s="154"/>
      <c r="J22" s="154"/>
      <c r="K22" s="154"/>
      <c r="L22" s="154"/>
      <c r="M22" s="154"/>
      <c r="N22" s="154"/>
      <c r="O22" s="154"/>
      <c r="P22" s="154"/>
    </row>
    <row r="23" spans="1:16">
      <c r="A23" s="154"/>
      <c r="B23" s="100" t="s">
        <v>353</v>
      </c>
      <c r="C23" s="154"/>
      <c r="D23" s="154"/>
      <c r="E23" s="154"/>
      <c r="F23" s="154"/>
      <c r="G23" s="154"/>
      <c r="H23" s="154"/>
      <c r="I23" s="154"/>
      <c r="J23" s="154"/>
      <c r="K23" s="154"/>
      <c r="L23" s="154"/>
      <c r="M23" s="154"/>
      <c r="N23" s="154"/>
      <c r="O23" s="154"/>
      <c r="P23" s="154"/>
    </row>
    <row r="24" spans="1:16">
      <c r="A24" s="154"/>
      <c r="B24" s="100" t="s">
        <v>354</v>
      </c>
      <c r="C24" s="154"/>
      <c r="D24" s="154"/>
      <c r="E24" s="154"/>
      <c r="F24" s="154"/>
      <c r="G24" s="154"/>
      <c r="H24" s="154"/>
      <c r="I24" s="154"/>
      <c r="J24" s="154"/>
      <c r="K24" s="154"/>
      <c r="L24" s="154"/>
      <c r="M24" s="154"/>
      <c r="N24" s="154"/>
      <c r="O24" s="154"/>
      <c r="P24" s="154"/>
    </row>
    <row r="25" spans="1:16">
      <c r="A25" s="154"/>
      <c r="B25" s="100" t="s">
        <v>355</v>
      </c>
      <c r="C25" s="154"/>
      <c r="D25" s="154"/>
      <c r="E25" s="154"/>
      <c r="F25" s="154"/>
      <c r="G25" s="154"/>
      <c r="H25" s="154"/>
      <c r="I25" s="154"/>
      <c r="J25" s="154"/>
      <c r="K25" s="154"/>
      <c r="L25" s="154"/>
      <c r="M25" s="154"/>
      <c r="N25" s="154"/>
      <c r="O25" s="154"/>
      <c r="P25" s="154"/>
    </row>
    <row r="26" spans="1:16">
      <c r="A26" s="154"/>
      <c r="B26" s="100" t="s">
        <v>356</v>
      </c>
      <c r="C26" s="154"/>
      <c r="D26" s="154"/>
      <c r="E26" s="154"/>
      <c r="F26" s="154"/>
      <c r="G26" s="154"/>
      <c r="H26" s="154"/>
      <c r="I26" s="154"/>
      <c r="J26" s="154"/>
      <c r="K26" s="154"/>
      <c r="L26" s="154"/>
      <c r="M26" s="154"/>
      <c r="N26" s="154"/>
      <c r="O26" s="154"/>
      <c r="P26" s="154"/>
    </row>
    <row r="27" spans="1:16">
      <c r="A27" s="154"/>
      <c r="B27" s="100" t="s">
        <v>357</v>
      </c>
      <c r="C27" s="154"/>
      <c r="D27" s="154"/>
      <c r="E27" s="154"/>
      <c r="F27" s="154"/>
      <c r="G27" s="154"/>
      <c r="H27" s="154"/>
      <c r="I27" s="154"/>
      <c r="J27" s="154"/>
      <c r="K27" s="154"/>
      <c r="L27" s="154"/>
      <c r="M27" s="154"/>
      <c r="N27" s="154"/>
      <c r="O27" s="154"/>
      <c r="P27" s="154"/>
    </row>
    <row r="28" spans="1:16">
      <c r="A28" s="154"/>
      <c r="B28" s="100" t="s">
        <v>358</v>
      </c>
      <c r="C28" s="154"/>
      <c r="D28" s="154"/>
      <c r="E28" s="154"/>
      <c r="F28" s="154"/>
      <c r="G28" s="154"/>
      <c r="H28" s="154"/>
      <c r="I28" s="154"/>
      <c r="J28" s="154"/>
      <c r="K28" s="154"/>
      <c r="L28" s="154"/>
      <c r="M28" s="154"/>
      <c r="N28" s="154"/>
      <c r="O28" s="154"/>
      <c r="P28" s="154"/>
    </row>
    <row r="29" spans="1:16">
      <c r="A29" s="154"/>
      <c r="B29" s="100" t="s">
        <v>359</v>
      </c>
      <c r="C29" s="154"/>
      <c r="D29" s="154"/>
      <c r="E29" s="154"/>
      <c r="F29" s="154"/>
      <c r="G29" s="154"/>
      <c r="H29" s="154"/>
      <c r="I29" s="154"/>
      <c r="J29" s="154"/>
      <c r="K29" s="154"/>
      <c r="L29" s="154"/>
      <c r="M29" s="154"/>
      <c r="N29" s="154"/>
      <c r="O29" s="154"/>
      <c r="P29" s="154"/>
    </row>
    <row r="30" spans="1:16">
      <c r="A30" s="154"/>
      <c r="B30" s="100" t="s">
        <v>360</v>
      </c>
      <c r="C30" s="154"/>
      <c r="D30" s="154"/>
      <c r="E30" s="154"/>
      <c r="F30" s="154"/>
      <c r="G30" s="154"/>
      <c r="H30"/>
      <c r="I30" s="154"/>
      <c r="J30" s="154"/>
      <c r="K30"/>
      <c r="L30"/>
      <c r="M30" s="154"/>
      <c r="N30" s="154"/>
      <c r="O30" s="154"/>
      <c r="P30" s="154"/>
    </row>
    <row r="31" spans="1:16">
      <c r="A31" s="154"/>
      <c r="B31" s="100"/>
      <c r="C31" s="154"/>
      <c r="D31"/>
      <c r="E31" s="154"/>
      <c r="F31" s="154"/>
      <c r="G31" s="154"/>
      <c r="H31" s="154"/>
      <c r="I31" s="154"/>
      <c r="J31" s="154"/>
      <c r="K31" s="154"/>
      <c r="L31" s="154"/>
      <c r="M31" s="154"/>
      <c r="N31" s="154"/>
      <c r="O31" s="154"/>
      <c r="P31" s="154"/>
    </row>
    <row r="32" spans="1:16">
      <c r="A32" s="154"/>
      <c r="B32" s="100"/>
      <c r="C32" s="154"/>
      <c r="D32" s="154"/>
      <c r="E32" s="154"/>
      <c r="F32" s="154"/>
      <c r="G32" s="154"/>
      <c r="H32" s="154"/>
      <c r="I32" s="154"/>
      <c r="J32" s="154"/>
      <c r="K32" s="154"/>
      <c r="L32" s="154"/>
      <c r="M32" s="154"/>
      <c r="N32" s="154"/>
      <c r="O32" s="154"/>
      <c r="P32" s="154"/>
    </row>
    <row r="33" spans="1:16">
      <c r="A33" s="154"/>
      <c r="B33" s="100" t="s">
        <v>361</v>
      </c>
      <c r="C33" s="154"/>
      <c r="D33" s="154"/>
      <c r="E33" s="154"/>
      <c r="F33" s="154"/>
      <c r="G33" s="154"/>
      <c r="H33" s="154"/>
      <c r="I33" s="154"/>
      <c r="J33" s="154"/>
      <c r="K33" s="154"/>
      <c r="L33" s="154"/>
      <c r="M33" s="154"/>
      <c r="N33" s="154"/>
      <c r="O33" s="154"/>
      <c r="P33" s="154"/>
    </row>
    <row r="34" spans="1:16">
      <c r="A34" s="154"/>
      <c r="B34" s="100" t="s">
        <v>362</v>
      </c>
      <c r="C34" s="154"/>
      <c r="D34" s="154"/>
      <c r="E34" s="154"/>
      <c r="F34" s="154"/>
      <c r="G34" s="154"/>
      <c r="H34" s="154"/>
      <c r="I34" s="154"/>
      <c r="J34" s="154"/>
      <c r="K34" s="154"/>
      <c r="L34" s="154"/>
      <c r="M34" s="154"/>
      <c r="N34" s="154"/>
      <c r="O34" s="154"/>
      <c r="P34" s="154"/>
    </row>
    <row r="35" spans="1:16">
      <c r="A35" s="154"/>
      <c r="B35" s="154"/>
      <c r="C35" s="154"/>
      <c r="D35" s="154"/>
      <c r="E35" s="154"/>
      <c r="F35" s="154"/>
      <c r="G35" s="154"/>
      <c r="H35" s="154"/>
      <c r="I35" s="154"/>
      <c r="J35" s="154"/>
      <c r="K35" s="154"/>
      <c r="L35" s="154"/>
      <c r="M35" s="154"/>
      <c r="N35" s="154"/>
      <c r="O35" s="154"/>
      <c r="P35" s="154"/>
    </row>
    <row r="36" spans="1:16">
      <c r="A36" s="154"/>
      <c r="B36" s="154"/>
      <c r="C36" s="154"/>
      <c r="D36" s="154"/>
      <c r="E36" s="154"/>
      <c r="F36" s="154"/>
      <c r="G36" s="154"/>
      <c r="H36" s="154"/>
      <c r="I36" s="154"/>
      <c r="J36" s="154"/>
      <c r="K36" s="154"/>
      <c r="L36" s="154"/>
      <c r="M36" s="154"/>
      <c r="N36" s="154"/>
      <c r="O36" s="154"/>
      <c r="P36" s="154"/>
    </row>
    <row r="37" ht="17.25" spans="1:16">
      <c r="A37" s="154"/>
      <c r="B37" s="520"/>
      <c r="C37" s="154"/>
      <c r="D37" s="154"/>
      <c r="E37" s="154"/>
      <c r="F37" s="154"/>
      <c r="G37" s="154"/>
      <c r="H37" s="154"/>
      <c r="I37" s="154"/>
      <c r="J37" s="154"/>
      <c r="K37" s="154"/>
      <c r="L37" s="154"/>
      <c r="M37" s="154"/>
      <c r="N37" s="154"/>
      <c r="O37" s="154"/>
      <c r="P37" s="154"/>
    </row>
    <row r="38" spans="1:16">
      <c r="A38" s="154"/>
      <c r="B38" s="100" t="s">
        <v>363</v>
      </c>
      <c r="C38" s="154"/>
      <c r="D38" s="154"/>
      <c r="E38" s="154"/>
      <c r="F38" s="154"/>
      <c r="G38" s="154"/>
      <c r="H38" s="154"/>
      <c r="I38" s="154"/>
      <c r="J38" s="154"/>
      <c r="K38" s="154"/>
      <c r="L38" s="154"/>
      <c r="M38" s="154"/>
      <c r="N38" s="154"/>
      <c r="O38" s="154"/>
      <c r="P38" s="154"/>
    </row>
    <row r="39" spans="1:16">
      <c r="A39" s="154"/>
      <c r="B39" s="456" t="s">
        <v>364</v>
      </c>
      <c r="C39" s="154"/>
      <c r="D39" s="154"/>
      <c r="E39" s="154"/>
      <c r="F39" s="154"/>
      <c r="G39" s="154"/>
      <c r="H39" s="154"/>
      <c r="I39" s="154"/>
      <c r="J39" s="154"/>
      <c r="K39" s="154"/>
      <c r="L39" s="154"/>
      <c r="M39" s="154"/>
      <c r="N39" s="154"/>
      <c r="O39" s="154"/>
      <c r="P39" s="154"/>
    </row>
    <row r="40" spans="1:16">
      <c r="A40" s="154"/>
      <c r="B40" s="456" t="s">
        <v>365</v>
      </c>
      <c r="C40" s="154"/>
      <c r="D40" s="154"/>
      <c r="E40" s="154"/>
      <c r="F40" s="154"/>
      <c r="G40" s="154"/>
      <c r="H40" s="154"/>
      <c r="I40" s="154"/>
      <c r="J40" s="154"/>
      <c r="K40" s="154"/>
      <c r="L40" s="154"/>
      <c r="M40" s="154"/>
      <c r="N40" s="154"/>
      <c r="O40" s="154"/>
      <c r="P40" s="154"/>
    </row>
    <row r="41" spans="1:16">
      <c r="A41" s="154"/>
      <c r="B41" s="100" t="s">
        <v>366</v>
      </c>
      <c r="C41" s="154"/>
      <c r="D41" s="154"/>
      <c r="E41" s="154"/>
      <c r="F41" s="154"/>
      <c r="G41" s="154"/>
      <c r="H41" s="154"/>
      <c r="I41" s="154"/>
      <c r="J41" s="154"/>
      <c r="K41" s="154"/>
      <c r="L41" s="154"/>
      <c r="M41" s="154"/>
      <c r="N41" s="154"/>
      <c r="O41" s="154"/>
      <c r="P41" s="154"/>
    </row>
    <row r="42" spans="1:16">
      <c r="A42" s="154"/>
      <c r="B42" s="100" t="s">
        <v>367</v>
      </c>
      <c r="C42" s="154"/>
      <c r="D42" s="154"/>
      <c r="E42" s="154"/>
      <c r="F42" s="154"/>
      <c r="G42" s="154"/>
      <c r="H42" s="154"/>
      <c r="I42" s="154"/>
      <c r="J42" s="154"/>
      <c r="K42" s="154"/>
      <c r="L42" s="154"/>
      <c r="M42" s="154"/>
      <c r="N42" s="154"/>
      <c r="O42" s="154"/>
      <c r="P42" s="154"/>
    </row>
    <row r="43" spans="1:16">
      <c r="A43" s="154"/>
      <c r="B43" s="456" t="s">
        <v>368</v>
      </c>
      <c r="C43" s="154"/>
      <c r="D43" s="154"/>
      <c r="E43" s="154"/>
      <c r="F43" s="154"/>
      <c r="G43" s="154"/>
      <c r="H43" s="154"/>
      <c r="I43" s="154"/>
      <c r="J43" s="154"/>
      <c r="K43" s="154"/>
      <c r="L43" s="154"/>
      <c r="M43" s="154"/>
      <c r="N43" s="154"/>
      <c r="O43" s="154"/>
      <c r="P43" s="154"/>
    </row>
    <row r="44" spans="1:15">
      <c r="A44" s="154"/>
      <c r="B44" s="100"/>
      <c r="C44" s="154"/>
      <c r="D44" s="154"/>
      <c r="E44" s="154"/>
      <c r="F44" s="154"/>
      <c r="G44" s="154"/>
      <c r="H44" s="154"/>
      <c r="I44" s="154"/>
      <c r="J44" s="154"/>
      <c r="K44" s="154"/>
      <c r="L44" s="154"/>
      <c r="M44" s="154"/>
      <c r="N44" s="154"/>
      <c r="O44" s="154"/>
    </row>
    <row r="45" spans="1:15">
      <c r="A45" s="154"/>
      <c r="B45" s="154"/>
      <c r="C45" s="154"/>
      <c r="D45" s="154"/>
      <c r="E45" s="154"/>
      <c r="F45" s="154"/>
      <c r="G45" s="154"/>
      <c r="H45" s="154"/>
      <c r="I45" s="154"/>
      <c r="J45" s="154"/>
      <c r="K45" s="154"/>
      <c r="L45" s="154"/>
      <c r="M45" s="154"/>
      <c r="N45" s="154"/>
      <c r="O45" s="154"/>
    </row>
    <row r="46" spans="1:15">
      <c r="A46" s="154"/>
      <c r="B46" s="154"/>
      <c r="C46" s="154"/>
      <c r="D46" s="154"/>
      <c r="E46" s="154"/>
      <c r="F46" s="154"/>
      <c r="G46" s="154"/>
      <c r="H46" s="154"/>
      <c r="I46" s="154"/>
      <c r="J46" s="154"/>
      <c r="K46" s="154"/>
      <c r="L46" s="154"/>
      <c r="M46" s="154"/>
      <c r="N46" s="154"/>
      <c r="O46" s="154"/>
    </row>
  </sheetData>
  <sheetProtection password="CC52" sheet="1" formatCells="0" formatColumns="0" formatRows="0" objects="1" scenarios="1"/>
  <protectedRanges>
    <protectedRange sqref="A3:L3" name="区域1" securityDescriptor=""/>
    <protectedRange sqref="C6:E17" name="区域2" securityDescriptor=""/>
    <protectedRange sqref="H6:J17" name="区域3" securityDescriptor=""/>
    <protectedRange sqref="M6:O17" name="区域4" securityDescriptor=""/>
  </protectedRanges>
  <mergeCells count="6">
    <mergeCell ref="A1:P1"/>
    <mergeCell ref="H3:I3"/>
    <mergeCell ref="C4:G4"/>
    <mergeCell ref="H4:L4"/>
    <mergeCell ref="M4:O4"/>
    <mergeCell ref="B4:B5"/>
  </mergeCells>
  <dataValidations count="1">
    <dataValidation type="list" allowBlank="1" showInputMessage="1" showErrorMessage="1" sqref="E2:G2">
      <formula1>"公司整体,传统保险业务,分红保险业务,万能保险业务,投资连结险业务"</formula1>
    </dataValidation>
  </dataValidations>
  <pageMargins left="0.708333333333333" right="0.708333333333333" top="0.747916666666667" bottom="0.747916666666667" header="0.314583333333333" footer="0.314583333333333"/>
  <pageSetup paperSize="9" scale="52" orientation="landscape"/>
  <headerFooter/>
  <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S41"/>
  <sheetViews>
    <sheetView view="pageBreakPreview" zoomScale="80" zoomScaleNormal="80" zoomScaleSheetLayoutView="80" workbookViewId="0">
      <selection activeCell="I10" sqref="I10 I18"/>
    </sheetView>
  </sheetViews>
  <sheetFormatPr defaultColWidth="8.75" defaultRowHeight="16.5"/>
  <cols>
    <col min="1" max="1" width="10.625" style="154" customWidth="1"/>
    <col min="2" max="2" width="11.75" style="154" customWidth="1"/>
    <col min="3" max="3" width="24.625" style="154" customWidth="1"/>
    <col min="4" max="4" width="10.375" style="154" customWidth="1"/>
    <col min="5" max="5" width="11.25" style="154" customWidth="1"/>
    <col min="6" max="6" width="12.875" style="154" customWidth="1"/>
    <col min="7" max="7" width="12.625" style="154" customWidth="1"/>
    <col min="8" max="8" width="11.125" style="154" customWidth="1"/>
    <col min="9" max="10" width="13.875" style="154" customWidth="1"/>
    <col min="11" max="11" width="12.625" style="154" customWidth="1"/>
    <col min="12" max="14" width="16.125" style="154" customWidth="1"/>
    <col min="15" max="15" width="8.125" style="154" customWidth="1"/>
    <col min="16" max="16" width="16.625" style="154" customWidth="1"/>
    <col min="17" max="17" width="17.375" style="154" customWidth="1"/>
    <col min="18" max="18" width="11.75" style="430" customWidth="1"/>
    <col min="19" max="16384" width="8.75" style="154"/>
  </cols>
  <sheetData>
    <row r="1" s="46" customFormat="1" ht="24.75" spans="1:19">
      <c r="A1" s="431" t="s">
        <v>369</v>
      </c>
      <c r="B1" s="431"/>
      <c r="C1" s="431"/>
      <c r="D1" s="431"/>
      <c r="E1" s="431"/>
      <c r="F1" s="431"/>
      <c r="G1" s="431"/>
      <c r="H1" s="431"/>
      <c r="I1" s="431"/>
      <c r="J1" s="431"/>
      <c r="K1" s="431"/>
      <c r="L1" s="431"/>
      <c r="M1" s="431"/>
      <c r="N1" s="431"/>
      <c r="O1" s="431"/>
      <c r="P1" s="431"/>
      <c r="Q1" s="431"/>
      <c r="R1" s="476"/>
      <c r="S1" s="154"/>
    </row>
    <row r="2" s="44" customFormat="1" spans="1:19">
      <c r="A2" s="81" t="s">
        <v>330</v>
      </c>
      <c r="B2" s="144"/>
      <c r="C2" s="144"/>
      <c r="D2" s="144"/>
      <c r="E2" s="144"/>
      <c r="F2" s="144"/>
      <c r="G2" s="144"/>
      <c r="H2" s="144"/>
      <c r="I2" s="144"/>
      <c r="J2" s="144"/>
      <c r="K2" s="50"/>
      <c r="L2" s="50"/>
      <c r="M2" s="50"/>
      <c r="N2" s="50"/>
      <c r="O2" s="50"/>
      <c r="P2" s="50"/>
      <c r="Q2" s="50"/>
      <c r="R2" s="49"/>
      <c r="S2" s="50"/>
    </row>
    <row r="3" s="44" customFormat="1" ht="17.25" spans="1:19">
      <c r="A3" s="99" t="s">
        <v>104</v>
      </c>
      <c r="B3" s="144"/>
      <c r="C3" s="432"/>
      <c r="D3" s="99"/>
      <c r="E3" s="99"/>
      <c r="F3" s="144"/>
      <c r="G3" s="144"/>
      <c r="H3" s="144"/>
      <c r="I3" s="432"/>
      <c r="J3" s="458" t="s">
        <v>105</v>
      </c>
      <c r="K3" s="458"/>
      <c r="L3" s="459"/>
      <c r="M3" s="50"/>
      <c r="N3" s="50"/>
      <c r="O3" s="50"/>
      <c r="P3" s="50"/>
      <c r="Q3" s="50"/>
      <c r="R3" s="477" t="s">
        <v>107</v>
      </c>
      <c r="S3" s="50"/>
    </row>
    <row r="4" s="44" customFormat="1" spans="1:19">
      <c r="A4" s="144"/>
      <c r="B4" s="433" t="s">
        <v>370</v>
      </c>
      <c r="C4" s="434" t="s">
        <v>283</v>
      </c>
      <c r="D4" s="435" t="s">
        <v>371</v>
      </c>
      <c r="E4" s="435"/>
      <c r="F4" s="435"/>
      <c r="G4" s="435"/>
      <c r="H4" s="435"/>
      <c r="I4" s="435"/>
      <c r="J4" s="435"/>
      <c r="K4" s="435"/>
      <c r="L4" s="435"/>
      <c r="M4" s="435"/>
      <c r="N4" s="435"/>
      <c r="O4" s="460"/>
      <c r="P4" s="461" t="s">
        <v>190</v>
      </c>
      <c r="Q4" s="478" t="s">
        <v>268</v>
      </c>
      <c r="R4" s="460" t="s">
        <v>372</v>
      </c>
      <c r="S4" s="50"/>
    </row>
    <row r="5" s="44" customFormat="1" ht="17.25" spans="1:19">
      <c r="A5" s="144"/>
      <c r="B5" s="436"/>
      <c r="C5" s="437"/>
      <c r="D5" s="437">
        <v>0.5</v>
      </c>
      <c r="E5" s="438">
        <v>1</v>
      </c>
      <c r="F5" s="438">
        <v>2</v>
      </c>
      <c r="G5" s="438">
        <v>3</v>
      </c>
      <c r="H5" s="438">
        <v>4</v>
      </c>
      <c r="I5" s="438">
        <v>5</v>
      </c>
      <c r="J5" s="437">
        <v>7</v>
      </c>
      <c r="K5" s="437">
        <v>10</v>
      </c>
      <c r="L5" s="437">
        <v>15</v>
      </c>
      <c r="M5" s="437">
        <v>20</v>
      </c>
      <c r="N5" s="437">
        <v>30</v>
      </c>
      <c r="O5" s="462">
        <v>50</v>
      </c>
      <c r="P5" s="463"/>
      <c r="Q5" s="479"/>
      <c r="R5" s="480"/>
      <c r="S5" s="50"/>
    </row>
    <row r="6" s="44" customFormat="1" spans="1:19">
      <c r="A6" s="144"/>
      <c r="B6" s="439" t="s">
        <v>334</v>
      </c>
      <c r="C6" s="440" t="s">
        <v>290</v>
      </c>
      <c r="D6" s="440"/>
      <c r="E6" s="441"/>
      <c r="F6" s="441"/>
      <c r="G6" s="441"/>
      <c r="H6" s="441"/>
      <c r="I6" s="441"/>
      <c r="J6" s="441"/>
      <c r="K6" s="441"/>
      <c r="L6" s="441"/>
      <c r="M6" s="441"/>
      <c r="N6" s="441"/>
      <c r="O6" s="464"/>
      <c r="P6" s="454">
        <f>SUM(D6:O6)</f>
        <v>0</v>
      </c>
      <c r="Q6" s="481"/>
      <c r="R6" s="482"/>
      <c r="S6" s="50"/>
    </row>
    <row r="7" s="44" customFormat="1" spans="1:19">
      <c r="A7" s="144"/>
      <c r="B7" s="442"/>
      <c r="C7" s="443" t="s">
        <v>339</v>
      </c>
      <c r="D7" s="444"/>
      <c r="E7" s="445"/>
      <c r="F7" s="445"/>
      <c r="G7" s="445"/>
      <c r="H7" s="445"/>
      <c r="I7" s="445"/>
      <c r="J7" s="445"/>
      <c r="K7" s="445"/>
      <c r="L7" s="445"/>
      <c r="M7" s="445"/>
      <c r="N7" s="445"/>
      <c r="O7" s="465"/>
      <c r="P7" s="466">
        <f t="shared" ref="P7:P11" si="0">SUM(D7:O7)</f>
        <v>0</v>
      </c>
      <c r="Q7" s="483"/>
      <c r="R7" s="484"/>
      <c r="S7" s="50"/>
    </row>
    <row r="8" s="44" customFormat="1" spans="1:19">
      <c r="A8" s="144"/>
      <c r="B8" s="442"/>
      <c r="C8" s="443" t="s">
        <v>340</v>
      </c>
      <c r="D8" s="444"/>
      <c r="E8" s="445"/>
      <c r="F8" s="445"/>
      <c r="G8" s="445"/>
      <c r="H8" s="445"/>
      <c r="I8" s="445"/>
      <c r="J8" s="445"/>
      <c r="K8" s="445"/>
      <c r="L8" s="445"/>
      <c r="M8" s="445"/>
      <c r="N8" s="445"/>
      <c r="O8" s="465"/>
      <c r="P8" s="466">
        <f t="shared" si="0"/>
        <v>0</v>
      </c>
      <c r="Q8" s="483"/>
      <c r="R8" s="484"/>
      <c r="S8" s="50"/>
    </row>
    <row r="9" s="44" customFormat="1" spans="1:19">
      <c r="A9" s="144"/>
      <c r="B9" s="442"/>
      <c r="C9" s="444" t="s">
        <v>292</v>
      </c>
      <c r="D9" s="444"/>
      <c r="E9" s="445"/>
      <c r="F9" s="445"/>
      <c r="G9" s="445"/>
      <c r="H9" s="445"/>
      <c r="I9" s="445"/>
      <c r="J9" s="445"/>
      <c r="K9" s="445"/>
      <c r="L9" s="445"/>
      <c r="M9" s="445"/>
      <c r="N9" s="445"/>
      <c r="O9" s="465"/>
      <c r="P9" s="466">
        <f t="shared" si="0"/>
        <v>0</v>
      </c>
      <c r="Q9" s="483"/>
      <c r="R9" s="484"/>
      <c r="S9" s="50"/>
    </row>
    <row r="10" s="44" customFormat="1" spans="1:19">
      <c r="A10" s="144"/>
      <c r="B10" s="442"/>
      <c r="C10" s="444" t="s">
        <v>293</v>
      </c>
      <c r="D10" s="444"/>
      <c r="E10" s="445"/>
      <c r="F10" s="445"/>
      <c r="G10" s="445"/>
      <c r="H10" s="445"/>
      <c r="I10" s="445"/>
      <c r="J10" s="445"/>
      <c r="K10" s="445"/>
      <c r="L10" s="445"/>
      <c r="M10" s="445"/>
      <c r="N10" s="445"/>
      <c r="O10" s="465"/>
      <c r="P10" s="466">
        <f t="shared" si="0"/>
        <v>0</v>
      </c>
      <c r="Q10" s="483"/>
      <c r="R10" s="484"/>
      <c r="S10" s="50"/>
    </row>
    <row r="11" s="44" customFormat="1" ht="17.25" spans="1:19">
      <c r="A11" s="144"/>
      <c r="B11" s="442"/>
      <c r="C11" s="446" t="s">
        <v>341</v>
      </c>
      <c r="D11" s="446"/>
      <c r="E11" s="445"/>
      <c r="F11" s="445"/>
      <c r="G11" s="445"/>
      <c r="H11" s="445"/>
      <c r="I11" s="445"/>
      <c r="J11" s="445"/>
      <c r="K11" s="445"/>
      <c r="L11" s="445"/>
      <c r="M11" s="445"/>
      <c r="N11" s="445"/>
      <c r="O11" s="465"/>
      <c r="P11" s="467">
        <f t="shared" si="0"/>
        <v>0</v>
      </c>
      <c r="Q11" s="483"/>
      <c r="R11" s="484"/>
      <c r="S11" s="50"/>
    </row>
    <row r="12" s="44" customFormat="1" spans="1:19">
      <c r="A12" s="144"/>
      <c r="B12" s="433" t="s">
        <v>370</v>
      </c>
      <c r="C12" s="434" t="s">
        <v>283</v>
      </c>
      <c r="D12" s="435" t="s">
        <v>371</v>
      </c>
      <c r="E12" s="435"/>
      <c r="F12" s="435"/>
      <c r="G12" s="435"/>
      <c r="H12" s="435"/>
      <c r="I12" s="435"/>
      <c r="J12" s="435"/>
      <c r="K12" s="435"/>
      <c r="L12" s="435"/>
      <c r="M12" s="435"/>
      <c r="N12" s="435"/>
      <c r="O12" s="460"/>
      <c r="P12" s="461" t="s">
        <v>190</v>
      </c>
      <c r="Q12" s="478" t="s">
        <v>373</v>
      </c>
      <c r="R12" s="460" t="s">
        <v>372</v>
      </c>
      <c r="S12" s="50"/>
    </row>
    <row r="13" s="44" customFormat="1" ht="17.25" spans="1:19">
      <c r="A13" s="144"/>
      <c r="B13" s="436"/>
      <c r="C13" s="437"/>
      <c r="D13" s="437">
        <v>0.5</v>
      </c>
      <c r="E13" s="438">
        <v>1</v>
      </c>
      <c r="F13" s="438">
        <v>2</v>
      </c>
      <c r="G13" s="438">
        <v>3</v>
      </c>
      <c r="H13" s="438">
        <v>4</v>
      </c>
      <c r="I13" s="438">
        <v>5</v>
      </c>
      <c r="J13" s="437">
        <v>7</v>
      </c>
      <c r="K13" s="437">
        <v>10</v>
      </c>
      <c r="L13" s="437">
        <v>15</v>
      </c>
      <c r="M13" s="437">
        <v>20</v>
      </c>
      <c r="N13" s="437">
        <v>30</v>
      </c>
      <c r="O13" s="462">
        <v>50</v>
      </c>
      <c r="P13" s="463"/>
      <c r="Q13" s="479"/>
      <c r="R13" s="480"/>
      <c r="S13" s="50"/>
    </row>
    <row r="14" s="44" customFormat="1" spans="1:19">
      <c r="A14" s="144"/>
      <c r="B14" s="447" t="s">
        <v>374</v>
      </c>
      <c r="C14" s="448" t="s">
        <v>290</v>
      </c>
      <c r="D14" s="448"/>
      <c r="E14" s="449"/>
      <c r="F14" s="449"/>
      <c r="G14" s="449"/>
      <c r="H14" s="449"/>
      <c r="I14" s="449"/>
      <c r="J14" s="449"/>
      <c r="K14" s="449"/>
      <c r="L14" s="449"/>
      <c r="M14" s="449"/>
      <c r="N14" s="449"/>
      <c r="O14" s="468"/>
      <c r="P14" s="454">
        <f>SUM(D14:O14)</f>
        <v>0</v>
      </c>
      <c r="Q14" s="485"/>
      <c r="R14" s="486"/>
      <c r="S14" s="50"/>
    </row>
    <row r="15" s="44" customFormat="1" spans="1:19">
      <c r="A15" s="144"/>
      <c r="B15" s="439"/>
      <c r="C15" s="443" t="s">
        <v>291</v>
      </c>
      <c r="D15" s="440"/>
      <c r="E15" s="441"/>
      <c r="F15" s="441"/>
      <c r="G15" s="441"/>
      <c r="H15" s="441"/>
      <c r="I15" s="441"/>
      <c r="J15" s="441"/>
      <c r="K15" s="441"/>
      <c r="L15" s="441"/>
      <c r="M15" s="441"/>
      <c r="N15" s="441"/>
      <c r="O15" s="464"/>
      <c r="P15" s="466">
        <f t="shared" ref="P15:P19" si="1">SUM(D15:O15)</f>
        <v>0</v>
      </c>
      <c r="Q15" s="481"/>
      <c r="R15" s="482"/>
      <c r="S15" s="50"/>
    </row>
    <row r="16" s="44" customFormat="1" spans="1:19">
      <c r="A16" s="144"/>
      <c r="B16" s="439"/>
      <c r="C16" s="443" t="s">
        <v>340</v>
      </c>
      <c r="D16" s="440"/>
      <c r="E16" s="441"/>
      <c r="F16" s="441"/>
      <c r="G16" s="441"/>
      <c r="H16" s="441"/>
      <c r="I16" s="441"/>
      <c r="J16" s="441"/>
      <c r="K16" s="441"/>
      <c r="L16" s="441"/>
      <c r="M16" s="441"/>
      <c r="N16" s="441"/>
      <c r="O16" s="464"/>
      <c r="P16" s="466">
        <f t="shared" si="1"/>
        <v>0</v>
      </c>
      <c r="Q16" s="481"/>
      <c r="R16" s="482"/>
      <c r="S16" s="50"/>
    </row>
    <row r="17" s="44" customFormat="1" spans="1:19">
      <c r="A17" s="144"/>
      <c r="B17" s="442"/>
      <c r="C17" s="444" t="s">
        <v>292</v>
      </c>
      <c r="D17" s="444"/>
      <c r="E17" s="445"/>
      <c r="F17" s="445"/>
      <c r="G17" s="445"/>
      <c r="H17" s="445"/>
      <c r="I17" s="445"/>
      <c r="J17" s="445"/>
      <c r="K17" s="445"/>
      <c r="L17" s="445"/>
      <c r="M17" s="445"/>
      <c r="N17" s="445"/>
      <c r="O17" s="465"/>
      <c r="P17" s="466">
        <f t="shared" si="1"/>
        <v>0</v>
      </c>
      <c r="Q17" s="483"/>
      <c r="R17" s="484"/>
      <c r="S17" s="50"/>
    </row>
    <row r="18" s="44" customFormat="1" spans="1:19">
      <c r="A18" s="144"/>
      <c r="B18" s="442"/>
      <c r="C18" s="444" t="s">
        <v>293</v>
      </c>
      <c r="D18" s="444"/>
      <c r="E18" s="445"/>
      <c r="F18" s="445"/>
      <c r="G18" s="445"/>
      <c r="H18" s="445"/>
      <c r="I18" s="445"/>
      <c r="J18" s="445"/>
      <c r="K18" s="445"/>
      <c r="L18" s="445"/>
      <c r="M18" s="445"/>
      <c r="N18" s="445"/>
      <c r="O18" s="465"/>
      <c r="P18" s="466">
        <f t="shared" si="1"/>
        <v>0</v>
      </c>
      <c r="Q18" s="483"/>
      <c r="R18" s="484"/>
      <c r="S18" s="50"/>
    </row>
    <row r="19" s="44" customFormat="1" ht="17.25" spans="1:19">
      <c r="A19" s="144"/>
      <c r="B19" s="450"/>
      <c r="C19" s="451" t="s">
        <v>341</v>
      </c>
      <c r="D19" s="451"/>
      <c r="E19" s="452"/>
      <c r="F19" s="452"/>
      <c r="G19" s="452"/>
      <c r="H19" s="452"/>
      <c r="I19" s="452"/>
      <c r="J19" s="452"/>
      <c r="K19" s="452"/>
      <c r="L19" s="452"/>
      <c r="M19" s="452"/>
      <c r="N19" s="452"/>
      <c r="O19" s="469"/>
      <c r="P19" s="467">
        <f t="shared" si="1"/>
        <v>0</v>
      </c>
      <c r="Q19" s="487"/>
      <c r="R19" s="488"/>
      <c r="S19" s="50"/>
    </row>
    <row r="20" s="44" customFormat="1" spans="1:19">
      <c r="A20" s="144"/>
      <c r="B20" s="447" t="s">
        <v>375</v>
      </c>
      <c r="C20" s="448" t="s">
        <v>290</v>
      </c>
      <c r="D20" s="453">
        <f>D6-D14</f>
        <v>0</v>
      </c>
      <c r="E20" s="453">
        <f t="shared" ref="E20:O20" si="2">E6-E14</f>
        <v>0</v>
      </c>
      <c r="F20" s="453">
        <f t="shared" si="2"/>
        <v>0</v>
      </c>
      <c r="G20" s="453">
        <f t="shared" si="2"/>
        <v>0</v>
      </c>
      <c r="H20" s="453">
        <f t="shared" si="2"/>
        <v>0</v>
      </c>
      <c r="I20" s="453">
        <f t="shared" si="2"/>
        <v>0</v>
      </c>
      <c r="J20" s="453">
        <f t="shared" si="2"/>
        <v>0</v>
      </c>
      <c r="K20" s="453">
        <f t="shared" si="2"/>
        <v>0</v>
      </c>
      <c r="L20" s="453">
        <f t="shared" si="2"/>
        <v>0</v>
      </c>
      <c r="M20" s="453">
        <f t="shared" si="2"/>
        <v>0</v>
      </c>
      <c r="N20" s="453">
        <f t="shared" si="2"/>
        <v>0</v>
      </c>
      <c r="O20" s="470">
        <f t="shared" si="2"/>
        <v>0</v>
      </c>
      <c r="P20" s="471"/>
      <c r="Q20" s="489"/>
      <c r="R20" s="490"/>
      <c r="S20" s="50"/>
    </row>
    <row r="21" s="44" customFormat="1" spans="1:19">
      <c r="A21" s="144"/>
      <c r="B21" s="439"/>
      <c r="C21" s="443" t="s">
        <v>340</v>
      </c>
      <c r="D21" s="454">
        <f>D8-D16</f>
        <v>0</v>
      </c>
      <c r="E21" s="454">
        <f t="shared" ref="E21:O21" si="3">E8-E16</f>
        <v>0</v>
      </c>
      <c r="F21" s="454">
        <f t="shared" si="3"/>
        <v>0</v>
      </c>
      <c r="G21" s="454">
        <f t="shared" si="3"/>
        <v>0</v>
      </c>
      <c r="H21" s="454">
        <f t="shared" si="3"/>
        <v>0</v>
      </c>
      <c r="I21" s="454">
        <f t="shared" si="3"/>
        <v>0</v>
      </c>
      <c r="J21" s="454">
        <f t="shared" si="3"/>
        <v>0</v>
      </c>
      <c r="K21" s="454">
        <f t="shared" si="3"/>
        <v>0</v>
      </c>
      <c r="L21" s="454">
        <f t="shared" si="3"/>
        <v>0</v>
      </c>
      <c r="M21" s="454">
        <f t="shared" si="3"/>
        <v>0</v>
      </c>
      <c r="N21" s="454">
        <f t="shared" si="3"/>
        <v>0</v>
      </c>
      <c r="O21" s="472">
        <f t="shared" si="3"/>
        <v>0</v>
      </c>
      <c r="P21" s="473"/>
      <c r="Q21" s="491"/>
      <c r="R21" s="492"/>
      <c r="S21" s="50"/>
    </row>
    <row r="22" s="44" customFormat="1" spans="1:19">
      <c r="A22" s="144"/>
      <c r="B22" s="442"/>
      <c r="C22" s="444" t="s">
        <v>292</v>
      </c>
      <c r="D22" s="454">
        <f>D9-D17</f>
        <v>0</v>
      </c>
      <c r="E22" s="454">
        <f t="shared" ref="E22:O22" si="4">E9-E17</f>
        <v>0</v>
      </c>
      <c r="F22" s="454">
        <f t="shared" si="4"/>
        <v>0</v>
      </c>
      <c r="G22" s="454">
        <f t="shared" si="4"/>
        <v>0</v>
      </c>
      <c r="H22" s="454">
        <f t="shared" si="4"/>
        <v>0</v>
      </c>
      <c r="I22" s="454">
        <f t="shared" si="4"/>
        <v>0</v>
      </c>
      <c r="J22" s="454">
        <f t="shared" si="4"/>
        <v>0</v>
      </c>
      <c r="K22" s="454">
        <f t="shared" si="4"/>
        <v>0</v>
      </c>
      <c r="L22" s="454">
        <f t="shared" si="4"/>
        <v>0</v>
      </c>
      <c r="M22" s="454">
        <f t="shared" si="4"/>
        <v>0</v>
      </c>
      <c r="N22" s="454">
        <f t="shared" si="4"/>
        <v>0</v>
      </c>
      <c r="O22" s="472">
        <f t="shared" si="4"/>
        <v>0</v>
      </c>
      <c r="P22" s="473"/>
      <c r="Q22" s="491"/>
      <c r="R22" s="493"/>
      <c r="S22" s="50"/>
    </row>
    <row r="23" s="44" customFormat="1" spans="1:19">
      <c r="A23" s="144"/>
      <c r="B23" s="442"/>
      <c r="C23" s="444" t="s">
        <v>293</v>
      </c>
      <c r="D23" s="454">
        <f>D10-D18</f>
        <v>0</v>
      </c>
      <c r="E23" s="454">
        <f t="shared" ref="E23:O23" si="5">E10-E18</f>
        <v>0</v>
      </c>
      <c r="F23" s="454">
        <f t="shared" si="5"/>
        <v>0</v>
      </c>
      <c r="G23" s="454">
        <f t="shared" si="5"/>
        <v>0</v>
      </c>
      <c r="H23" s="454">
        <f t="shared" si="5"/>
        <v>0</v>
      </c>
      <c r="I23" s="454">
        <f t="shared" si="5"/>
        <v>0</v>
      </c>
      <c r="J23" s="454">
        <f t="shared" si="5"/>
        <v>0</v>
      </c>
      <c r="K23" s="454">
        <f t="shared" si="5"/>
        <v>0</v>
      </c>
      <c r="L23" s="454">
        <f t="shared" si="5"/>
        <v>0</v>
      </c>
      <c r="M23" s="454">
        <f t="shared" si="5"/>
        <v>0</v>
      </c>
      <c r="N23" s="454">
        <f t="shared" si="5"/>
        <v>0</v>
      </c>
      <c r="O23" s="472">
        <f t="shared" si="5"/>
        <v>0</v>
      </c>
      <c r="P23" s="473"/>
      <c r="Q23" s="491"/>
      <c r="R23" s="493"/>
      <c r="S23" s="50"/>
    </row>
    <row r="24" s="44" customFormat="1" ht="17.25" spans="1:19">
      <c r="A24" s="144"/>
      <c r="B24" s="450"/>
      <c r="C24" s="451" t="s">
        <v>341</v>
      </c>
      <c r="D24" s="455">
        <f>D11-D19</f>
        <v>0</v>
      </c>
      <c r="E24" s="455">
        <f t="shared" ref="E24:O24" si="6">E11-E19</f>
        <v>0</v>
      </c>
      <c r="F24" s="455">
        <f t="shared" si="6"/>
        <v>0</v>
      </c>
      <c r="G24" s="455">
        <f t="shared" si="6"/>
        <v>0</v>
      </c>
      <c r="H24" s="455">
        <f t="shared" si="6"/>
        <v>0</v>
      </c>
      <c r="I24" s="455">
        <f t="shared" si="6"/>
        <v>0</v>
      </c>
      <c r="J24" s="455">
        <f t="shared" si="6"/>
        <v>0</v>
      </c>
      <c r="K24" s="455">
        <f t="shared" si="6"/>
        <v>0</v>
      </c>
      <c r="L24" s="455">
        <f t="shared" si="6"/>
        <v>0</v>
      </c>
      <c r="M24" s="455">
        <f t="shared" si="6"/>
        <v>0</v>
      </c>
      <c r="N24" s="455">
        <f t="shared" si="6"/>
        <v>0</v>
      </c>
      <c r="O24" s="474">
        <f t="shared" si="6"/>
        <v>0</v>
      </c>
      <c r="P24" s="475"/>
      <c r="Q24" s="494"/>
      <c r="R24" s="495"/>
      <c r="S24" s="50"/>
    </row>
    <row r="25" spans="2:19">
      <c r="B25" s="100" t="s">
        <v>35</v>
      </c>
      <c r="C25" s="100" t="s">
        <v>343</v>
      </c>
      <c r="R25" s="154"/>
      <c r="S25" s="430"/>
    </row>
    <row r="26" spans="3:19">
      <c r="C26" s="100" t="s">
        <v>344</v>
      </c>
      <c r="R26" s="154"/>
      <c r="S26" s="430"/>
    </row>
    <row r="27" spans="3:19">
      <c r="C27" s="100" t="s">
        <v>376</v>
      </c>
      <c r="R27" s="154"/>
      <c r="S27" s="430"/>
    </row>
    <row r="28" spans="3:19">
      <c r="C28" s="456" t="s">
        <v>377</v>
      </c>
      <c r="R28" s="154"/>
      <c r="S28" s="430"/>
    </row>
    <row r="29" spans="3:19">
      <c r="C29" s="100" t="s">
        <v>378</v>
      </c>
      <c r="R29" s="154"/>
      <c r="S29" s="430"/>
    </row>
    <row r="30" spans="3:19">
      <c r="C30" s="100" t="s">
        <v>379</v>
      </c>
      <c r="R30" s="154"/>
      <c r="S30" s="430"/>
    </row>
    <row r="31" spans="3:19">
      <c r="C31" s="100" t="s">
        <v>380</v>
      </c>
      <c r="R31" s="154"/>
      <c r="S31" s="430"/>
    </row>
    <row r="32" spans="3:19">
      <c r="C32" s="100" t="s">
        <v>381</v>
      </c>
      <c r="R32" s="154"/>
      <c r="S32" s="430"/>
    </row>
    <row r="33" spans="3:19">
      <c r="C33" s="100" t="s">
        <v>382</v>
      </c>
      <c r="R33" s="154"/>
      <c r="S33" s="430"/>
    </row>
    <row r="34" spans="3:19">
      <c r="C34" s="457" t="s">
        <v>383</v>
      </c>
      <c r="R34" s="154"/>
      <c r="S34" s="430"/>
    </row>
    <row r="35" spans="3:19">
      <c r="C35" s="457" t="s">
        <v>384</v>
      </c>
      <c r="R35" s="154"/>
      <c r="S35" s="430"/>
    </row>
    <row r="36" spans="3:19">
      <c r="C36" s="457" t="s">
        <v>385</v>
      </c>
      <c r="R36" s="154"/>
      <c r="S36" s="430"/>
    </row>
    <row r="37" spans="3:19">
      <c r="C37" s="457" t="s">
        <v>386</v>
      </c>
      <c r="R37" s="154"/>
      <c r="S37" s="430"/>
    </row>
    <row r="38" spans="3:19">
      <c r="C38" s="457" t="s">
        <v>387</v>
      </c>
      <c r="P38" s="457"/>
      <c r="R38" s="154"/>
      <c r="S38" s="430"/>
    </row>
    <row r="39" spans="3:19">
      <c r="C39" s="457"/>
      <c r="E39"/>
      <c r="P39" s="457"/>
      <c r="R39" s="154"/>
      <c r="S39" s="430"/>
    </row>
    <row r="40" spans="7:19">
      <c r="G40"/>
      <c r="P40" s="457"/>
      <c r="R40" s="154"/>
      <c r="S40" s="430"/>
    </row>
    <row r="41" spans="3:3">
      <c r="C41" s="100" t="s">
        <v>388</v>
      </c>
    </row>
  </sheetData>
  <sheetProtection password="CC52" sheet="1" formatCells="0" formatColumns="0" formatRows="0" objects="1" scenarios="1"/>
  <protectedRanges>
    <protectedRange sqref="B3:M3" name="区域1" securityDescriptor=""/>
    <protectedRange sqref="D6:O11 Q6:R11 D14:O19 Q14:R19" name="区域2" securityDescriptor=""/>
    <protectedRange sqref="B3:M3" name="区域4" securityDescriptor=""/>
  </protectedRanges>
  <mergeCells count="17">
    <mergeCell ref="A1:Q1"/>
    <mergeCell ref="J3:K3"/>
    <mergeCell ref="D4:O4"/>
    <mergeCell ref="D12:O12"/>
    <mergeCell ref="B4:B5"/>
    <mergeCell ref="B6:B11"/>
    <mergeCell ref="B12:B13"/>
    <mergeCell ref="B14:B19"/>
    <mergeCell ref="B20:B24"/>
    <mergeCell ref="C4:C5"/>
    <mergeCell ref="C12:C13"/>
    <mergeCell ref="P4:P5"/>
    <mergeCell ref="P12:P13"/>
    <mergeCell ref="Q4:Q5"/>
    <mergeCell ref="Q12:Q13"/>
    <mergeCell ref="R4:R5"/>
    <mergeCell ref="R12:R13"/>
  </mergeCells>
  <dataValidations count="1">
    <dataValidation type="list" allowBlank="1" showInputMessage="1" showErrorMessage="1" sqref="F2:G2">
      <formula1>"公司整体,传统保险业务,分红保险业务,万能保险业务,投资连结险业务"</formula1>
    </dataValidation>
  </dataValidations>
  <pageMargins left="0.708333333333333" right="0.708333333333333" top="0.747916666666667" bottom="0.747916666666667" header="0.314583333333333" footer="0.314583333333333"/>
  <pageSetup paperSize="9" scale="53" orientation="landscape"/>
  <headerFooter/>
  <drawing r:id="rId1"/>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22</vt:i4>
      </vt:variant>
    </vt:vector>
  </HeadingPairs>
  <TitlesOfParts>
    <vt:vector size="22" baseType="lpstr">
      <vt:lpstr>封面</vt:lpstr>
      <vt:lpstr>目录</vt:lpstr>
      <vt:lpstr>权重分配表</vt:lpstr>
      <vt:lpstr>评价指标表</vt:lpstr>
      <vt:lpstr>表1-1 资产配置状况</vt:lpstr>
      <vt:lpstr>表1-2 资产信用状况</vt:lpstr>
      <vt:lpstr>表1-3 负债产品信息（人身保险公司）</vt:lpstr>
      <vt:lpstr>表2-1 基本情景期限匹配测试表（人身保险公司）_久期</vt:lpstr>
      <vt:lpstr>表2-2 基本情景期限匹配测试表（人身保险公司）_关键久期</vt:lpstr>
      <vt:lpstr>表2-3 利率压力情景测试表（人身保险公司）</vt:lpstr>
      <vt:lpstr>表3-1 基本情景成本收益匹配测试表（人身保险公司）</vt:lpstr>
      <vt:lpstr>表3-2 成本收益压力情景测试表(人身保险公司）</vt:lpstr>
      <vt:lpstr>表4-1 压力情景现金流测试表（人身保险公司）_公司整体</vt:lpstr>
      <vt:lpstr>表4-2 压力情景现金流测试表（人身保险公司）_传统保险业务</vt:lpstr>
      <vt:lpstr>表4-3 压力情景现金流测试表（人身保险公司）_分红保险业务</vt:lpstr>
      <vt:lpstr>表4-4 压力情景现金流测试表（人身保险公司）_万能保险业务</vt:lpstr>
      <vt:lpstr>表4-5压力情景现金流测试表（人身保险公司）_投资连结保险业务</vt:lpstr>
      <vt:lpstr>表4-6 综合流动比率表（人身保险公司）</vt:lpstr>
      <vt:lpstr>表4-7 流动性覆盖率（人身保险公司）</vt:lpstr>
      <vt:lpstr>表5-1 偿二代综合压力测试</vt:lpstr>
      <vt:lpstr>附表 利率压力情景变动幅度 </vt:lpstr>
      <vt:lpstr>备注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袁洋</dc:creator>
  <cp:lastModifiedBy>Chaowu</cp:lastModifiedBy>
  <dcterms:created xsi:type="dcterms:W3CDTF">2016-10-11T01:26:00Z</dcterms:created>
  <cp:lastPrinted>2017-07-13T07:54:00Z</cp:lastPrinted>
  <dcterms:modified xsi:type="dcterms:W3CDTF">2017-09-06T06:40:37Z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2052-10.1.0.6748</vt:lpwstr>
  </property>
</Properties>
</file>