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externalLinks/externalLink7.xml" ContentType="application/vnd.openxmlformats-officedocument.spreadsheetml.externalLink+xml"/>
  <Override PartName="/xl/drawings/drawing4.xml" ContentType="application/vnd.openxmlformats-officedocument.drawing+xml"/>
  <Override PartName="/xl/drawings/drawing17.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drawings/drawing11.xml" ContentType="application/vnd.openxmlformats-officedocument.drawing+xml"/>
  <Override PartName="/xl/drawings/drawing12.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externalLinks/externalLink10.xml" ContentType="application/vnd.openxmlformats-officedocument.spreadsheetml.externalLink+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14.xml" ContentType="application/vnd.openxmlformats-officedocument.spreadsheetml.worksheet+xml"/>
  <Override PartName="/xl/externalLinks/externalLink8.xml" ContentType="application/vnd.openxmlformats-officedocument.spreadsheetml.externalLink+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externalLinks/externalLink6.xml" ContentType="application/vnd.openxmlformats-officedocument.spreadsheetml.externalLink+xml"/>
  <Override PartName="/xl/drawings/drawing5.xml" ContentType="application/vnd.openxmlformats-officedocument.drawing+xml"/>
  <Default Extension="emf" ContentType="image/x-emf"/>
  <Override PartName="/xl/drawings/drawing18.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updateLinks="never" codeName="ThisWorkbook" defaultThemeVersion="124226"/>
  <bookViews>
    <workbookView xWindow="0" yWindow="0" windowWidth="24000" windowHeight="9780" tabRatio="931"/>
  </bookViews>
  <sheets>
    <sheet name="封面" sheetId="98" r:id="rId1"/>
    <sheet name="目录" sheetId="65" r:id="rId2"/>
    <sheet name="权重分配表" sheetId="94" r:id="rId3"/>
    <sheet name="评价指标表" sheetId="95" r:id="rId4"/>
    <sheet name="表1-1 资产配置状况" sheetId="27" r:id="rId5"/>
    <sheet name="表1-2 资产信用状况" sheetId="28" r:id="rId6"/>
    <sheet name="表1-3 负债产品信息（人身保险公司）" sheetId="29" r:id="rId7"/>
    <sheet name="表2-1 基本情景期限匹配测试表（人身保险公司）_久期" sheetId="73" r:id="rId8"/>
    <sheet name="表2-2 基本情景期限匹配测试表（人身保险公司）_关键久期" sheetId="72" r:id="rId9"/>
    <sheet name="表2-3 利率压力情景测试表（人身保险公司）" sheetId="76" r:id="rId10"/>
    <sheet name="表3-1 基本情景成本收益匹配测试表（人身保险公司）" sheetId="71" r:id="rId11"/>
    <sheet name="表3-2 成本收益压力情景测试表(人身保险公司）" sheetId="70" r:id="rId12"/>
    <sheet name="表4-1 压力情景现金流测试表（人身保险公司）_公司整体" sheetId="78" r:id="rId13"/>
    <sheet name="表4-2 压力情景现金流测试表（人身保险公司）_传统保险业务" sheetId="79" r:id="rId14"/>
    <sheet name="表4-3 压力情景现金流测试表（人身保险公司）_分红保险业务" sheetId="80" r:id="rId15"/>
    <sheet name="表4-4 压力情景现金流测试表（人身保险公司）_万能保险业务" sheetId="81" r:id="rId16"/>
    <sheet name="表4-5压力情景现金流测试表（人身保险公司）_投资连结保险业务" sheetId="82" r:id="rId17"/>
    <sheet name="表4-6 综合流动比率表（人身保险公司）" sheetId="83" r:id="rId18"/>
    <sheet name="表4-7 流动性覆盖率（人身保险公司）" sheetId="84" r:id="rId19"/>
    <sheet name="表5-1 偿二代综合压力测试" sheetId="62" r:id="rId20"/>
    <sheet name="附表 利率压力情景变动幅度 " sheetId="93" r:id="rId21"/>
    <sheet name="备注" sheetId="96"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s>
  <definedNames>
    <definedName name="_age2">[1]Inputs!$E$14</definedName>
    <definedName name="_xlnm._FilterDatabase" localSheetId="1" hidden="1">目录!$A$1:$C$16</definedName>
    <definedName name="_GoBack" localSheetId="4">'表1-1 资产配置状况'!$A$46</definedName>
    <definedName name="_Toc450917587" localSheetId="19">'表5-1 偿二代综合压力测试'!$B$11</definedName>
    <definedName name="ACTUAL_PLAN">[2]RANGES!$F$5:$F$6</definedName>
    <definedName name="ADD_CRD">[1]Inputs!$C$34:$D$44</definedName>
    <definedName name="ADD_CRD_EOY">[1]OTHER_BEN!$A$17:$IV$27</definedName>
    <definedName name="ADMIN_CHRG">[1]Inputs!$D$92</definedName>
    <definedName name="AGE">[1]Inputs!$D$14</definedName>
    <definedName name="ANN_ANN">[1]Inputs!$D$52</definedName>
    <definedName name="ANN_CHRG">[1]Inputs!$D$89</definedName>
    <definedName name="ANN_DEF_PER">[1]Inputs!$D$55</definedName>
    <definedName name="ANN_FREQ">[1]Inputs!$D$53</definedName>
    <definedName name="ANN_GUAR_PER">[1]Inputs!$D$54</definedName>
    <definedName name="ANN_TIME">[1]Inputs!$D$56</definedName>
    <definedName name="AP">[1]Inputs!$D$19</definedName>
    <definedName name="AP_LOAD_DEDUCT">[1]Expenses!$A$21:$IV$28</definedName>
    <definedName name="AP_MULT" localSheetId="7">[1]Inputs!#REF!</definedName>
    <definedName name="AP_MULT" localSheetId="9">[1]Inputs!#REF!</definedName>
    <definedName name="AP_MULT" localSheetId="3">[1]Inputs!#REF!</definedName>
    <definedName name="AP_MULT">[1]Inputs!#REF!</definedName>
    <definedName name="Asset_CHRG">[1]Inputs!$D$91</definedName>
    <definedName name="BCOMM_COL">'[1]Basic Comm'!$A$1:$IV$1</definedName>
    <definedName name="BCOMM_TBL">'[1]Basic Comm'!$A$2:$IV$65536</definedName>
    <definedName name="Beg_Bal" localSheetId="7">#REF!</definedName>
    <definedName name="Beg_Bal" localSheetId="9">#REF!</definedName>
    <definedName name="Beg_Bal" localSheetId="3">#REF!</definedName>
    <definedName name="Beg_Bal">#REF!</definedName>
    <definedName name="bid_ask" localSheetId="7">[1]Inputs!#REF!</definedName>
    <definedName name="bid_ask" localSheetId="9">[1]Inputs!#REF!</definedName>
    <definedName name="bid_ask" localSheetId="3">[1]Inputs!#REF!</definedName>
    <definedName name="bid_ask">[1]Inputs!#REF!</definedName>
    <definedName name="boolean">'[3]Database-下拉框'!$B$2:$B$3</definedName>
    <definedName name="CD_ACC_RATE_MTH">[1]Inputs!$E$114</definedName>
    <definedName name="CD_PAY">[1]Inputs!$D$115</definedName>
    <definedName name="CD_RATE">[1]Inputs!$D$112</definedName>
    <definedName name="CD_WD">[1]Inputs!$D$113</definedName>
    <definedName name="CIRC_FPT_ADJ">[1]Reserve!$W$5</definedName>
    <definedName name="CIRC_SA_LOAD">[1]Inputs!$D$198</definedName>
    <definedName name="comm">[1]Inputs!$C$81:$F$87</definedName>
    <definedName name="COMM_APPLY" localSheetId="7">[1]Inputs!#REF!</definedName>
    <definedName name="COMM_APPLY" localSheetId="9">[1]Inputs!#REF!</definedName>
    <definedName name="COMM_APPLY" localSheetId="3">[1]Inputs!#REF!</definedName>
    <definedName name="COMM_APPLY">[1]Inputs!#REF!</definedName>
    <definedName name="COMPANY">[2]RANGES!$E$5</definedName>
    <definedName name="COMPANY_NAME" localSheetId="7">#REF!</definedName>
    <definedName name="COMPANY_NAME" localSheetId="9">#REF!</definedName>
    <definedName name="COMPANY_NAME" localSheetId="3">#REF!</definedName>
    <definedName name="COMPANY_NAME">#REF!</definedName>
    <definedName name="ConstructionTotal">'[4]Expenditures Over Time'!$D$35</definedName>
    <definedName name="COST_SORT">'[2]Dashboard data'!$F$70:$H$99</definedName>
    <definedName name="Cum_Int" localSheetId="7">#REF!</definedName>
    <definedName name="Cum_Int" localSheetId="9">#REF!</definedName>
    <definedName name="Cum_Int" localSheetId="3">#REF!</definedName>
    <definedName name="Cum_Int">#REF!</definedName>
    <definedName name="CY">[2]RANGES!$G$6</definedName>
    <definedName name="CY_COST">'[2]P&amp;L (CY Act)'!$B$39:$T$69</definedName>
    <definedName name="CY_EXPENSE">'[2]P&amp;L (CY Act)'!$B$73:$T$103</definedName>
    <definedName name="CY_PROFIT">'[2]P&amp;L (CY Act)'!$B$106:$T$106</definedName>
    <definedName name="CY_SALES">'[2]P&amp;L (CY Act)'!$B$5:$T$35</definedName>
    <definedName name="Data" localSheetId="7">#REF!</definedName>
    <definedName name="Data" localSheetId="9">#REF!</definedName>
    <definedName name="Data" localSheetId="3">#REF!</definedName>
    <definedName name="Data">#REF!</definedName>
    <definedName name="DB_PERIOD">[2]RANGES!$L$5</definedName>
    <definedName name="DB_STRUC">[1]Inputs!$D$46</definedName>
    <definedName name="DB_TITLE">[2]RANGES!$O$5</definedName>
    <definedName name="DB_YEAR">[2]RANGES!$N$5</definedName>
    <definedName name="DB_YEARS">[2]RANGES!$M$5:$M$6</definedName>
    <definedName name="DET_ST" localSheetId="7">#REF!</definedName>
    <definedName name="DET_ST" localSheetId="9">#REF!</definedName>
    <definedName name="DET_ST" localSheetId="3">#REF!</definedName>
    <definedName name="DET_ST">#REF!</definedName>
    <definedName name="DMORT">[1]Inputs!$D$122</definedName>
    <definedName name="End_Bal" localSheetId="7">#REF!</definedName>
    <definedName name="End_Bal" localSheetId="9">#REF!</definedName>
    <definedName name="End_Bal" localSheetId="0">#REF!</definedName>
    <definedName name="End_Bal" localSheetId="3">#REF!</definedName>
    <definedName name="End_Bal">#REF!</definedName>
    <definedName name="est" localSheetId="7">[1]Inputs!#REF!</definedName>
    <definedName name="est" localSheetId="9">[1]Inputs!#REF!</definedName>
    <definedName name="est" localSheetId="3">[1]Inputs!#REF!</definedName>
    <definedName name="est">[1]Inputs!#REF!</definedName>
    <definedName name="EXP_COL">[1]Expenses!$A$1:$IV$1</definedName>
    <definedName name="EXP_FUND">[1]Inputs!$D$73</definedName>
    <definedName name="EXP_FUND_PER">[1]Inputs!$D$74</definedName>
    <definedName name="EXP_LOAD">[1]Inputs!$D$77</definedName>
    <definedName name="EXP_PANN">[1]Inputs!$D$72</definedName>
    <definedName name="EXP_PP">[1]Inputs!$D$71</definedName>
    <definedName name="EXP_TBL">[1]Expenses!$A$2:$IV$65536</definedName>
    <definedName name="EXPENSE_SORT">'[2]Dashboard data'!$J$70:$L$99</definedName>
    <definedName name="Extra_Pay" localSheetId="7">#REF!</definedName>
    <definedName name="Extra_Pay" localSheetId="9">#REF!</definedName>
    <definedName name="Extra_Pay" localSheetId="3">#REF!</definedName>
    <definedName name="Extra_Pay">#REF!</definedName>
    <definedName name="Full_Print" localSheetId="7">#REF!</definedName>
    <definedName name="Full_Print" localSheetId="9">#REF!</definedName>
    <definedName name="Full_Print" localSheetId="0">#REF!</definedName>
    <definedName name="Full_Print" localSheetId="3">#REF!</definedName>
    <definedName name="Full_Print">#REF!</definedName>
    <definedName name="FY_NP">[1]Reserve!$Z$1</definedName>
    <definedName name="FY_SURR_NP">[1]CSV!$Z$1</definedName>
    <definedName name="haoma">INDIRECT("支票填写!$d$3:$d$"&amp;COUNTA([5]支票填写!$D$1:$D$65536)+1)</definedName>
    <definedName name="Header_Row" localSheetId="7">ROW(#REF!)</definedName>
    <definedName name="Header_Row" localSheetId="3">ROW(#REF!)</definedName>
    <definedName name="Header_Row">ROW(#REF!)</definedName>
    <definedName name="HOME_SPACE" localSheetId="7">#REF!,#REF!,#REF!,#REF!,#REF!,#REF!,#REF!</definedName>
    <definedName name="HOME_SPACE" localSheetId="9">#REF!,#REF!,#REF!,#REF!,#REF!,#REF!,#REF!</definedName>
    <definedName name="HOME_SPACE" localSheetId="3">#REF!,#REF!,#REF!,#REF!,#REF!,#REF!,#REF!</definedName>
    <definedName name="HOME_SPACE">#REF!,#REF!,#REF!,#REF!,#REF!,#REF!,#REF!</definedName>
    <definedName name="IE_PP">[1]Inputs!$D$68</definedName>
    <definedName name="IE_PREM">[1]Inputs!$E$68</definedName>
    <definedName name="INFLATION">[1]Inputs!$D$75</definedName>
    <definedName name="InstallTotal">'[4]Expenditures Over Time'!$D$11</definedName>
    <definedName name="INT">[1]Inputs!$D$219</definedName>
    <definedName name="INT_LOAD_SCN">[1]Inputs!$D$223</definedName>
    <definedName name="Interest_Rate" localSheetId="7">#REF!</definedName>
    <definedName name="Interest_Rate" localSheetId="9">#REF!</definedName>
    <definedName name="Interest_Rate" localSheetId="0">#REF!</definedName>
    <definedName name="Interest_Rate" localSheetId="3">#REF!</definedName>
    <definedName name="Interest_Rate">#REF!</definedName>
    <definedName name="JL">[1]Inputs!$D$10</definedName>
    <definedName name="LAPSE" localSheetId="7">[1]Inputs!#REF!</definedName>
    <definedName name="LAPSE" localSheetId="9">[1]Inputs!#REF!</definedName>
    <definedName name="LAPSE" localSheetId="3">[1]Inputs!#REF!</definedName>
    <definedName name="LAPSE">[1]Inputs!#REF!</definedName>
    <definedName name="LAPSE_ASS_TBL">[1]Lapse!$A$2:$IV$65536</definedName>
    <definedName name="LAPSE_COL">[1]Lapse!$A$1:$IV$1</definedName>
    <definedName name="LAPSE_LOAD_SCN">[1]Inputs!$D$157</definedName>
    <definedName name="LAPSE_RATE_COL">[1]Lapse_Rate!$A$1:$IV$1</definedName>
    <definedName name="LAPSE_RATE_TBL">[1]Lapse_Rate!$A$2:$IV$65536</definedName>
    <definedName name="LAPSE_TBL">[1]Inputs!$C$139:$D$152</definedName>
    <definedName name="LAPSE_TIME">[1]Inputs!$D$132</definedName>
    <definedName name="LAPSE_TIMING" localSheetId="7">[1]Inputs!#REF!</definedName>
    <definedName name="LAPSE_TIMING" localSheetId="9">[1]Inputs!#REF!</definedName>
    <definedName name="LAPSE_TIMING" localSheetId="3">[1]Inputs!#REF!</definedName>
    <definedName name="LAPSE_TIMING">[1]Inputs!#REF!</definedName>
    <definedName name="Last_Row" localSheetId="9">IF('表2-1 基本情景期限匹配测试表（人身保险公司）_久期'!Values_Entered,Header_Row+'表2-1 基本情景期限匹配测试表（人身保险公司）_久期'!Number_of_Payments,Header_Row)</definedName>
    <definedName name="Last_Row" localSheetId="0">#N/A</definedName>
    <definedName name="Last_Row" localSheetId="3">#N/A</definedName>
    <definedName name="Last_Row">IF('[6]表1-2 基本情景期限匹配测试表（人身保险公司）_市值（2）'!Values_Entered,Header_Row+'[6]表1-2 基本情景期限匹配测试表（人身保险公司）_市值（2）'!Number_of_Payments,Header_Row)</definedName>
    <definedName name="Loan_Amount" localSheetId="7">#REF!</definedName>
    <definedName name="Loan_Amount" localSheetId="9">#REF!</definedName>
    <definedName name="Loan_Amount" localSheetId="0">#REF!</definedName>
    <definedName name="Loan_Amount" localSheetId="3">#REF!</definedName>
    <definedName name="Loan_Amount">#REF!</definedName>
    <definedName name="Loan_Start" localSheetId="7">#REF!</definedName>
    <definedName name="Loan_Start" localSheetId="9">#REF!</definedName>
    <definedName name="Loan_Start" localSheetId="0">#REF!</definedName>
    <definedName name="Loan_Start" localSheetId="3">#REF!</definedName>
    <definedName name="Loan_Start">#REF!</definedName>
    <definedName name="Loan_Years" localSheetId="7">#REF!</definedName>
    <definedName name="Loan_Years" localSheetId="9">#REF!</definedName>
    <definedName name="Loan_Years" localSheetId="0">#REF!</definedName>
    <definedName name="Loan_Years" localSheetId="3">#REF!</definedName>
    <definedName name="Loan_Years">#REF!</definedName>
    <definedName name="LR01_D1.1.1_报告期的实际净现金流">'[7]Database-分值计算'!$B$917:$C$918</definedName>
    <definedName name="LR01_D1.1.2.1_在基本情景下未来预计净现金流_财产险和再保险公司">'[7]Database-分值计算'!$B$919:$C$920</definedName>
    <definedName name="LR01_D1.1.2.3_在基本情景下未来预计净现金流_人身险公司_报告日后第1年">'[7]Database-分值计算'!$B$921:$C$922</definedName>
    <definedName name="LR01_D1.1.2.4_在基本情景下未来预计净现金流_人身险公司_报告日后第2年和第3年">'[7]Database-分值计算'!$B$923:$C$924</definedName>
    <definedName name="LR01_D1.1.3.1_在压力情景下未来预计净现金流_财产险和再保险公司">'[7]Database-分值计算'!$B$925:$C$926</definedName>
    <definedName name="LR01_D1.1.3.3_在压力情景下未来预计净现金流_人身险公司_报告日后第1年">'[7]Database-分值计算'!$B$927:$C$928</definedName>
    <definedName name="LR01_D1.1.3.4_在压力情景下未来预计净现金流_人身险公司_报告日后第2年和第3年">'[7]Database-分值计算'!$B$929:$C$930</definedName>
    <definedName name="LR01_D1.2.2_综合流动比率_财产险和再保险公司">'[7]Database-分值计算'!$B$931:$C$932</definedName>
    <definedName name="LR01_D1.2.4_综合流动比率_人身险公司">'[7]Database-分值计算'!$B$933:$C$934</definedName>
    <definedName name="LR01_D1.3_流动性覆盖率">'[7]Database-分值计算'!$B$935:$C$939</definedName>
    <definedName name="MAT_BASE_BEN">[1]Inputs!$D$48</definedName>
    <definedName name="MAT_MULT">[1]Inputs!$D$47</definedName>
    <definedName name="MAT_MULT_COL">[1]OTHER_BEN!$A$1:$IV$1</definedName>
    <definedName name="MAT_MULT_DET" localSheetId="7">#REF!</definedName>
    <definedName name="MAT_MULT_DET" localSheetId="9">#REF!</definedName>
    <definedName name="MAT_MULT_DET" localSheetId="3">#REF!</definedName>
    <definedName name="MAT_MULT_DET">#REF!</definedName>
    <definedName name="MAT_MULT_TBL">[1]OTHER_BEN!$A$2:$IV$65536</definedName>
    <definedName name="MAX_MORT_IMPROVE">[1]Inputs!$D$125</definedName>
    <definedName name="MONTHS">[2]RANGES!$B$5:$B$16</definedName>
    <definedName name="MORT">[1]Inputs!$D$121</definedName>
    <definedName name="MORT_ASS_TBL">[1]Mortality_Assump!$A$2:$IV$65536</definedName>
    <definedName name="MORT_CHRG_TBL">[1]Inputs!$D$94</definedName>
    <definedName name="MORT_COL">[1]Mortality_Assump!$A$1:$IV$1</definedName>
    <definedName name="MORT_IMPROVE_TBL">[1]Mort_Improve!$A$2:$IV$107</definedName>
    <definedName name="MORT_LOAD">[1]Inputs!$C$129:$D$130</definedName>
    <definedName name="MORT_LOAD_DPER">[1]Inputs!$D$124</definedName>
    <definedName name="MORT_LOAD_SCN">[1]Inputs!$D$155</definedName>
    <definedName name="MORT_LOAD_SCN2">[1]Inputs!$D$156</definedName>
    <definedName name="MORT_LOAD_TBL">[1]Mortality_Assump!$A$34:$IV$35</definedName>
    <definedName name="MORT_LOAD_TBL_F">[1]Mortality_Assump!$A$37:$IV$38</definedName>
    <definedName name="MORT_LOAD2">[1]Inputs!$C$129:$E$130</definedName>
    <definedName name="MORT_TBL">[1]Mortality!$A$4:$IV$109</definedName>
    <definedName name="MORT2">[1]Inputs!$E$121</definedName>
    <definedName name="MORTI_MULT_COL">[1]Mort_Improve!$A$1:$IV$1</definedName>
    <definedName name="MP">[1]Inputs!$D$6</definedName>
    <definedName name="MP_COL">[1]Model_pt!$A$2:$IV$2</definedName>
    <definedName name="MP_DB">[1]Model_pt!$A$3:$IV$65536</definedName>
    <definedName name="MTH">[2]RANGES!$C$5:$C$16</definedName>
    <definedName name="mth_int">[1]Inputs!$E$219</definedName>
    <definedName name="MULT_COL_NAME">[1]Multipliers!$A$2:$IV$2</definedName>
    <definedName name="MULT_INDEX">[1]Multipliers!$B$2:$IV$4</definedName>
    <definedName name="MULT_TBL">[1]Multipliers!$A$5:$IV$65536</definedName>
    <definedName name="MULT_TIME">[1]Multipliers!$A$2:$IV$3</definedName>
    <definedName name="NB_Prop">[8]综合_个红!$C$6</definedName>
    <definedName name="NET_PREM_EXP_TBL" localSheetId="7">#REF!</definedName>
    <definedName name="NET_PREM_EXP_TBL" localSheetId="9">#REF!</definedName>
    <definedName name="NET_PREM_EXP_TBL" localSheetId="3">#REF!</definedName>
    <definedName name="NET_PREM_EXP_TBL">#REF!</definedName>
    <definedName name="NLP_CHRG">[1]Inputs!$D$170</definedName>
    <definedName name="NP_CALC_TBL">[1]Reserve!$V$1:$W$5</definedName>
    <definedName name="NP_MTD">[1]Inputs!$D$164</definedName>
    <definedName name="NP_MTD2">[1]Inputs!$D$165</definedName>
    <definedName name="NP_USE">[1]Reserve!$Z$2</definedName>
    <definedName name="Num_Pmt_Per_Year" localSheetId="7">#REF!</definedName>
    <definedName name="Num_Pmt_Per_Year" localSheetId="9">#REF!</definedName>
    <definedName name="Num_Pmt_Per_Year" localSheetId="3">#REF!</definedName>
    <definedName name="Num_Pmt_Per_Year">#REF!</definedName>
    <definedName name="Number_of_Payments" localSheetId="7">MATCH(0.01,'表2-1 基本情景期限匹配测试表（人身保险公司）_久期'!End_Bal,-1)+1</definedName>
    <definedName name="Number_of_Payments" localSheetId="3">MATCH(0.01,评价指标表!End_Bal,-1)+1</definedName>
    <definedName name="Number_of_Payments">MATCH(0.01,封面!End_Bal,-1)+1</definedName>
    <definedName name="OCOMM_COL">'[1]Override Comm'!$A$1:$IV$1</definedName>
    <definedName name="OCOMM_TBL">'[1]Override Comm'!$A$2:$IV$65536</definedName>
    <definedName name="OR01_D1.1.1_销售人员管理情况">'[7]Database-分值计算'!$B$2:$C$4</definedName>
    <definedName name="OR01_D1.1.2_核保人员管理情况">'[7]Database-分值计算'!$B$5:$C$7</definedName>
    <definedName name="OR01_D1.2.1_核保授权管理建设情况">'[7]Database-分值计算'!$B$8:$C$10</definedName>
    <definedName name="OR01_D2.1.1_合作中介机构资质完备率">'[7]Database-分值计算'!$B$11:$C$14</definedName>
    <definedName name="OR01_D2.1.2_中介代理协议签订合格率">'[7]Database-分值计算'!$B$15:$C$18</definedName>
    <definedName name="OR01_D2.1.3_手续费跟单率">'[7]Database-分值计算'!$B$19:$C$22</definedName>
    <definedName name="OR01_D2.2.1.1_对需审批的保险条款和费率执行情况">'[7]Database-分值计算'!$B$23:$C$24</definedName>
    <definedName name="OR01_D2.2.1.2_对不需审批的保险条款和费率执行情况">'[7]Database-分值计算'!$B$25:$C$26</definedName>
    <definedName name="OR01_D2.2.1.3_经保监会批准或备案的保险条款和费率的执行情况">'[7]Database-分值计算'!$B$27:$C$28</definedName>
    <definedName name="OR01_D2.2.4_签单日期晚于起保日期的保费_当期总保费">'[7]Database-分值计算'!$B$29:$C$32</definedName>
    <definedName name="OR01_D2.3_承保档案管理情况">'[7]Database-分值计算'!$B$33:$C$35</definedName>
    <definedName name="OR01_D2.4.1_符合产品特点的应收保费管理细则制定情况">'[7]Database-分值计算'!$B$36:$C$37</definedName>
    <definedName name="OR01_D2.4.2_根据应收保费管理细则实施应收保费的日常管理情况">'[7]Database-分值计算'!$B$38:$C$39</definedName>
    <definedName name="OR01_D2.4.3_对应收账龄超过3个月的应收保费开展催收情况">'[7]Database-分值计算'!$B$40:$C$41</definedName>
    <definedName name="OR01_D2.4.4_总公司应收保费考核开展情况">'[7]Database-分值计算'!$B$42:$C$43</definedName>
    <definedName name="OR01_D2.5.1_利用广告后其他宣传方式对保险条款内容和服务质量等做引人误解的宣传情况">'[7]Database-分值计算'!$B$44:$C$45</definedName>
    <definedName name="OR01_D2.5.2_在销售活动中阻碍消费者履行如实告知义务或诱导其不履行如实告知义务情况">'[7]Database-分值计算'!$B$46:$C$47</definedName>
    <definedName name="OR01_D2.5.3_夸大保险产品保障情况">'[7]Database-分值计算'!$B$48:$C$49</definedName>
    <definedName name="OR01_D2.5.4_隐瞒合同重要内容如免责退保等内容情况">'[7]Database-分值计算'!$B$50:$C$51</definedName>
    <definedName name="OR01_D2.5.5_提供虚假产品信息情况">'[7]Database-分值计算'!$B$52:$C$53</definedName>
    <definedName name="OR01_D3.1.1.1_业务信息系统管理完整性得分">'[7]Database-分值计算'!$B$54:$C$55</definedName>
    <definedName name="OR01_D3.1.1.2_业务统计分析系统管理完整性得分">'[7]Database-分值计算'!$B$56:$C$57</definedName>
    <definedName name="OR01_D3.1.1.3_承保业务系统与再保、财务系统对接情况得分">'[7]Database-分值计算'!$B$58:$C$59</definedName>
    <definedName name="OR01_D3.1.2_销售管理系统建设情况">'[7]Database-分值计算'!$B$60:$C$62</definedName>
    <definedName name="OR01_D3.2.1_关键承保信息质量及一致性情况">'[7]Database-分值计算'!$B$63:$C$65</definedName>
    <definedName name="OR01_D5.1_行业人员水平调整">'[7]Database-分值计算'!$B$71:$C$73</definedName>
    <definedName name="OR01_D5.2_行业内控水平调整">'[7]Database-分值计算'!$B$74:$C$76</definedName>
    <definedName name="OR01_D5.3_行业系统水平调整">'[7]Database-分值计算'!$B$77:$C$79</definedName>
    <definedName name="OR01_D6.1_农业保险核验标的率">'[7]Database-分值计算'!$B$66:$C$68</definedName>
    <definedName name="OR01_D6.2_农业保险承保到户情况">'[7]Database-分值计算'!$B$69:$C$70</definedName>
    <definedName name="OR01_X1.1.1_销售人员管理情况">'[7]Database-下拉框'!$B$4:$B$6</definedName>
    <definedName name="OR01_X1.1.2_核保人员管理情况">'[7]Database-下拉框'!$B$7:$B$9</definedName>
    <definedName name="OR01_X1.2.1_核保授权管理建设情况">'[7]Database-下拉框'!$B$10:$B$12</definedName>
    <definedName name="OR01_X2.2.1.1_对需审批的保险条款和费率执行情况">'[7]Database-下拉框'!$B$13:$B$14</definedName>
    <definedName name="OR01_X2.2.1.2_对不需审批的保险条款和费率执行情况">'[7]Database-下拉框'!$B$15:$B$16</definedName>
    <definedName name="OR01_X2.2.1.3_经保监会批准或备案的保险条款和费率的执行情况">'[7]Database-下拉框'!$B$17:$B$18</definedName>
    <definedName name="OR01_X2.3_承保档案管理情况">'[7]Database-下拉框'!$B$37:$B$39</definedName>
    <definedName name="OR01_X2.4.1_符合产品特点的应收保费管理细则制定情况">'[7]Database-下拉框'!$B$19:$B$20</definedName>
    <definedName name="OR01_X2.4.2_根据应收保费管理细则实施应收保费的日常管理情况">'[7]Database-下拉框'!$B$21:$B$22</definedName>
    <definedName name="OR01_X2.4.3_对应收账龄超过3个月的应收保费开展催收情况">'[7]Database-下拉框'!$B$23:$B$24</definedName>
    <definedName name="OR01_X2.4.4_总公司应收保费考核开展情况">'[7]Database-下拉框'!$B$25:$B$26</definedName>
    <definedName name="OR01_X2.5.1_利用广告后其他宣传方式对保险条款内容和服务质量等做引人误解的宣传情况">'[7]Database-下拉框'!$B$27:$B$28</definedName>
    <definedName name="OR01_X2.5.2_在销售活动中阻碍消费者履行如实告知义务或诱导其不履行如实告知义务情况">'[7]Database-下拉框'!$B$29:$B$30</definedName>
    <definedName name="OR01_X2.5.3_夸大保险产品保障情况">'[7]Database-下拉框'!$B$31:$B$32</definedName>
    <definedName name="OR01_X2.5.4_隐瞒合同重要内容如免责退保等内容情况">'[7]Database-下拉框'!$B$33:$B$34</definedName>
    <definedName name="OR01_X2.5.5_提供虚假产品信息情况">'[7]Database-下拉框'!$B$35:$B$36</definedName>
    <definedName name="OR01_X3.1.1.1_业务信息系统管理完整性">'[7]Database-下拉框'!$B$40:$B$41</definedName>
    <definedName name="OR01_X3.1.1.2_业务统计分析系统管理完整性">'[7]Database-下拉框'!$B$42:$B$43</definedName>
    <definedName name="OR01_X3.1.1.3_承保业务系统与再保、财务系统对接情况">'[7]Database-下拉框'!$B$44:$B$45</definedName>
    <definedName name="OR01_X3.1.2_销售管理系统建设情况">'[7]Database-下拉框'!$B$46:$B$48</definedName>
    <definedName name="OR01_X3.2.1_关键承保信息质量及一致性情况">'[7]Database-下拉框'!$B$49:$B$51</definedName>
    <definedName name="OR01_X6.2_农业保险承保到户情况">'[7]Database-下拉框'!$B$52:$B$53</definedName>
    <definedName name="OR02_D1.1_销售人员离职率">'[7]Database-分值计算'!$B$80:$C$83</definedName>
    <definedName name="OR02_D1.2_电话回访人员数量">'[7]Database-分值计算'!$B$84:$C$87</definedName>
    <definedName name="OR02_D1.3_核保人员人均核保保单数量">'[7]Database-分值计算'!$B$88:$C$91</definedName>
    <definedName name="OR02_D1.4_核保人员工作经验">'[7]Database-分值计算'!$B$92:$C$95</definedName>
    <definedName name="OR02_D1.5_销售人员学历水平">'[7]Database-分值计算'!$B$96:$C$99</definedName>
    <definedName name="OR02_D1.6_销售人员责任追究">'[7]Database-分值计算'!$B$100:$C$103</definedName>
    <definedName name="OR02_D2.1_电话回访成功率">'[7]Database-分值计算'!$B$104:$C$106</definedName>
    <definedName name="OR02_D2.2_电客户信息真实性">'[7]Database-分值计算'!$B$106:$C$109</definedName>
    <definedName name="OR02_D2.5_电话营销销售误导问题">'[7]Database-分值计算'!$B$110:$C$113</definedName>
    <definedName name="OR02_D3.1_银保通系统得分">'[7]Database-分值计算'!$B$114:$C$115</definedName>
    <definedName name="OR02_D3.2.1_与核心业务系统实时对接">'[7]Database-分值计算'!$B$116:$C$117</definedName>
    <definedName name="OR02_D3.2.2_意外险保单信息记录的完整性">'[7]Database-分值计算'!$B$118:$C$119</definedName>
    <definedName name="OR02_D3.3.1_系统完整性控制功能得分">'[7]Database-分值计算'!$B$120:$C$122</definedName>
    <definedName name="OR02_D3.3.2_系统逻辑准确性功能得分">'[7]Database-分值计算'!$B$123:$C$125</definedName>
    <definedName name="OR02_D4.1_监管部门接到的关于承保、销售业务线的投诉得分">'[7]Database-分值计算'!$B$126:$C$130</definedName>
    <definedName name="OR02_D4.2_保险公司接到的关于承保、销售业务线的投诉得分">'[7]Database-分值计算'!$B$131:$C$135</definedName>
    <definedName name="OR02_X3.1_银邮保通系统">'[7]Database-下拉框'!$B$54:$B$55</definedName>
    <definedName name="OR02_X3.2.1_与核心业务系统实时对接">'[7]Database-下拉框'!$B$56:$B$57</definedName>
    <definedName name="OR02_X3.2.2_意外险保单信息记录的完整性">'[7]Database-下拉框'!$B$58:$B$59</definedName>
    <definedName name="OR02_X3.3.1_系统完整性控制功能得分">'[7]Database-下拉框'!$B$60:$B$62</definedName>
    <definedName name="OR02_X3.3.2_系统逻辑准确性功能得分">'[7]Database-下拉框'!$B$63:$B$65</definedName>
    <definedName name="OR03_D1.1.1_管理层离职率得分">'[7]Database-分值计算'!$B$136:$C$138</definedName>
    <definedName name="OR03_D1.1.2_部门管理层从业经验得分">'[7]Database-分值计算'!$B$139:$C$141</definedName>
    <definedName name="OR03_D1.2_招聘、解雇得分">'[7]Database-分值计算'!$B$142:$C$144</definedName>
    <definedName name="OR03_D1.3_培训得分">'[7]Database-分值计算'!$B$145:$C$147</definedName>
    <definedName name="OR03_D1.4_业绩管理、薪酬得分">'[7]Database-分值计算'!$B$148:$C$149</definedName>
    <definedName name="OR03_D2.1.1_中介协议签订率得分">'[7]Database-分值计算'!$B$150:$C$151</definedName>
    <definedName name="OR03_D2.1.2_销售人员协议签订率得分">'[7]Database-分值计算'!$B$152:$C$153</definedName>
    <definedName name="OR03_D2.1.3_佣金支付方式得分">'[7]Database-分值计算'!$B$154:$C$156</definedName>
    <definedName name="OR03_D2.2.1_核保权限集中度得分">'[7]Database-分值计算'!$B$157:$C$159</definedName>
    <definedName name="OR03_D2.2.2_承保标的风险评估得分">'[7]Database-分值计算'!$B$160:$C$161</definedName>
    <definedName name="OR03_D2.2.3_应收保费率得分">'[7]Database-分值计算'!$B$162:$C$164</definedName>
    <definedName name="OR03_D2.3.1_保费批退率得分">'[7]Database-分值计算'!$B$168:$C$170</definedName>
    <definedName name="OR03_D2.3.2_保全差错率得分">'[7]Database-分值计算'!$B$171:$C$173</definedName>
    <definedName name="OR03_D2.3.3_批减资金支付方式得分">'[7]Database-分值计算'!$B$174:$C$175</definedName>
    <definedName name="OR03_D3.2_佣金系统计提得分">'[7]Database-分值计算'!$B$176:$C$177</definedName>
    <definedName name="OR03_D5_亿元保费销售、承保、保全操作风险事件数">'[7]Database-分值计算'!$B$178:$C$181</definedName>
    <definedName name="OR03_X1.4_业绩考核">'[7]Database-下拉框'!$B$72:$B$73</definedName>
    <definedName name="OR03_X2.1.3_佣金支付方式得分">'[7]Database-下拉框'!$B$66:$B$68</definedName>
    <definedName name="OR03_X2.2.1_核保权限集中度得分">'[7]Database-下拉框'!$B$69:$B$71</definedName>
    <definedName name="OR03_X2.2.2_承保标的风险评估">'[7]Database-下拉框'!$B$74:$B$75</definedName>
    <definedName name="OR03_X2.3.3_批减资金支付方式">'[7]Database-下拉框'!$B$76:$B$77</definedName>
    <definedName name="OR03_X3.2_佣金系统计提">'[7]Database-下拉框'!$B$78:$B$79</definedName>
    <definedName name="OR04_D1.1.1_管理层离职率得分">'[7]Database-分值计算'!$B$182:$C$184</definedName>
    <definedName name="OR04_D1.1.2_部门管理层从业经验得分">'[7]Database-分值计算'!$B$185:$C$187</definedName>
    <definedName name="OR04_D1.2_招聘、解雇得分">'[7]Database-分值计算'!$B$188:$C$190</definedName>
    <definedName name="OR04_D1.3_培训得分">'[7]Database-分值计算'!$B$191:$C$193</definedName>
    <definedName name="OR04_D1.4_业绩管理、薪酬得分">'[7]Database-分值计算'!$B$194:$C$195</definedName>
    <definedName name="OR04_D2.1.1_中介协议签订率得分">'[7]Database-分值计算'!$B$196:$C$197</definedName>
    <definedName name="OR04_D2.1.2_销售人员协议签订率得分">'[7]Database-分值计算'!$B$198:$C$199</definedName>
    <definedName name="OR04_D2.1.3_千张保单投诉量得分">'[7]Database-分值计算'!$B$200:$C$202</definedName>
    <definedName name="OR04_D2.2.1_承保标的风险评估得分">'[7]Database-分值计算'!$B$203:$C$204</definedName>
    <definedName name="OR04_D2.2.2_犹豫期内电话回访成功率得分">'[7]Database-分值计算'!$B$205:$C$208</definedName>
    <definedName name="OR04_D2.3.1_续期收费率得分">'[7]Database-分值计算'!$B$212:$C$214</definedName>
    <definedName name="OR04_D2.3.2_保全变更完成率得分">'[7]Database-分值计算'!$B$215:$C$217</definedName>
    <definedName name="OR04_D2.3.3_退撤保率得分">'[7]Database-分值计算'!$B$218:$C$220</definedName>
    <definedName name="OR04_D2.3.4_保单失效率得分">'[7]Database-分值计算'!$B$221:$C$223</definedName>
    <definedName name="OR04_D2.3.5_保全差错率得分">'[7]Database-分值计算'!$B$224:$C$226</definedName>
    <definedName name="OR04_D2.3.6_保单质押贷款支付方式得分">'[7]Database-分值计算'!$B$227:$C$228</definedName>
    <definedName name="OR04_D3.2_佣金系统计提得分">'[7]Database-分值计算'!$B$229:$C$230</definedName>
    <definedName name="OR04_D5_亿元保费销售、承保、保全操作风险事件数">'[7]Database-分值计算'!$B$231:$C$234</definedName>
    <definedName name="OR04_X1.4_业绩考核">'[7]Database-下拉框'!$B$80:$B$81</definedName>
    <definedName name="OR04_X2.2.1_承保标的风险评估">'[7]Database-下拉框'!$B$82:$B$83</definedName>
    <definedName name="OR04_X2.3.6_保单质押贷款支付方式">'[7]Database-下拉框'!$B$84:$B$85</definedName>
    <definedName name="OR04_X3.2_佣金系统计提">'[7]Database-下拉框'!$B$86:$B$87</definedName>
    <definedName name="OR05_D1_不相容职务分离得分">'[7]Database-分值计算'!$B$235:$C$237</definedName>
    <definedName name="OR05_D2.1_特殊环节集中度得分">'[7]Database-分值计算'!$B$238:$C$239</definedName>
    <definedName name="OR05_D2.2.1限时立案率得分">'[7]Database-分值计算'!$B$240:$C$242</definedName>
    <definedName name="OR05_D2.3立案注销率得分">'[7]Database-分值计算'!$B$243:$C$245</definedName>
    <definedName name="OR05_D2.4立案注销恢复率得分">'[7]Database-分值计算'!$B$246:$C$248</definedName>
    <definedName name="OR05_D2.5_已发生已报告未决赔款准备金发展偏差率_II类公司">'[7]Database-分值计算'!$B$256:$C$260</definedName>
    <definedName name="OR05_D2.5_已发生已报告未决赔款准备金发展偏差率_I类公司">'[7]Database-分值计算'!$B$251:$C$255</definedName>
    <definedName name="OR05_D2.5_已发生已报告未决赔款准备金发展偏差率得分">'[7]Database-分值计算'!$B$249:$C$250</definedName>
    <definedName name="OR05_D2.6注销恢复及案件重开率得分">'[7]Database-分值计算'!$B$261:$C$263</definedName>
    <definedName name="OR05_D2.7.1车险报案结案率得分">'[7]Database-分值计算'!$B$264:$C$266</definedName>
    <definedName name="OR05_D2.7.2非车险报案结案率得分">'[7]Database-分值计算'!$B$267:$C$269</definedName>
    <definedName name="OR05_D4_理赔反欺诈模块">'[7]Database-分值计算'!$B$270:$C$272</definedName>
    <definedName name="OR05_D5.1_行业人员水平调整得分">'[7]Database-分值计算'!$B$273:$C$275</definedName>
    <definedName name="OR05_D5.2_行业内控水平调整得分">'[7]Database-分值计算'!$B$276:$C$278</definedName>
    <definedName name="OR05_D5.3_行业系统水平调整得分">'[7]Database-分值计算'!$B$279:$C$281</definedName>
    <definedName name="OR05_D6.1_内部稽核">'[7]Database-分值计算'!$B$282:$C$285</definedName>
    <definedName name="OR05_D6.2_赔付后回访率得分">'[7]Database-分值计算'!$B$286:$C$288</definedName>
    <definedName name="OR05_X1_不相容职务分离">'[7]Database-下拉框'!$B$88:$B$90</definedName>
    <definedName name="OR05_X2.1_特殊环节集中度">'[7]Database-下拉框'!$B$91:$B$92</definedName>
    <definedName name="OR05_X4_理赔反欺诈模块">'[7]Database-下拉框'!$B$93:$B$95</definedName>
    <definedName name="OR05_X6.1_内部稽核">'[7]Database-下拉框'!$B$96:$B$99</definedName>
    <definedName name="OR06_D1.1_理赔人员人均办理理赔案件数量得分">'[7]Database-分值计算'!$B$289:$C$292</definedName>
    <definedName name="OR06_D1.2_理赔人员人均办理理赔案件数量得分">'[7]Database-分值计算'!$B$293:$C$296</definedName>
    <definedName name="OR06_D1.3_理赔工作经验得分">'[7]Database-分值计算'!$B$297:$C$300</definedName>
    <definedName name="OR06_D1.4_保全工作经验得分">'[7]Database-分值计算'!$B$301:$C$304</definedName>
    <definedName name="OR06_D2.1_索赔核定平均时长得分">'[7]Database-分值计算'!$B$305:$C$306</definedName>
    <definedName name="OR06_D2.1_索赔核定平均时长行业均值大于8">'[7]Database-分值计算'!$B$307:$C$309</definedName>
    <definedName name="OR06_D2.1_索赔核定平均时长行业均值小于8">'[7]Database-分值计算'!$B$310:$C$313</definedName>
    <definedName name="OR06_D2.2_赔款支付平均时长得分">'[7]Database-分值计算'!$B$314:$C$315</definedName>
    <definedName name="OR06_D2.2_赔款支付平均时长行业均值大于10">'[7]Database-分值计算'!$B$316:$C$318</definedName>
    <definedName name="OR06_D2.2_赔款支付平均时长行业均值小于10">'[7]Database-分值计算'!$B$319:$C$322</definedName>
    <definedName name="OR06_D2.3保全受理平均时长得分">'[7]Database-分值计算'!$B$323:$C$324</definedName>
    <definedName name="OR06_D2.3保全受理平均时长行业均值大于2">'[7]Database-分值计算'!$B$325:$C$327</definedName>
    <definedName name="OR06_D2.3保全受理平均时长行业均值小于2">'[7]Database-分值计算'!$B$328:$C$331</definedName>
    <definedName name="OR06_D2.4保全处理平均时长得分">'[7]Database-分值计算'!$B$332:$C$333</definedName>
    <definedName name="OR06_D2.4保全处理平均时长得分行业均值大于5">'[7]Database-分值计算'!$B$334:$C$336</definedName>
    <definedName name="OR06_D2.4保全处理平均时长得分行业均值小于5">'[7]Database-分值计算'!$B$337:$C$340</definedName>
    <definedName name="OR06_D2.5投诉处理平均时长得分">'[7]Database-分值计算'!$B$341:$C$342</definedName>
    <definedName name="OR06_D2.5投诉处理平均时长得分行业均值大于10">'[7]Database-分值计算'!$B$343:$C$345</definedName>
    <definedName name="OR06_D2.5投诉处理平均时长得分行业均值小于10">'[7]Database-分值计算'!$B$346:$C$349</definedName>
    <definedName name="OR06_D4.1_监管部门接到的关于理赔、保全业务线的投诉得分">'[7]Database-分值计算'!$B$350:$C$354</definedName>
    <definedName name="OR06_D4.2_保险公司接到的关于理赔、保全业务线的投诉得分">'[7]Database-分值计算'!$B$355:$C$359</definedName>
    <definedName name="OR07_D1.1_领导能力">'[7]Database-分值计算'!$B$360:$C$362</definedName>
    <definedName name="OR07_D1.2_招聘、解雇">'[7]Database-分值计算'!$B$363:$C$365</definedName>
    <definedName name="OR07_D1.4_业绩管理、薪酬">'[7]Database-分值计算'!$B$369:$C$370</definedName>
    <definedName name="OR07_D2.1_理赔权限管理">'[7]Database-分值计算'!$B$371:$C$372</definedName>
    <definedName name="OR07_D2.2_报案立案率">'[7]Database-分值计算'!$B$373:$C$374</definedName>
    <definedName name="OR07_D2.3_部门负责人培训">'[7]Database-分值计算'!$B$375:$C$377</definedName>
    <definedName name="OR07_D2.4_案均核赔支付时效">'[7]Database-分值计算'!$B$378:$C$380</definedName>
    <definedName name="OR07_D2.5_赔款转账直付比例">'[7]Database-分值计算'!$B$381:$C$383</definedName>
    <definedName name="OR07_D2.6_已发生已报告未决赔款准备金发展偏差率">'[7]Database-分值计算'!$B$384:$C$386</definedName>
    <definedName name="OR07_D2.7_千张保单投诉量">'[7]Database-分值计算'!$B$387:$C$389</definedName>
    <definedName name="OR07_D3.2_反欺诈识别">'[7]Database-分值计算'!$B$390:$C$391</definedName>
    <definedName name="OR07_D3.3_系统对接">'[7]Database-分值计算'!$B$392:$C$393</definedName>
    <definedName name="OR07_D5_基于行业总体水平的调整">'[7]Database-分值计算'!$B$394:$C$397</definedName>
    <definedName name="OR07_X1.3_部门负责人培训" localSheetId="7">'[7]Database-下拉框'!#REF!</definedName>
    <definedName name="OR07_X1.3_部门负责人培训" localSheetId="9">'[7]Database-下拉框'!#REF!</definedName>
    <definedName name="OR07_X1.3_部门负责人培训" localSheetId="3">'[7]Database-下拉框'!#REF!</definedName>
    <definedName name="OR07_X1.3_部门负责人培训">'[7]Database-下拉框'!#REF!</definedName>
    <definedName name="OR07_X1.4_业绩管理、薪酬">'[7]Database-下拉框'!$B$100:$B$101</definedName>
    <definedName name="OR07_X2.1_理赔权限管理">'[7]Database-下拉框'!$B$102:$B$103</definedName>
    <definedName name="OR07_X3.2_反欺诈识别">'[7]Database-下拉框'!$B$104:$B$105</definedName>
    <definedName name="OR07_X3.3_系统对接">'[7]Database-下拉框'!$B$106:$B$107</definedName>
    <definedName name="OR08_D1.1_领导能力">'[7]Database-分值计算'!$B$398:$C$400</definedName>
    <definedName name="OR08_D1.2_招聘、解雇">'[7]Database-分值计算'!$B$401:$C$403</definedName>
    <definedName name="OR08_D1.4_业绩管理、薪酬">'[7]Database-分值计算'!$B$407:$C$408</definedName>
    <definedName name="OR08_D2.1_案均核赔支付时效">'[7]Database-分值计算'!$B$409:$C$411</definedName>
    <definedName name="OR08_D2.2_理赔服务时效得分">'[7]Database-分值计算'!$B$412:$C$415</definedName>
    <definedName name="OR08_D2.3_赔款转账直付比例">'[7]Database-分值计算'!$B$416:$C$418</definedName>
    <definedName name="OR08_D2.4_非寿险业务估损代数偏差率">'[7]Database-分值计算'!$B$419:$C$420</definedName>
    <definedName name="OR08_D3.2_反欺诈识别">'[7]Database-分值计算'!$B$421:$C$422</definedName>
    <definedName name="OR08_D3.3_系统对接">'[7]Database-分值计算'!$B$423:$C$424</definedName>
    <definedName name="OR08_D5_基于行业总体水平的调整">'[7]Database-分值计算'!$B$425:$C$428</definedName>
    <definedName name="OR08_X1.3_部门负责人培训" localSheetId="7">'[7]Database-下拉框'!#REF!</definedName>
    <definedName name="OR08_X1.3_部门负责人培训" localSheetId="9">'[7]Database-下拉框'!#REF!</definedName>
    <definedName name="OR08_X1.3_部门负责人培训" localSheetId="3">'[7]Database-下拉框'!#REF!</definedName>
    <definedName name="OR08_X1.3_部门负责人培训">'[7]Database-下拉框'!#REF!</definedName>
    <definedName name="OR08_X1.4_业绩管理、薪酬">'[7]Database-下拉框'!$B$108:$B$109</definedName>
    <definedName name="OR08_X3.2_反欺诈识别">'[7]Database-下拉框'!$B$110:$B$111</definedName>
    <definedName name="OR08_X3.3_系统对接">'[7]Database-下拉框'!$B$112:$B$113</definedName>
    <definedName name="OR09_D1.1_再保险业务管理情况">'[7]Database-分值计算'!$B$429:$C$431</definedName>
    <definedName name="OR09_D1.2_再保险分入业务分工情况">'[7]Database-分值计算'!$B$432:$C$433</definedName>
    <definedName name="OR09_D2.2.1_再保险接受人及经纪人资信管理情况">'[7]Database-分值计算'!$B$434:$C$435</definedName>
    <definedName name="OR09_D2.2.3_再保险接受人信用风险突发应急预案管理情况">'[7]Database-分值计算'!$B$436:$C$437</definedName>
    <definedName name="OR09_D2.3.2_需续保的再保合约业务及时性得分">'[7]Database-分值计算'!$B$438:$C$439</definedName>
    <definedName name="OR09_D2.5.1_再保险应收应付款项管理情况">'[7]Database-分值计算'!$B$440:$C$441</definedName>
    <definedName name="OR09_D2.6.1_每一危险单位划分符合相关法律法规情况得分">'[7]Database-分值计算'!$B$442:$C$443</definedName>
    <definedName name="OR09_D2.6.2_每一危险单位划分符合公司内部规定情况得分">'[7]Database-分值计算'!$B$444:$C$445</definedName>
    <definedName name="OR09_D2.8.1_完成外部审计">'[7]Database-分值计算'!$B$446:$C$447</definedName>
    <definedName name="OR09_D2.8.2_完成内部审计">'[7]Database-分值计算'!$B$448:$C$449</definedName>
    <definedName name="OR09_D3.1_再保系统与其他系统链接">'[7]Database-分值计算'!$B$450:$C$451</definedName>
    <definedName name="OR09_D3.2_IT系统模块功能">'[7]Database-分值计算'!$B$452:$C$453</definedName>
    <definedName name="OR09_D3.3_IT系统统计保监会要求上报的各类再保险数据报表">'[7]Database-分值计算'!$B$454:$C$455</definedName>
    <definedName name="OR09_D3.4_再保险IT系统权限管理情况">'[7]Database-分值计算'!$B$456:$C$457</definedName>
    <definedName name="OR09_D3.5_再保系统记录修改痕迹功能">'[7]Database-分值计算'!$B$458:$C$459</definedName>
    <definedName name="OR09_D4.1_再保险管理组织架构">'[7]Database-分值计算'!$B$460:$C$462</definedName>
    <definedName name="OR09_D4.2_分保安排及确认的及时性">'[7]Database-分值计算'!$B$463:$C$465</definedName>
    <definedName name="OR09_D4.3_再保系统独立性和完整性">'[7]Database-分值计算'!$B$466:$C$468</definedName>
    <definedName name="OR09_X1.1_再保险业务管理情况">'[7]Database-下拉框'!$B$114:$B$116</definedName>
    <definedName name="OR09_X1.2_再保险分入业务管理情况">'[7]Database-下拉框'!$B$117:$B$118</definedName>
    <definedName name="OR09_X2.2.1_再保险接受人及经纪人资信管理情况">'[7]Database-下拉框'!$B$119:$B$120</definedName>
    <definedName name="OR09_X2.2.3_再保险接受人信用风险突发应急预案管理情况">'[7]Database-下拉框'!$B$121:$B$122</definedName>
    <definedName name="OR09_X2.3.2_需续保的再保合约业务完成情况">'[7]Database-下拉框'!$B$123:$B$124</definedName>
    <definedName name="OR09_X2.5.1_再保险应收应付款项管理情况">'[7]Database-下拉框'!$B$125:$B$126</definedName>
    <definedName name="OR09_X2.6.1_每一危险单位划分是否符合相关法律法规">'[7]Database-下拉框'!$B$127:$B$128</definedName>
    <definedName name="OR09_X2.6.2_每一危险单位自留额管理">'[7]Database-下拉框'!$B$129:$B$130</definedName>
    <definedName name="OR09_X3.1_再保系统与其他系统链接">'[7]Database-下拉框'!$B$131:$B$132</definedName>
    <definedName name="OR09_X3.2_IT系统模块功能">'[7]Database-下拉框'!$B$133:$B$134</definedName>
    <definedName name="OR09_X3.3_IT系统统计再保险数据报表">'[7]Database-下拉框'!$B$135:$B$136</definedName>
    <definedName name="OR09_X3.4_再保险IT系统权限管理情况">'[7]Database-下拉框'!$B$137:$B$138</definedName>
    <definedName name="OR09_X3.5_再保系统记录修改痕迹功能">'[7]Database-下拉框'!$B$139:$B$140</definedName>
    <definedName name="OR10_D1.1.1_资产管理部门负责人从业经验">'[7]Database-分值计算'!$B$534:$C$536</definedName>
    <definedName name="OR10_D1.1.2_资产管理部门负责人违法违规及处罚">'[7]Database-分值计算'!$B$537:$C$538</definedName>
    <definedName name="OR10_D1.1.3_资产管理部门人员平均从业年限">'[7]Database-分值计算'!$B$539:$C$541</definedName>
    <definedName name="OR10_D1.2.1.1_委托投资人员岗位">'[7]Database-分值计算'!$B$542:$C$544</definedName>
    <definedName name="OR10_D1.2.1.2_自行投资人员岗位">'[7]Database-分值计算'!$B$545:$C$547</definedName>
    <definedName name="OR10_D1.2.2_人员结构">'[7]Database-分值计算'!$B$548:$C$549</definedName>
    <definedName name="OR10_D1.2.3_资产管理部门人员流失率">'[7]Database-分值计算'!$B$550:$C$552</definedName>
    <definedName name="OR10_D1.3.2_员工培训频率">'[7]Database-分值计算'!$B$557:$C$558</definedName>
    <definedName name="OR10_D1.4.1.1_自行投资投研人员激励机制">'[7]Database-分值计算'!$B$559:$C$561</definedName>
    <definedName name="OR10_D1.4.1.2_委托投资投研人员激励机制">'[7]Database-分值计算'!$B$562:$C$564</definedName>
    <definedName name="OR10_D1.4.2.1_自行投资风险管理人员激励机制">'[7]Database-分值计算'!$B$565:$C$567</definedName>
    <definedName name="OR10_D1.4.2.2_委托投资风险管理人员激励机制">'[7]Database-分值计算'!$B$568:$C$570</definedName>
    <definedName name="OR10_D1.4.3.1_自行投资业绩考核">'[7]Database-分值计算'!$B$571:$C$573</definedName>
    <definedName name="OR10_D1.4.3.2_委托投资业绩考核">'[7]Database-分值计算'!$B$574:$C$576</definedName>
    <definedName name="OR10_D2.1_操作风险数据库">'[7]Database-分值计算'!$B$577:$C$578</definedName>
    <definedName name="OR10_D2.2.1_委托投资管理制度">'[7]Database-分值计算'!$B$579:$C$581</definedName>
    <definedName name="OR10_D2.2.2_委托投资指引">'[7]Database-分值计算'!$B$582:$C$584</definedName>
    <definedName name="OR10_D2.2.3_定期评估">'[7]Database-分值计算'!$B$585:$C$588</definedName>
    <definedName name="OR10_D2.3.1_压力测试">'[7]Database-分值计算'!$B$589:$C$590</definedName>
    <definedName name="OR10_D2.3.2.1_自行投资分账户">'[7]Database-分值计算'!$B$591:$C$593</definedName>
    <definedName name="OR10_D2.3.2.2_委托投资分账户">'[7]Database-分值计算'!$B$594:$C$596</definedName>
    <definedName name="OR10_D2.4_托管">'[7]Database-分值计算'!$B$597:$C$599</definedName>
    <definedName name="OR10_D2.5.1_投资授权制度">'[7]Database-分值计算'!$B$600:$C$601</definedName>
    <definedName name="OR10_D2.5.2.1.1_自行投资决策流程信息化和自动化">'[7]Database-分值计算'!$B$602:$C$604</definedName>
    <definedName name="OR10_D2.5.2.1.2_委托投资决策流程信息化和自动化">'[7]Database-分值计算'!$B$605:$C$607</definedName>
    <definedName name="OR10_D2.5.2.2.1_自行投资决策书面记录">'[7]Database-分值计算'!$B$608:$C$610</definedName>
    <definedName name="OR10_D2.5.2.2.2_委托投资决策书面记录">'[7]Database-分值计算'!$B$611:$C$613</definedName>
    <definedName name="OR10_D2.5.3.1_自行投资投资池、备选池和禁投池体系">'[7]Database-分值计算'!$B$614:$C$616</definedName>
    <definedName name="OR10_D2.5.3.2_委托投资投资池、备选池和禁投池体系">'[7]Database-分值计算'!$B$617:$C$619</definedName>
    <definedName name="OR10_D2.5.4_投资决策操作风险">'[7]Database-分值计算'!$B$620:$C$622</definedName>
    <definedName name="OR10_D2.6.1.1_自行投资集中交易">'[7]Database-分值计算'!$B$623:$C$625</definedName>
    <definedName name="OR10_D2.6.1.2_委托投资集中交易">'[7]Database-分值计算'!$B$626:$C$628</definedName>
    <definedName name="OR10_D2.6.2.1_自行投资交易记录">'[7]Database-分值计算'!$B$629:$C$631</definedName>
    <definedName name="OR10_D2.6.2.2_委托投资交易记录">'[7]Database-分值计算'!$B$632:$C$634</definedName>
    <definedName name="OR10_D2.6.3_交易行为操作风险">'[7]Database-分值计算'!$B$635:$C$637</definedName>
    <definedName name="OR10_D2.7.1.1_自行投资会计估值政策与制度规范">'[7]Database-分值计算'!$B$638:$C$640</definedName>
    <definedName name="OR10_D2.7.1.2_委托投资会计估值政策与制度规范">'[7]Database-分值计算'!$B$641:$C$643</definedName>
    <definedName name="OR10_D2.7.2.1_自行投资清算和交易信息核对频率">'[7]Database-分值计算'!$B$644:$C$646</definedName>
    <definedName name="OR10_D2.7.2.2_委托投资清算和交易信息核对频率">'[7]Database-分值计算'!$B$647:$C$649</definedName>
    <definedName name="OR10_D2.7.3_估值核算操作风险事件">'[7]Database-分值计算'!$B$650:$C$652</definedName>
    <definedName name="OR10_D2.8_信息披露风险事件">'[7]Database-分值计算'!$B$653:$C$655</definedName>
    <definedName name="OR10_D3.1.1.1_自行投资系统自动化">'[7]Database-分值计算'!$B$656:$C$659</definedName>
    <definedName name="OR10_D3.1.1.2_委托投资系统自动化">'[7]Database-分值计算'!$B$660:$C$662</definedName>
    <definedName name="OR10_D3.1.2_系统设计差错量">'[7]Database-分值计算'!$B$663:$C$664</definedName>
    <definedName name="OR10_D3.2.1_系统中断次数">'[7]Database-分值计算'!$B$665:$C$666</definedName>
    <definedName name="OR10_D3.2.2_系统异常事件数量">'[7]Database-分值计算'!$B$667:$C$668</definedName>
    <definedName name="OR10_D3.3_信息安全事件数量">'[7]Database-分值计算'!$B$669:$C$671</definedName>
    <definedName name="OR10_D3.4_数据差错量">'[7]Database-分值计算'!$B$672:$C$673</definedName>
    <definedName name="OR10_D4.1_对新政策的参与和反应速度">'[7]Database-分值计算'!$B$674:$C$675</definedName>
    <definedName name="OR10_D4.2_新政策培训">'[7]Database-分值计算'!$B$676:$C$677</definedName>
    <definedName name="OR10_D6.1_投资决策操作风险事件">'[7]Database-分值计算'!$B$678:$C$680</definedName>
    <definedName name="OR10_D6.2_交易行为操作风险事件">'[7]Database-分值计算'!$B$681:$C$683</definedName>
    <definedName name="OR10_D6.3_估值核算操作风险事件">'[7]Database-分值计算'!$B$684:$C$686</definedName>
    <definedName name="OR10_D6.4_信息披露操作风险事件">'[7]Database-分值计算'!$B$687:$C$689</definedName>
    <definedName name="OR10_X1.1.2_资产管理部门负责人违法违规及处罚">'[7]Database-下拉框'!$B$164:$B$165</definedName>
    <definedName name="OR10_X1.2.1.1_委托投资人员岗位">'[7]Database-下拉框'!$B$166:$B$168</definedName>
    <definedName name="OR10_X1.2.1.2_自行投资人员岗位">'[7]Database-下拉框'!$B$169:$B$171</definedName>
    <definedName name="OR10_X1.4.1.1_自行投资投研人员激励机制">'[7]Database-下拉框'!$B$172:$B$174</definedName>
    <definedName name="OR10_X1.4.1.2_委托投资投研人员激励机制">'[7]Database-下拉框'!$B$175:$B$177</definedName>
    <definedName name="OR10_X1.4.2.1_自行投资风险管理人员激励机制">'[7]Database-下拉框'!$B$178:$B$180</definedName>
    <definedName name="OR10_X1.4.2.2_委托投资风险管理人员激励机制">'[7]Database-下拉框'!$B$181:$B$183</definedName>
    <definedName name="OR10_X1.4.3.1_自行投资业绩考核">'[7]Database-下拉框'!$B$184:$B$186</definedName>
    <definedName name="OR10_X1.4.3.2_委托投资业绩考核">'[7]Database-下拉框'!$B$187:$B$189</definedName>
    <definedName name="OR10_X2.1_操作风险数据库">'[7]Database-下拉框'!$B$190:$B$191</definedName>
    <definedName name="OR10_X2.2.1_委托投资管理制度">'[7]Database-下拉框'!$B$192:$B$194</definedName>
    <definedName name="OR10_X2.2.2_委托投资指引">'[7]Database-下拉框'!$B$195:$B$197</definedName>
    <definedName name="OR10_X2.2.3_定期评估">'[7]Database-下拉框'!$B$198:$B$201</definedName>
    <definedName name="OR10_X2.3.1_压力测试">'[7]Database-下拉框'!$B$202:$B$203</definedName>
    <definedName name="OR10_X2.3.2.1_自行投资分账户">'[7]Database-下拉框'!$B$204:$B$206</definedName>
    <definedName name="OR10_X2.3.2.2_委托投资分账户">'[7]Database-下拉框'!$B$207:$B$209</definedName>
    <definedName name="OR10_X2.4_托管">'[7]Database-下拉框'!$B$210:$B$212</definedName>
    <definedName name="OR10_X2.5.1_投资授权制度">'[7]Database-下拉框'!$B$213:$B$214</definedName>
    <definedName name="OR10_X2.5.2.1.1_自行投资决策流程信息化和自动化">'[7]Database-下拉框'!$B$215:$B$217</definedName>
    <definedName name="OR10_X2.5.2.1.2_委托投资决策流程信息化和自动化">'[7]Database-下拉框'!$B$218:$B$220</definedName>
    <definedName name="OR10_X2.5.2.2.1_自行投资决策书面记录">'[7]Database-下拉框'!$B$221:$B$223</definedName>
    <definedName name="OR10_X2.5.2.2.2_委托投资决策书面记录">'[7]Database-下拉框'!$B$224:$B$226</definedName>
    <definedName name="OR10_X2.5.3.1_自行投资投资池、备选池和禁投池体系">'[7]Database-下拉框'!$B$227:$B$229</definedName>
    <definedName name="OR10_X2.5.3.2_委托投资投资池、备选池和禁投池体系">'[7]Database-下拉框'!$B$230:$B$232</definedName>
    <definedName name="OR10_X2.6.1.1_自行投资集中交易">'[7]Database-下拉框'!$B$233:$B$235</definedName>
    <definedName name="OR10_X2.6.1.2_委托投资集中交易">'[7]Database-下拉框'!$B$236:$B$238</definedName>
    <definedName name="OR10_X2.6.2.1_自行投资交易记录">'[7]Database-下拉框'!$B$239:$B$241</definedName>
    <definedName name="OR10_X2.6.2.2_委托投资交易记录">'[7]Database-下拉框'!$B$242:$B$244</definedName>
    <definedName name="OR10_X2.7.1.1_自行投资会计估值政策与制度规范">'[7]Database-下拉框'!$B$245:$B$247</definedName>
    <definedName name="OR10_X2.7.1.2_委托投资会计估值政策与制度规范">'[7]Database-下拉框'!$B$248:$B$250</definedName>
    <definedName name="OR10_X2.7.2.1_自行投资清算和交易信息核对频率">'[7]Database-下拉框'!$B$251:$B$253</definedName>
    <definedName name="OR10_X2.7.2.2_委托投资清算和交易信息核对频率">'[7]Database-下拉框'!$B$254:$B$256</definedName>
    <definedName name="OR10_X3.1.1.1_自行投资系统自动化">'[7]Database-下拉框'!$B$257:$B$260</definedName>
    <definedName name="OR10_X3.1.1.2_委托投资系统自动化">'[7]Database-下拉框'!$B$261:$B$263</definedName>
    <definedName name="OR10_X4.1_对新政策的参与和反应速度">'[7]Database-下拉框'!$B$264:$B$265</definedName>
    <definedName name="OR10_X4.2_新政策培训">'[7]Database-下拉框'!$B$266:$B$267</definedName>
    <definedName name="OR12_D1.1_财会部门主要负责人专业性">'[7]Database-分值计算'!$B$690:$C$692</definedName>
    <definedName name="OR12_D1.2.1.1_财会部门人数_否_I类公司">'[7]Database-分值计算'!$B$699:$C$700</definedName>
    <definedName name="OR12_D1.2.1.1_财会部门人数_是_II类公司">'[7]Database-分值计算'!$B$701:$C$702</definedName>
    <definedName name="OR12_D1.2.1.1_财会部门人数_是_I类公司">'[7]Database-分值计算'!$B$697:$C$698</definedName>
    <definedName name="OR12_D1.2.1.1_财务处理情况">'[7]Database-分值计算'!$B$693:$C$696</definedName>
    <definedName name="OR12_D1.2.2_财会部门人员流失率">'[7]Database-分值计算'!$B$705:$C$706</definedName>
    <definedName name="OR12_D1.3_员工培训率">'[7]Database-分值计算'!$B$707:$C$708</definedName>
    <definedName name="OR12_D1.4_业绩考核">'[7]Database-分值计算'!$B$709:$C$710</definedName>
    <definedName name="OR12_D2.1_操作风险数据库">'[7]Database-分值计算'!$B$711:$C$712</definedName>
    <definedName name="OR12_D2.2.1_核算集中度">'[7]Database-分值计算'!$B$713:$C$714</definedName>
    <definedName name="OR12_D2.2.2_会计差错量">'[7]Database-分值计算'!$B$715:$C$716</definedName>
    <definedName name="OR12_D2.2.3_委托投资资产数据核对">'[7]Database-分值计算'!$B$717:$C$718</definedName>
    <definedName name="OR12_D2.3.1_偿付能力报告差错量">'[7]Database-分值计算'!$B$719:$C$721</definedName>
    <definedName name="OR12_D2.3.2_偿付能力报告出现重大错报或漏报">'[7]Database-分值计算'!$B$722:$C$723</definedName>
    <definedName name="OR12_D2.4.1_财务报告差错量">'[7]Database-分值计算'!$B$724:$C$726</definedName>
    <definedName name="OR12_D2.4.2_财务报告出现重大错报或漏报">'[7]Database-分值计算'!$B$727:$C$728</definedName>
    <definedName name="OR12_D2.5.1_收支两条线">'[7]Database-分值计算'!$B$729:$C$730</definedName>
    <definedName name="OR12_D2.5.2_银行账户集中管理">'[7]Database-分值计算'!$B$731:$C$732</definedName>
    <definedName name="OR12_D2.5.3_资金管理操作风险事件">'[7]Database-分值计算'!$B$733:$C$735</definedName>
    <definedName name="OR12_D2.6.1_单证管理">'[7]Database-分值计算'!$B$736:$C$737</definedName>
    <definedName name="OR12_D2.6.2_空白单证缺失率">'[7]Database-分值计算'!$B$738:$C$739</definedName>
    <definedName name="OR12_D2.7.1_印章管理">'[7]Database-分值计算'!$B$740:$C$741</definedName>
    <definedName name="OR12_D2.7.2_印章管理操作风险事件">'[7]Database-分值计算'!$B$742:$C$744</definedName>
    <definedName name="OR12_D2.8.1_税收管理">'[7]Database-分值计算'!$B$745:$C$746</definedName>
    <definedName name="OR12_D2.8.1_税收管理_II类公司">'[7]Database-分值计算'!$B$750:$C$752</definedName>
    <definedName name="OR12_D2.8.1_税收管理_I类公司">'[7]Database-分值计算'!$B$747:$C$749</definedName>
    <definedName name="OR12_D2.8.2_税收操作风险事件">'[7]Database-分值计算'!$B$753:$C$755</definedName>
    <definedName name="OR12_D3.1_系统自动化">'[7]Database-分值计算'!$B$756:$C$757</definedName>
    <definedName name="OR12_D3.2_系统异常事件数量">'[7]Database-分值计算'!$B$758:$C$760</definedName>
    <definedName name="OR12_D3.3_系统管理集中度">'[7]Database-分值计算'!$B$761:$C$762</definedName>
    <definedName name="OR12_D3.4.1_数据核对频率">'[7]Database-分值计算'!$B$763:$C$765</definedName>
    <definedName name="OR12_D3.4.2_数据差错率">'[7]Database-分值计算'!$B$766:$C$767</definedName>
    <definedName name="OR12_D4.1_对新政策的参与和反应">'[7]Database-分值计算'!$B$768:$C$769</definedName>
    <definedName name="OR12_D4.2_新政策培训">'[7]Database-分值计算'!$B$770:$C$771</definedName>
    <definedName name="OR12_X1.1_财会部门主要负责人专业性">'[7]Database-下拉框'!$B$268:$B$270</definedName>
    <definedName name="OR12_X1.4_业绩考核">'[7]Database-下拉框'!$B$271:$B$272</definedName>
    <definedName name="OR12_X2.1_操作风险数据库">'[7]Database-下拉框'!$B$273:$B$274</definedName>
    <definedName name="OR12_X2.2.1_核算集中度">'[7]Database-下拉框'!$B$275:$B$276</definedName>
    <definedName name="OR12_X2.2.3_委托投资资产数据核对">'[7]Database-下拉框'!$B$277:$B$278</definedName>
    <definedName name="OR12_X2.5.1_收支两条线">'[7]Database-下拉框'!$B$279:$B$280</definedName>
    <definedName name="OR12_X2.5.2_银行账户集中管理">'[7]Database-下拉框'!$B$281:$B$282</definedName>
    <definedName name="OR12_X2.6.1_单证管理">'[7]Database-下拉框'!$B$283:$B$284</definedName>
    <definedName name="OR12_X2.7.1_印章管理">'[7]Database-下拉框'!$B$285:$B$286</definedName>
    <definedName name="OR12_X2.8.1_税收管理">'[7]Database-下拉框'!$B$287:$B$289</definedName>
    <definedName name="OR12_X3.1_系统自动化">'[7]Database-下拉框'!$B$290:$B$291</definedName>
    <definedName name="OR12_X3.3_系统管理集中度">'[7]Database-下拉框'!$B$292:$B$293</definedName>
    <definedName name="OR12_X3.4.1_数据核对频率">'[7]Database-下拉框'!$B$294:$B$296</definedName>
    <definedName name="OR12_X4.1_对新政策的参与和反应">'[7]Database-下拉框'!$B$297:$B$298</definedName>
    <definedName name="OR12_X4.2_新政策培训">'[7]Database-下拉框'!$B$299:$B$300</definedName>
    <definedName name="OR13_D1.1_领导能力">'[7]Database-分值计算'!$B$772:$C$773</definedName>
    <definedName name="OR13_D1.2.1_财会人员流失率">'[7]Database-分值计算'!$B$774:$C$775</definedName>
    <definedName name="OR13_D1.2.2_会计证持证率">'[7]Database-分值计算'!$B$776:$C$777</definedName>
    <definedName name="OR13_D1.3_员工培训人次">'[7]Database-分值计算'!$B$778:$C$779</definedName>
    <definedName name="OR13_D1.4.1_管理方式">'[7]Database-分值计算'!$B$780:$C$781</definedName>
    <definedName name="OR13_D1.4.2_业绩考核">'[7]Database-分值计算'!$B$782:$C$783</definedName>
    <definedName name="OR13_D2.1.1.1_财务报告差错量">'[7]Database-分值计算'!$B$784:$C$786</definedName>
    <definedName name="OR13_D2.1.1.2_财务报告出现重大错报或漏报">'[7]Database-分值计算'!$B$787:$C$788</definedName>
    <definedName name="OR13_D2.2.1_银行账户集中管理">'[7]Database-分值计算'!$B$789:$C$790</definedName>
    <definedName name="OR13_D2.2.2_非现金收款比率">'[7]Database-分值计算'!$B$791:$C$793</definedName>
    <definedName name="OR13_D2.2.3_非现金付款比率">'[7]Database-分值计算'!$B$794:$C$796</definedName>
    <definedName name="OR13_D2.2.4_非寿险业务非正常应收保费比例">'[7]Database-分值计算'!$B$797:$C$799</definedName>
    <definedName name="OR13_D2.3.1_费用预算执行情况">'[7]Database-分值计算'!$B$800:$C$801</definedName>
    <definedName name="OR13_D2.4.2_单证回销率">'[7]Database-分值计算'!$B$804:$C$806</definedName>
    <definedName name="OR13_D2.5_税收操作风险事件">'[7]Database-分值计算'!$B$807:$C$809</definedName>
    <definedName name="OR13_D3.2_系统对接">'[7]Database-分值计算'!$B$810:$C$811</definedName>
    <definedName name="OR13_D5_亿元保费财务操作风险事件数">'[7]Database-分值计算'!$B$812:$C$815</definedName>
    <definedName name="OR13_X1.4.1_管理方式">'[7]Database-下拉框'!$B$301:$B$302</definedName>
    <definedName name="OR13_X1.4.2_业绩考核">'[7]Database-下拉框'!$B$303:$B$304</definedName>
    <definedName name="OR13_X2.2.1_银行账户管理集中度">'[7]Database-下拉框'!$B$305:$B$306</definedName>
    <definedName name="OR13_X2.3.1_费用预算执行情况">'[7]Database-下拉框'!$B$307:$B$308</definedName>
    <definedName name="OR13_X3.2_系统对接">'[7]Database-下拉框'!$B$309:$B$310</definedName>
    <definedName name="OR14_D1_II类公司">'[7]Database-分值计算'!$B$474:$C$476</definedName>
    <definedName name="OR14_D1_I类公司">'[7]Database-分值计算'!$B$471:$C$473</definedName>
    <definedName name="OR14_D1_精算人员数量">'[7]Database-分值计算'!$B$469:$C$470</definedName>
    <definedName name="OR14_D2.1_未到期责任准备金评估">'[7]Database-分值计算'!$B$477:$C$479</definedName>
    <definedName name="OR14_D2.2_已发生未报案未决赔款准备金评估">'[7]Database-分值计算'!$B$480:$C$482</definedName>
    <definedName name="OR14_D2.3_分保未决赔款准备金管理">'[7]Database-分值计算'!$B$483:$C$484</definedName>
    <definedName name="OR14_D2.4_准备金核算完整性和及时性">'[7]Database-分值计算'!$B$485:$C$486</definedName>
    <definedName name="OR14_D2.5_准备金总部是否有冗余">'[7]Database-分值计算'!$B$487:$C$488</definedName>
    <definedName name="OR14_D2.6_再保后未决赔款准备金回溯偏差率得分_II类公司">'[7]Database-分值计算'!$B$494:$C$496</definedName>
    <definedName name="OR14_D2.6_再保后未决赔款准备金回溯偏差率得分_I类公司">'[7]Database-分值计算'!$B$491:$C$493</definedName>
    <definedName name="OR14_D2.7_准备金管理制度">'[7]Database-分值计算'!$B$497:$C$499</definedName>
    <definedName name="OR14_D2.8.1_底稿完善性得分">'[7]Database-分值计算'!$B$500:$C$501</definedName>
    <definedName name="OR14_D2.8.2_编制频率得分">'[7]Database-分值计算'!$B$502:$C$503</definedName>
    <definedName name="OR14_D2.8.3_有效复核得分">'[7]Database-分值计算'!$B$504:$C$505</definedName>
    <definedName name="OR14_D2.8.4_有效留存或备份得分">'[7]Database-分值计算'!$B$506:$C$507</definedName>
    <definedName name="OR14_D4.2_未决赔款准备金回溯偏差率">'[7]Database-分值计算'!$B$511:$C$513</definedName>
    <definedName name="OR14_D4.3_准备金系统数据一致性">'[7]Database-分值计算'!$B$514:$C$516</definedName>
    <definedName name="OR14_X2.1_未到期责任准备金评估">'[7]Database-下拉框'!$B$141:$B$143</definedName>
    <definedName name="OR14_X2.2_已发生未报案未决赔款准备金评估">'[7]Database-下拉框'!$B$144:$B$146</definedName>
    <definedName name="OR14_X2.3_分保未决赔款准备金管理">'[7]Database-下拉框'!$B$147:$B$148</definedName>
    <definedName name="OR14_X2.4_准备金核算完整性和及时性">'[7]Database-下拉框'!$B$149:$B$150</definedName>
    <definedName name="OR14_X2.5_准备金总部是否有冗余">'[7]Database-下拉框'!$B$151:$B$152</definedName>
    <definedName name="OR14_X2.7_准备金管理制度">'[7]Database-下拉框'!$B$161:$B$163</definedName>
    <definedName name="OR14_X2.8.1_底稿完善性">'[7]Database-下拉框'!$B$153:$B$154</definedName>
    <definedName name="OR14_X2.8.2_编制频率">'[7]Database-下拉框'!$B$155:$B$156</definedName>
    <definedName name="OR14_X2.8.3_有效复核">'[7]Database-下拉框'!$B$157:$B$158</definedName>
    <definedName name="OR14_X2.8.4_有效留存或备份">'[7]Database-下拉框'!$B$159:$B$160</definedName>
    <definedName name="OR15_D1.1_准备金评估工作人员的工作经验">'[7]Database-分值计算'!$B$517:$C$520</definedName>
    <definedName name="OR15_D1.2_总精算师在公司连续工作年限">'[7]Database-分值计算'!$B$521:$C$525</definedName>
    <definedName name="OR15_D1.3_总精算师变换情况">'[7]Database-分值计算'!$B$526:$C$529</definedName>
    <definedName name="OR15_D1.4_再保险管理人员的工作经验">'[7]Database-分值计算'!$B$530:$C$533</definedName>
    <definedName name="OR17_D3.1_百亿元保费案件数">'[7]Database-分值计算'!$B$816:$C$820</definedName>
    <definedName name="OR17_D3.2_案件增长率">'[7]Database-分值计算'!$B$821:$C$825</definedName>
    <definedName name="OR17_D3.3_案发机构占比">'[7]Database-分值计算'!$B$826:$C$830</definedName>
    <definedName name="OR17_D3.4_案件报送不及时率">'[7]Database-分值计算'!$B$831:$C$835</definedName>
    <definedName name="OR17_D3.5_案件报送差错率">'[7]Database-分值计算'!$B$836:$C$840</definedName>
    <definedName name="OR17_D3.6_重大案件调查完成率">'[7]Database-分值计算'!$B$843:$C$846</definedName>
    <definedName name="OR17_D3.6_重大案件调查完成率情况">'[7]Database-分值计算'!$B$841:$C$842</definedName>
    <definedName name="OR17_D3.7_问责完成率">'[7]Database-分值计算'!$B$849:$C$852</definedName>
    <definedName name="OR17_D3.7_问责完成率情况">'[7]Database-分值计算'!$B$847:$C$848</definedName>
    <definedName name="OR17_D3.8_问责通报完成率">'[7]Database-分值计算'!$B$855:$C$858</definedName>
    <definedName name="OR17_D3.8_问责通报完成率情况">'[7]Database-分值计算'!$B$853:$C$854</definedName>
    <definedName name="OR18_D1.1.1.3_罚款和没收违法所得累计金额">'[7]Database-分值计算'!$B$859:$C$862</definedName>
    <definedName name="OR18_D1.1.1.4_管理人员受处罚情况">'[7]Database-分值计算'!$B$863:$C$865</definedName>
    <definedName name="OR18_D1.1.2既往行政处罚">'[7]Database-分值计算'!$B$866:$C$867</definedName>
    <definedName name="OR18_D1.2_非保险类行政处罚">'[7]Database-分值计算'!$B$868:$C$869</definedName>
    <definedName name="OR18_D2.1.1_产险业每家分支机构受罚款金额">'[7]Database-分值计算'!$B$873:$C$876</definedName>
    <definedName name="OR18_D2.1.2_寿险业每家分支机构受罚款金额">'[7]Database-分值计算'!$B$877:$C$880</definedName>
    <definedName name="OR18_D2.1.3_再保险公司每家分支机构受罚款金额">'[7]Database-分值计算'!$B$881:$C$884</definedName>
    <definedName name="OR18_D2.1_每家分支机构受罚款金额_公司类型">'[7]Database-分值计算'!$B$870:$C$872</definedName>
    <definedName name="OR18_D2.2.1_产险业受严重处罚分支机构占比">'[7]Database-分值计算'!$B$888:$C$891</definedName>
    <definedName name="OR18_D2.2.2_寿险业受严重处罚分支机构占比">'[7]Database-分值计算'!$B$892:$C$895</definedName>
    <definedName name="OR18_D2.2.3_再保险公司受严重处罚分支机构占比">'[7]Database-分值计算'!$B$896:$C$899</definedName>
    <definedName name="OR18_D2.2_受严重处罚分支机构占比_公司类型">'[7]Database-分值计算'!$B$885:$C$887</definedName>
    <definedName name="OR18_D3.1_设置合规管理部门">'[7]Database-分值计算'!$B$900:$C$901</definedName>
    <definedName name="OR18_D3.2_合规管理政策">'[7]Database-分值计算'!$B$902:$C$903</definedName>
    <definedName name="OR18_D3.3_落实合规政策的文件">'[7]Database-分值计算'!$B$904:$C$905</definedName>
    <definedName name="OR18_D3.4_开展合规培训">'[7]Database-分值计算'!$B$906:$C$907</definedName>
    <definedName name="OR18_D3.5_提交年度合规报告">'[7]Database-分值计算'!$B$908:$C$909</definedName>
    <definedName name="OR18_D5_特殊评价">'[7]Database-分值计算'!$B$910:$C$912</definedName>
    <definedName name="OR18_X1.1.1.4_管理人员受处罚情况">'[7]Database-下拉框'!$B$311:$B$313</definedName>
    <definedName name="OR18_X1.2_非保险类行政处罚">'[7]Database-下拉框'!$B$316:$B$317</definedName>
    <definedName name="OR18_X3.1_设置合规管理部门">'[7]Database-下拉框'!$B$318:$B$319</definedName>
    <definedName name="OR18_X3.2_合规管理政策">'[7]Database-下拉框'!$B$320:$B$321</definedName>
    <definedName name="OR18_X3.3_落实合规政策的文件">'[7]Database-下拉框'!$B$322:$B$323</definedName>
    <definedName name="OR18_X3.4_开展合规培训">'[7]Database-下拉框'!$B$324:$B$325</definedName>
    <definedName name="OR18_X3.5_提交年度合规报告">'[7]Database-下拉框'!$B$326:$B$327</definedName>
    <definedName name="OR18_X5_特殊评价">'[7]Database-下拉框'!$B$328:$B$330</definedName>
    <definedName name="PA_ADD_BEN">[1]Inputs!$D$49</definedName>
    <definedName name="PA_RATE">[1]Inputs!$D$126</definedName>
    <definedName name="PA_RATE_MTH">[1]Inputs!$E$126</definedName>
    <definedName name="part_surr_pc">[1]Inputs!$D$214</definedName>
    <definedName name="part_surr_rate_col" localSheetId="7">#REF!</definedName>
    <definedName name="part_surr_rate_col" localSheetId="9">#REF!</definedName>
    <definedName name="part_surr_rate_col" localSheetId="3">#REF!</definedName>
    <definedName name="part_surr_rate_col">#REF!</definedName>
    <definedName name="part_surr_rate_tbl" localSheetId="7">#REF!</definedName>
    <definedName name="part_surr_rate_tbl" localSheetId="9">#REF!</definedName>
    <definedName name="part_surr_rate_tbl" localSheetId="3">#REF!</definedName>
    <definedName name="part_surr_rate_tbl">#REF!</definedName>
    <definedName name="part_surr_tbl" localSheetId="7">[1]Inputs!#REF!</definedName>
    <definedName name="part_surr_tbl" localSheetId="9">[1]Inputs!#REF!</definedName>
    <definedName name="part_surr_tbl" localSheetId="3">[1]Inputs!#REF!</definedName>
    <definedName name="part_surr_tbl">[1]Inputs!#REF!</definedName>
    <definedName name="PASTE_COPY" localSheetId="7">#REF!</definedName>
    <definedName name="PASTE_COPY" localSheetId="9">#REF!</definedName>
    <definedName name="PASTE_COPY" localSheetId="3">#REF!</definedName>
    <definedName name="PASTE_COPY">#REF!</definedName>
    <definedName name="PASTE_ST" localSheetId="7">#REF!</definedName>
    <definedName name="PASTE_ST" localSheetId="9">#REF!</definedName>
    <definedName name="PASTE_ST" localSheetId="3">#REF!</definedName>
    <definedName name="PASTE_ST">#REF!</definedName>
    <definedName name="Pay_Date" localSheetId="7">#REF!</definedName>
    <definedName name="Pay_Date" localSheetId="9">#REF!</definedName>
    <definedName name="Pay_Date" localSheetId="3">#REF!</definedName>
    <definedName name="Pay_Date">#REF!</definedName>
    <definedName name="Pay_Num" localSheetId="7">#REF!</definedName>
    <definedName name="Pay_Num" localSheetId="9">#REF!</definedName>
    <definedName name="Pay_Num" localSheetId="3">#REF!</definedName>
    <definedName name="Pay_Num">#REF!</definedName>
    <definedName name="Payment_Date" localSheetId="7">DATE(YEAR('表2-1 基本情景期限匹配测试表（人身保险公司）_久期'!Loan_Start),MONTH('表2-1 基本情景期限匹配测试表（人身保险公司）_久期'!Loan_Start)+Payment_Number,DAY('表2-1 基本情景期限匹配测试表（人身保险公司）_久期'!Loan_Start))</definedName>
    <definedName name="Payment_Date" localSheetId="9">DATE(YEAR('表2-3 利率压力情景测试表（人身保险公司）'!Loan_Start),MONTH('表2-3 利率压力情景测试表（人身保险公司）'!Loan_Start)+Payment_Number,DAY('表2-3 利率压力情景测试表（人身保险公司）'!Loan_Start))</definedName>
    <definedName name="Payment_Date" localSheetId="3">DATE(YEAR(评价指标表!Loan_Start),MONTH(评价指标表!Loan_Start)+Payment_Number,DAY(评价指标表!Loan_Start))</definedName>
    <definedName name="Payment_Date">DATE(YEAR(封面!Loan_Start),MONTH(封面!Loan_Start)+Payment_Number,DAY(封面!Loan_Start))</definedName>
    <definedName name="PERIOD">[2]RANGES!$D$5:$D$21</definedName>
    <definedName name="PERIOD_COMPARE">[2]RANGES!$I$6</definedName>
    <definedName name="PERIOD_COMPARE_COLUMN">[2]RANGES!$I$5</definedName>
    <definedName name="PLAN_COST">'[2]P&amp;L (CY Plan)'!$B$39:$T$69</definedName>
    <definedName name="PLAN_EXPENSE">'[2]P&amp;L (CY Plan)'!$B$73:$T$103</definedName>
    <definedName name="PLAN_PROFIT">'[2]P&amp;L (CY Plan)'!$B$106:$T$106</definedName>
    <definedName name="PLAN_SALES">'[2]P&amp;L (CY Plan)'!$B$5:$T$35</definedName>
    <definedName name="Planning2Total">'[4]Expenditures Over Time'!$D$27</definedName>
    <definedName name="PlanningTotal">'[4]Expenditures Over Time'!$D$19</definedName>
    <definedName name="POL_TERM">[1]Inputs!$D$20</definedName>
    <definedName name="PREM_ACC_ROP_TBL">[1]OTHER_BEN!$A$13:$IV$15</definedName>
    <definedName name="PREM_ANN" localSheetId="7">#REF!</definedName>
    <definedName name="PREM_ANN" localSheetId="9">#REF!</definedName>
    <definedName name="PREM_ANN" localSheetId="3">#REF!</definedName>
    <definedName name="PREM_ANN">#REF!</definedName>
    <definedName name="PREM_ANN_TIME" localSheetId="7">#REF!</definedName>
    <definedName name="PREM_ANN_TIME" localSheetId="9">#REF!</definedName>
    <definedName name="PREM_ANN_TIME" localSheetId="3">#REF!</definedName>
    <definedName name="PREM_ANN_TIME">#REF!</definedName>
    <definedName name="PREM_ANND" localSheetId="7">#REF!</definedName>
    <definedName name="PREM_ANND" localSheetId="9">#REF!</definedName>
    <definedName name="PREM_ANND" localSheetId="3">#REF!</definedName>
    <definedName name="PREM_ANND">#REF!</definedName>
    <definedName name="PREM_ANNF" localSheetId="7">#REF!</definedName>
    <definedName name="PREM_ANNF" localSheetId="9">#REF!</definedName>
    <definedName name="PREM_ANNF" localSheetId="3">#REF!</definedName>
    <definedName name="PREM_ANNF">#REF!</definedName>
    <definedName name="PREM_ANNG" localSheetId="7">#REF!</definedName>
    <definedName name="PREM_ANNG" localSheetId="9">#REF!</definedName>
    <definedName name="PREM_ANNG" localSheetId="3">#REF!</definedName>
    <definedName name="PREM_ANNG">#REF!</definedName>
    <definedName name="PREM_ASS_COL" localSheetId="7">#REF!</definedName>
    <definedName name="PREM_ASS_COL" localSheetId="9">#REF!</definedName>
    <definedName name="PREM_ASS_COL" localSheetId="3">#REF!</definedName>
    <definedName name="PREM_ASS_COL">#REF!</definedName>
    <definedName name="PREM_ASS_TBL" localSheetId="7">#REF!</definedName>
    <definedName name="PREM_ASS_TBL" localSheetId="9">#REF!</definedName>
    <definedName name="PREM_ASS_TBL" localSheetId="3">#REF!</definedName>
    <definedName name="PREM_ASS_TBL">#REF!</definedName>
    <definedName name="PREM_CALC" localSheetId="7">#REF!</definedName>
    <definedName name="PREM_CALC" localSheetId="9">#REF!</definedName>
    <definedName name="PREM_CALC" localSheetId="3">#REF!</definedName>
    <definedName name="PREM_CALC">#REF!</definedName>
    <definedName name="PREM_DB_STRUC" localSheetId="7">#REF!</definedName>
    <definedName name="PREM_DB_STRUC" localSheetId="9">#REF!</definedName>
    <definedName name="PREM_DB_STRUC" localSheetId="3">#REF!</definedName>
    <definedName name="PREM_DB_STRUC">#REF!</definedName>
    <definedName name="PREM_DMORT" localSheetId="7">#REF!</definedName>
    <definedName name="PREM_DMORT" localSheetId="9">#REF!</definedName>
    <definedName name="PREM_DMORT" localSheetId="3">#REF!</definedName>
    <definedName name="PREM_DMORT">#REF!</definedName>
    <definedName name="PREM_DUM" localSheetId="7">#REF!</definedName>
    <definedName name="PREM_DUM" localSheetId="9">#REF!</definedName>
    <definedName name="PREM_DUM" localSheetId="3">#REF!</definedName>
    <definedName name="PREM_DUM">#REF!</definedName>
    <definedName name="PREM_ENT_AGE" localSheetId="7">#REF!</definedName>
    <definedName name="PREM_ENT_AGE" localSheetId="9">#REF!</definedName>
    <definedName name="PREM_ENT_AGE" localSheetId="3">#REF!</definedName>
    <definedName name="PREM_ENT_AGE">#REF!</definedName>
    <definedName name="PREM_EXP_BEN" localSheetId="7">#REF!</definedName>
    <definedName name="PREM_EXP_BEN" localSheetId="9">#REF!</definedName>
    <definedName name="PREM_EXP_BEN" localSheetId="3">#REF!</definedName>
    <definedName name="PREM_EXP_BEN">#REF!</definedName>
    <definedName name="PREM_EXP_DBEN" localSheetId="7">#REF!</definedName>
    <definedName name="PREM_EXP_DBEN" localSheetId="9">#REF!</definedName>
    <definedName name="PREM_EXP_DBEN" localSheetId="3">#REF!</definedName>
    <definedName name="PREM_EXP_DBEN">#REF!</definedName>
    <definedName name="PREM_EXP_TBL" localSheetId="7">#REF!</definedName>
    <definedName name="PREM_EXP_TBL" localSheetId="9">#REF!</definedName>
    <definedName name="PREM_EXP_TBL" localSheetId="3">#REF!</definedName>
    <definedName name="PREM_EXP_TBL">#REF!</definedName>
    <definedName name="PREM_FADJ" localSheetId="7">#REF!</definedName>
    <definedName name="PREM_FADJ" localSheetId="9">#REF!</definedName>
    <definedName name="PREM_FADJ" localSheetId="3">#REF!</definedName>
    <definedName name="PREM_FADJ">#REF!</definedName>
    <definedName name="Prem_freq">[1]Inputs!$D$23</definedName>
    <definedName name="PREM_FREQ_ADJ">[1]Inputs!$D$24</definedName>
    <definedName name="PREM_JL" localSheetId="7">#REF!</definedName>
    <definedName name="PREM_JL" localSheetId="9">#REF!</definedName>
    <definedName name="PREM_JL" localSheetId="3">#REF!</definedName>
    <definedName name="PREM_JL">#REF!</definedName>
    <definedName name="PREM_LOAD">[1]Inputs!$C$99:$D$106</definedName>
    <definedName name="PREM_MAT_MULT" localSheetId="7">#REF!</definedName>
    <definedName name="PREM_MAT_MULT" localSheetId="9">#REF!</definedName>
    <definedName name="PREM_MAT_MULT" localSheetId="3">#REF!</definedName>
    <definedName name="PREM_MAT_MULT">#REF!</definedName>
    <definedName name="PREM_MORT" localSheetId="7">#REF!</definedName>
    <definedName name="PREM_MORT" localSheetId="9">#REF!</definedName>
    <definedName name="PREM_MORT" localSheetId="3">#REF!</definedName>
    <definedName name="PREM_MORT">#REF!</definedName>
    <definedName name="PREM_MORT_LOAD" localSheetId="7">#REF!</definedName>
    <definedName name="PREM_MORT_LOAD" localSheetId="9">#REF!</definedName>
    <definedName name="PREM_MORT_LOAD" localSheetId="3">#REF!</definedName>
    <definedName name="PREM_MORT_LOAD">#REF!</definedName>
    <definedName name="PREM_MORT_LOAD_DPER" localSheetId="7">#REF!</definedName>
    <definedName name="PREM_MORT_LOAD_DPER" localSheetId="9">#REF!</definedName>
    <definedName name="PREM_MORT_LOAD_DPER" localSheetId="3">#REF!</definedName>
    <definedName name="PREM_MORT_LOAD_DPER">#REF!</definedName>
    <definedName name="PREM_MORT_LOAD_TBL" localSheetId="7">#REF!</definedName>
    <definedName name="PREM_MORT_LOAD_TBL" localSheetId="9">#REF!</definedName>
    <definedName name="PREM_MORT_LOAD_TBL" localSheetId="3">#REF!</definedName>
    <definedName name="PREM_MORT_LOAD_TBL">#REF!</definedName>
    <definedName name="PREM_MP" localSheetId="7">#REF!</definedName>
    <definedName name="PREM_MP" localSheetId="9">#REF!</definedName>
    <definedName name="PREM_MP" localSheetId="3">#REF!</definedName>
    <definedName name="PREM_MP">#REF!</definedName>
    <definedName name="PREM_MULT_INDEX" localSheetId="7">#REF!</definedName>
    <definedName name="PREM_MULT_INDEX" localSheetId="9">#REF!</definedName>
    <definedName name="PREM_MULT_INDEX" localSheetId="3">#REF!</definedName>
    <definedName name="PREM_MULT_INDEX">#REF!</definedName>
    <definedName name="PREM_MULT_NAME" localSheetId="7">#REF!</definedName>
    <definedName name="PREM_MULT_NAME" localSheetId="9">#REF!</definedName>
    <definedName name="PREM_MULT_NAME" localSheetId="3">#REF!</definedName>
    <definedName name="PREM_MULT_NAME">#REF!</definedName>
    <definedName name="PREM_MULT_TBL" localSheetId="7">#REF!</definedName>
    <definedName name="PREM_MULT_TBL" localSheetId="9">#REF!</definedName>
    <definedName name="PREM_MULT_TBL" localSheetId="3">#REF!</definedName>
    <definedName name="PREM_MULT_TBL">#REF!</definedName>
    <definedName name="PREM_MULT_TIME" localSheetId="7">#REF!</definedName>
    <definedName name="PREM_MULT_TIME" localSheetId="9">#REF!</definedName>
    <definedName name="PREM_MULT_TIME" localSheetId="3">#REF!</definedName>
    <definedName name="PREM_MULT_TIME">#REF!</definedName>
    <definedName name="PREM_POL_TERM" localSheetId="7">#REF!</definedName>
    <definedName name="PREM_POL_TERM" localSheetId="9">#REF!</definedName>
    <definedName name="PREM_POL_TERM" localSheetId="3">#REF!</definedName>
    <definedName name="PREM_POL_TERM">#REF!</definedName>
    <definedName name="PREM_PREM_F" localSheetId="7">#REF!</definedName>
    <definedName name="PREM_PREM_F" localSheetId="9">#REF!</definedName>
    <definedName name="PREM_PREM_F" localSheetId="3">#REF!</definedName>
    <definedName name="PREM_PREM_F">#REF!</definedName>
    <definedName name="PREM_PROD" localSheetId="7">#REF!</definedName>
    <definedName name="PREM_PROD" localSheetId="9">#REF!</definedName>
    <definedName name="PREM_PROD" localSheetId="3">#REF!</definedName>
    <definedName name="PREM_PROD">#REF!</definedName>
    <definedName name="PREM_PTERM" localSheetId="7">#REF!</definedName>
    <definedName name="PREM_PTERM" localSheetId="9">#REF!</definedName>
    <definedName name="PREM_PTERM" localSheetId="3">#REF!</definedName>
    <definedName name="PREM_PTERM">#REF!</definedName>
    <definedName name="PREM_RATE" localSheetId="7">[1]Results!#REF!</definedName>
    <definedName name="PREM_RATE" localSheetId="9">[1]Results!#REF!</definedName>
    <definedName name="PREM_RATE" localSheetId="3">[1]Results!#REF!</definedName>
    <definedName name="PREM_RATE">[1]Results!#REF!</definedName>
    <definedName name="PREM_RDR" localSheetId="7">#REF!</definedName>
    <definedName name="PREM_RDR" localSheetId="9">#REF!</definedName>
    <definedName name="PREM_RDR" localSheetId="3">#REF!</definedName>
    <definedName name="PREM_RDR">#REF!</definedName>
    <definedName name="PREM_RDR_DMTH" localSheetId="7">#REF!</definedName>
    <definedName name="PREM_RDR_DMTH" localSheetId="9">#REF!</definedName>
    <definedName name="PREM_RDR_DMTH" localSheetId="3">#REF!</definedName>
    <definedName name="PREM_RDR_DMTH">#REF!</definedName>
    <definedName name="PREM_RDR_MTH" localSheetId="7">#REF!</definedName>
    <definedName name="PREM_RDR_MTH" localSheetId="9">#REF!</definedName>
    <definedName name="PREM_RDR_MTH" localSheetId="3">#REF!</definedName>
    <definedName name="PREM_RDR_MTH">#REF!</definedName>
    <definedName name="PREM_ROP" localSheetId="7">#REF!</definedName>
    <definedName name="PREM_ROP" localSheetId="9">#REF!</definedName>
    <definedName name="PREM_ROP" localSheetId="3">#REF!</definedName>
    <definedName name="PREM_ROP">#REF!</definedName>
    <definedName name="PREM_ROP_PER" localSheetId="7">#REF!</definedName>
    <definedName name="PREM_ROP_PER" localSheetId="9">#REF!</definedName>
    <definedName name="PREM_ROP_PER" localSheetId="3">#REF!</definedName>
    <definedName name="PREM_ROP_PER">#REF!</definedName>
    <definedName name="PREM_ROP_RATE" localSheetId="7">#REF!</definedName>
    <definedName name="PREM_ROP_RATE" localSheetId="9">#REF!</definedName>
    <definedName name="PREM_ROP_RATE" localSheetId="3">#REF!</definedName>
    <definedName name="PREM_ROP_RATE">#REF!</definedName>
    <definedName name="PREM_SA" localSheetId="7">#REF!</definedName>
    <definedName name="PREM_SA" localSheetId="9">#REF!</definedName>
    <definedName name="PREM_SA" localSheetId="3">#REF!</definedName>
    <definedName name="PREM_SA">#REF!</definedName>
    <definedName name="PREM_SEX" localSheetId="7">#REF!</definedName>
    <definedName name="PREM_SEX" localSheetId="9">#REF!</definedName>
    <definedName name="PREM_SEX" localSheetId="3">#REF!</definedName>
    <definedName name="PREM_SEX">#REF!</definedName>
    <definedName name="PREM_SMK" localSheetId="7">#REF!</definedName>
    <definedName name="PREM_SMK" localSheetId="9">#REF!</definedName>
    <definedName name="PREM_SMK" localSheetId="3">#REF!</definedName>
    <definedName name="PREM_SMK">#REF!</definedName>
    <definedName name="PREM_TERM">[1]Inputs!$D$21</definedName>
    <definedName name="PREM_TERMV" localSheetId="7">#REF!</definedName>
    <definedName name="PREM_TERMV" localSheetId="9">#REF!</definedName>
    <definedName name="PREM_TERMV" localSheetId="3">#REF!</definedName>
    <definedName name="PREM_TERMV">#REF!</definedName>
    <definedName name="Princ" localSheetId="7">#REF!</definedName>
    <definedName name="Princ" localSheetId="9">#REF!</definedName>
    <definedName name="Princ" localSheetId="3">#REF!</definedName>
    <definedName name="Princ">#REF!</definedName>
    <definedName name="_xlnm.Print_Area" localSheetId="21">备注!$A$1:$I$44</definedName>
    <definedName name="_xlnm.Print_Area" localSheetId="4">'表1-1 资产配置状况'!$A$1:$F$79</definedName>
    <definedName name="_xlnm.Print_Area" localSheetId="5">'表1-2 资产信用状况'!$A$1:$M$91</definedName>
    <definedName name="_xlnm.Print_Area" localSheetId="6">'表1-3 负债产品信息（人身保险公司）'!$A$1:$H$47</definedName>
    <definedName name="_xlnm.Print_Area" localSheetId="7">'表2-1 基本情景期限匹配测试表（人身保险公司）_久期'!$A$1:$O$43</definedName>
    <definedName name="_xlnm.Print_Area" localSheetId="8">'表2-2 基本情景期限匹配测试表（人身保险公司）_关键久期'!$A$1:$R$41</definedName>
    <definedName name="_xlnm.Print_Area" localSheetId="9">'表2-3 利率压力情景测试表（人身保险公司）'!$A$1:$J$21</definedName>
    <definedName name="_xlnm.Print_Area" localSheetId="10">'表3-1 基本情景成本收益匹配测试表（人身保险公司）'!$A$1:$N$101</definedName>
    <definedName name="_xlnm.Print_Area" localSheetId="11">'表3-2 成本收益压力情景测试表(人身保险公司）'!$A$1:$P$119</definedName>
    <definedName name="_xlnm.Print_Area" localSheetId="12">'表4-1 压力情景现金流测试表（人身保险公司）_公司整体'!$A$1:$P$83</definedName>
    <definedName name="_xlnm.Print_Area" localSheetId="13">'表4-2 压力情景现金流测试表（人身保险公司）_传统保险业务'!$A$1:$P$46</definedName>
    <definedName name="_xlnm.Print_Area" localSheetId="14">'表4-3 压力情景现金流测试表（人身保险公司）_分红保险业务'!$A$1:$P$46</definedName>
    <definedName name="_xlnm.Print_Area" localSheetId="15">'表4-4 压力情景现金流测试表（人身保险公司）_万能保险业务'!$A$1:$P$46</definedName>
    <definedName name="_xlnm.Print_Area" localSheetId="16">'表4-5压力情景现金流测试表（人身保险公司）_投资连结保险业务'!$A$1:$P$67</definedName>
    <definedName name="_xlnm.Print_Area" localSheetId="17">'表4-6 综合流动比率表（人身保险公司）'!$A$1:$I$44</definedName>
    <definedName name="_xlnm.Print_Area" localSheetId="18">'表4-7 流动性覆盖率（人身保险公司）'!$A$1:$Q$29</definedName>
    <definedName name="_xlnm.Print_Area" localSheetId="19">'表5-1 偿二代综合压力测试'!$A$1:$I$12</definedName>
    <definedName name="_xlnm.Print_Area" localSheetId="0">封面!$A$1:$A$27</definedName>
    <definedName name="_xlnm.Print_Area" localSheetId="20">'附表 利率压力情景变动幅度 '!$A$1:$G$34</definedName>
    <definedName name="_xlnm.Print_Area" localSheetId="1">目录!$A$1:$C$24</definedName>
    <definedName name="_xlnm.Print_Area" localSheetId="3">评价指标表!$A$1:$G$21</definedName>
    <definedName name="Print_Area_Reset" localSheetId="7">OFFSET('表2-1 基本情景期限匹配测试表（人身保险公司）_久期'!Full_Print,0,0,[0]!Last_Row)</definedName>
    <definedName name="Print_Area_Reset" localSheetId="9">OFFSET('表2-3 利率压力情景测试表（人身保险公司）'!Full_Print,0,0,'表2-3 利率压力情景测试表（人身保险公司）'!Last_Row)</definedName>
    <definedName name="Print_Area_Reset" localSheetId="3">OFFSET(评价指标表!Full_Print,0,0,评价指标表!Last_Row)</definedName>
    <definedName name="Print_Area_Reset">OFFSET(封面!Full_Print,0,0,封面!Last_Row)</definedName>
    <definedName name="_xlnm.Print_Titles" localSheetId="5">'表1-2 资产信用状况'!$1:$2</definedName>
    <definedName name="PROD">[1]Inputs!$D$5</definedName>
    <definedName name="PY">[2]RANGES!$H$6</definedName>
    <definedName name="PY_COST">'[2]P&amp;L (PY Act)'!$B$39:$T$69</definedName>
    <definedName name="PY_EXPENSE">'[2]P&amp;L (PY Act)'!$B$73:$T$103</definedName>
    <definedName name="PY_PROFIT">'[2]P&amp;L (PY Act)'!$B$106:$T$106</definedName>
    <definedName name="PY_SALES">'[2]P&amp;L (PY Act)'!$B$5:$T$35</definedName>
    <definedName name="RDR">[1]Inputs!$E$221</definedName>
    <definedName name="RDR_ANN">[1]Inputs!$D$221</definedName>
    <definedName name="RE_PP">[1]Inputs!$D$69</definedName>
    <definedName name="RE_PREM">[1]Inputs!$E$69</definedName>
    <definedName name="RES_CIRC_LOAD_TBL">[1]RES_SURR_BASIS!$A$14:$IV$18</definedName>
    <definedName name="RES_CIRC_TBL">[1]Inputs!$C$178:$D$182</definedName>
    <definedName name="RES_CIRCAP_LOAD_TBL">[1]RES_SURR_BASIS!$A$20:$IV$24</definedName>
    <definedName name="RES_CIRCAP_TBL">[1]Inputs!$C$178:$E$182</definedName>
    <definedName name="RES_DMORT">[1]Inputs!$D$163</definedName>
    <definedName name="RES_INT_MTH">[1]Inputs!$E$167</definedName>
    <definedName name="RES_MORT">[1]Inputs!$D$162</definedName>
    <definedName name="RES_MORT_LOAD">[1]Inputs!$C$185:$D$186</definedName>
    <definedName name="RES_MORT_LOAD_DPER">[1]Inputs!$D$188</definedName>
    <definedName name="RES_MORT_LOAD_TBL">[1]Mortality_Assump!$A$40:$IV$41</definedName>
    <definedName name="RES_MORT_LOAD_TBL_F">[1]Mortality_Assump!$A$43:$IV$44</definedName>
    <definedName name="RES_MTD_ADJ">[1]Inputs!$D$166</definedName>
    <definedName name="RES_SURR_COL">[1]RES_SURR_BASIS!$A$1:$IV$1</definedName>
    <definedName name="RES_SURR_TBL">[1]RES_SURR_BASIS!$A$2:$IV$65536</definedName>
    <definedName name="RES_TERM">[1]Inputs!$D$168</definedName>
    <definedName name="ROP">[1]Inputs!$D$26</definedName>
    <definedName name="ROP_ACC_RATE_TBL">[1]Inputs!$C$29:$E$31</definedName>
    <definedName name="ROP_PER">[1]Inputs!$D$27</definedName>
    <definedName name="RR01_X1.3_外部因素" localSheetId="7">'[7]Database-下拉框'!#REF!</definedName>
    <definedName name="RR01_X1.3_外部因素" localSheetId="9">'[7]Database-下拉框'!#REF!</definedName>
    <definedName name="RR01_X1.3_外部因素" localSheetId="1">'[7]Database-下拉框'!#REF!</definedName>
    <definedName name="RR01_X1.3_外部因素" localSheetId="3">'[7]Database-下拉框'!#REF!</definedName>
    <definedName name="RR01_X1.3_外部因素">'[7]Database-下拉框'!#REF!</definedName>
    <definedName name="RY_SURR_NP">[1]CSV!$Z$2</definedName>
    <definedName name="SA">[1]Inputs!$D$18</definedName>
    <definedName name="SA_MULT_COL">[1]SA_MULT!$A$1:$IV$1</definedName>
    <definedName name="SALES_FCST_ROWS">'[2]Sales Fcst'!$A$20:$IV$34,'[2]Sales Fcst'!$A$54:$IV$68,'[2]Sales Fcst'!$A$87:$IV$101</definedName>
    <definedName name="SALES_SORT">'[2]Dashboard data'!$B$70:$D$99</definedName>
    <definedName name="Sched_Pay" localSheetId="7">#REF!</definedName>
    <definedName name="Sched_Pay" localSheetId="9">#REF!</definedName>
    <definedName name="Sched_Pay" localSheetId="3">#REF!</definedName>
    <definedName name="Sched_Pay">#REF!</definedName>
    <definedName name="Scheduled_Extra_Payments" localSheetId="7">#REF!</definedName>
    <definedName name="Scheduled_Extra_Payments" localSheetId="9">#REF!</definedName>
    <definedName name="Scheduled_Extra_Payments" localSheetId="3">#REF!</definedName>
    <definedName name="Scheduled_Extra_Payments">#REF!</definedName>
    <definedName name="Scheduled_Interest_Rate" localSheetId="7">#REF!</definedName>
    <definedName name="Scheduled_Interest_Rate" localSheetId="9">#REF!</definedName>
    <definedName name="Scheduled_Interest_Rate" localSheetId="3">#REF!</definedName>
    <definedName name="Scheduled_Interest_Rate">#REF!</definedName>
    <definedName name="Scheduled_Monthly_Payment" localSheetId="7">#REF!</definedName>
    <definedName name="Scheduled_Monthly_Payment" localSheetId="9">#REF!</definedName>
    <definedName name="Scheduled_Monthly_Payment" localSheetId="3">#REF!</definedName>
    <definedName name="Scheduled_Monthly_Payment">#REF!</definedName>
    <definedName name="SCN_DES_ST">[1]Results!$F$5</definedName>
    <definedName name="SCN_NO">[1]Inputs!$D$62</definedName>
    <definedName name="Sex">[1]Inputs!$D$13</definedName>
    <definedName name="SM_COL" localSheetId="7">#REF!</definedName>
    <definedName name="SM_COL" localSheetId="9">#REF!</definedName>
    <definedName name="SM_COL" localSheetId="3">#REF!</definedName>
    <definedName name="SM_COL">#REF!</definedName>
    <definedName name="SM_RES">[1]Inputs!$D$228</definedName>
    <definedName name="SM_SAR">[1]Inputs!$D$229</definedName>
    <definedName name="SM_TBL" localSheetId="7">#REF!</definedName>
    <definedName name="SM_TBL" localSheetId="9">#REF!</definedName>
    <definedName name="SM_TBL" localSheetId="3">#REF!</definedName>
    <definedName name="SM_TBL">#REF!</definedName>
    <definedName name="SOLVE" localSheetId="7">#REF!</definedName>
    <definedName name="SOLVE" localSheetId="9">#REF!</definedName>
    <definedName name="SOLVE" localSheetId="3">#REF!</definedName>
    <definedName name="SOLVE">#REF!</definedName>
    <definedName name="Spread_Mid">[9]参数假设!$B$4</definedName>
    <definedName name="ST_DATE" localSheetId="7">[1]Results!#REF!</definedName>
    <definedName name="ST_DATE" localSheetId="9">[1]Results!#REF!</definedName>
    <definedName name="ST_DATE" localSheetId="3">[1]Results!#REF!</definedName>
    <definedName name="ST_DATE">[1]Results!#REF!</definedName>
    <definedName name="SURR_CIRC_LOAD_TBL">[1]RES_SURR_BASIS!$A$31:$IV$35</definedName>
    <definedName name="SURR_CIRC_TBL">[1]Inputs!$C$202:$D$206</definedName>
    <definedName name="SURR_CIRCAP_LOAD_TBL">[1]RES_SURR_BASIS!$A$37:$IV$41</definedName>
    <definedName name="SURR_CIRCAP_TBL">[1]Inputs!$C$202:$E$206</definedName>
    <definedName name="SURR_CIRCSA_LOAD_TBL" localSheetId="7">[1]RES_SURR_BASIS!#REF!</definedName>
    <definedName name="SURR_CIRCSA_LOAD_TBL" localSheetId="9">[1]RES_SURR_BASIS!#REF!</definedName>
    <definedName name="SURR_CIRCSA_LOAD_TBL" localSheetId="3">[1]RES_SURR_BASIS!#REF!</definedName>
    <definedName name="SURR_CIRCSA_LOAD_TBL">[1]RES_SURR_BASIS!#REF!</definedName>
    <definedName name="SURR_DMORT">[1]Inputs!$D$194</definedName>
    <definedName name="SURR_INT_MTH">[1]Inputs!$E$197</definedName>
    <definedName name="SURR_MORT">[1]Inputs!$D$193</definedName>
    <definedName name="SURR_MORT_LOAD">[1]Inputs!$C$209:$D$210</definedName>
    <definedName name="SURR_MORT_LOAD_DPER">[1]Inputs!$D$212</definedName>
    <definedName name="SURR_MORT_LOAD_TBL">[1]Mortality_Assump!$A$46:$IV$47</definedName>
    <definedName name="SURR_MORT_LOAD_TBL_F">[1]Mortality_Assump!$A$49:$IV$50</definedName>
    <definedName name="SURR_NP_MTD">[1]Inputs!$D$195</definedName>
    <definedName name="SURR_NP_MTD2">[1]Inputs!$D$196</definedName>
    <definedName name="SURR_NP_TBL">[1]CSV!$V$1:$W$5</definedName>
    <definedName name="SURR_TERM">[1]Inputs!$D$199</definedName>
    <definedName name="TARGET" localSheetId="7">#REF!</definedName>
    <definedName name="TARGET" localSheetId="9">#REF!</definedName>
    <definedName name="TARGET" localSheetId="3">#REF!</definedName>
    <definedName name="TARGET">#REF!</definedName>
    <definedName name="TAX">[1]Inputs!$D$220</definedName>
    <definedName name="TestTotal">'[4]Expenditures Over Time'!$D$43</definedName>
    <definedName name="top_up">[1]Inputs!$D$22</definedName>
    <definedName name="Total_Interest" localSheetId="7">#REF!</definedName>
    <definedName name="Total_Interest" localSheetId="9">#REF!</definedName>
    <definedName name="Total_Interest" localSheetId="3">#REF!</definedName>
    <definedName name="Total_Interest">#REF!</definedName>
    <definedName name="Total_Pay" localSheetId="7">#REF!</definedName>
    <definedName name="Total_Pay" localSheetId="9">#REF!</definedName>
    <definedName name="Total_Pay" localSheetId="3">#REF!</definedName>
    <definedName name="Total_Pay">#REF!</definedName>
    <definedName name="Total_Payment" localSheetId="7">Scheduled_Payment+Extra_Payment</definedName>
    <definedName name="Total_Payment" localSheetId="9">Scheduled_Payment+Extra_Payment</definedName>
    <definedName name="Total_Payment" localSheetId="3">Scheduled_Payment+Extra_Payment</definedName>
    <definedName name="Total_Payment">Scheduled_Payment+Extra_Payment</definedName>
    <definedName name="Values_Entered" localSheetId="7">IF('表2-1 基本情景期限匹配测试表（人身保险公司）_久期'!Loan_Amount*'表2-1 基本情景期限匹配测试表（人身保险公司）_久期'!Interest_Rate*'表2-1 基本情景期限匹配测试表（人身保险公司）_久期'!Loan_Years*'表2-1 基本情景期限匹配测试表（人身保险公司）_久期'!Loan_Start&gt;0,1,0)</definedName>
    <definedName name="Values_Entered" localSheetId="3">IF(评价指标表!Loan_Amount*评价指标表!Interest_Rate*评价指标表!Loan_Years*评价指标表!Loan_Start&gt;0,1,0)</definedName>
    <definedName name="Values_Entered">IF(封面!Loan_Amount*封面!Interest_Rate*封面!Loan_Years*封面!Loan_Start&gt;0,1,0)</definedName>
    <definedName name="YEARS">[2]RANGES!$A$5:$A$25</definedName>
    <definedName name="ZILLMER">[1]Inputs!$D$169</definedName>
    <definedName name="部门">OFFSET([10]字段!$C$11,,,COUNTA([10]字段!$C$1:$C$65536),)</definedName>
    <definedName name="公司类别" localSheetId="7">[7]封面!#REF!</definedName>
    <definedName name="公司类别" localSheetId="9">[7]封面!#REF!</definedName>
    <definedName name="公司类别" localSheetId="1">[7]封面!#REF!</definedName>
    <definedName name="公司类别" localSheetId="3">[7]封面!#REF!</definedName>
    <definedName name="公司类别">[7]封面!#REF!</definedName>
    <definedName name="公司类型">[7]封面!$B$4</definedName>
    <definedName name="开户行">OFFSET([10]字段!$M$11,,,COUNTA([10]字段!$M$1:$M$65536),)</definedName>
    <definedName name="类型">OFFSET([10]字段!$L$11,,,COUNTA([10]字段!$L$1:$L$65536),)</definedName>
    <definedName name="是否经营农险">[7]封面!$B$25</definedName>
    <definedName name="责任人">OFFSET([10]字段!$F$11,,,COUNTA([10]字段!$F$1:$F$65536),)</definedName>
    <definedName name="支票号">OFFSET([10]支票领购与使用输入!$J$11,,,COUNTA([10]支票领购与使用输入!$J$1:$J$65536),)</definedName>
  </definedNames>
  <calcPr calcId="124519"/>
</workbook>
</file>

<file path=xl/calcChain.xml><?xml version="1.0" encoding="utf-8"?>
<calcChain xmlns="http://schemas.openxmlformats.org/spreadsheetml/2006/main">
  <c r="G9" i="73"/>
  <c r="L11"/>
  <c r="L10"/>
  <c r="L9"/>
  <c r="L8"/>
  <c r="L6"/>
  <c r="G11"/>
  <c r="G10"/>
  <c r="G8"/>
  <c r="G6"/>
  <c r="K11"/>
  <c r="K12" s="1"/>
  <c r="F11"/>
  <c r="F12" s="1"/>
  <c r="P18" i="72" l="1"/>
  <c r="P19"/>
  <c r="P14"/>
  <c r="P17"/>
  <c r="P16"/>
  <c r="P15"/>
  <c r="P11"/>
  <c r="P7"/>
  <c r="P8"/>
  <c r="P9"/>
  <c r="P10"/>
  <c r="P6"/>
  <c r="K8" i="73"/>
  <c r="F8"/>
  <c r="C9" i="71"/>
  <c r="I9" l="1"/>
  <c r="J9"/>
  <c r="K9"/>
  <c r="L9"/>
  <c r="M9"/>
  <c r="N9"/>
  <c r="H9"/>
  <c r="G9"/>
  <c r="F9"/>
  <c r="E9"/>
  <c r="D9"/>
  <c r="J47" i="28"/>
  <c r="K41"/>
  <c r="K42"/>
  <c r="K43"/>
  <c r="K44"/>
  <c r="K45"/>
  <c r="K46"/>
  <c r="K40"/>
  <c r="I58" i="82"/>
  <c r="H57"/>
  <c r="G56"/>
  <c r="F55"/>
  <c r="E54"/>
  <c r="L32" i="78" l="1"/>
  <c r="M32"/>
  <c r="N32"/>
  <c r="O32"/>
  <c r="P32"/>
  <c r="K32"/>
  <c r="C58" i="27"/>
  <c r="D58"/>
  <c r="E58"/>
  <c r="C59"/>
  <c r="D59"/>
  <c r="E59"/>
  <c r="B59"/>
  <c r="B58"/>
  <c r="E7" i="84" l="1"/>
  <c r="B41" i="83"/>
  <c r="B44" s="1"/>
  <c r="I38"/>
  <c r="H38"/>
  <c r="G38"/>
  <c r="F38"/>
  <c r="E38"/>
  <c r="D38"/>
  <c r="C38"/>
  <c r="B38"/>
  <c r="I6"/>
  <c r="I23" s="1"/>
  <c r="I39" s="1"/>
  <c r="H6"/>
  <c r="H23" s="1"/>
  <c r="G6"/>
  <c r="F6"/>
  <c r="F23" s="1"/>
  <c r="E6"/>
  <c r="E23" s="1"/>
  <c r="D6"/>
  <c r="D23" s="1"/>
  <c r="D39" s="1"/>
  <c r="C6"/>
  <c r="C23" s="1"/>
  <c r="C39" s="1"/>
  <c r="B6"/>
  <c r="B23" s="1"/>
  <c r="B38" i="80"/>
  <c r="B38" i="79"/>
  <c r="B32"/>
  <c r="F55" i="78"/>
  <c r="E54"/>
  <c r="B38"/>
  <c r="C32"/>
  <c r="B32"/>
  <c r="P20"/>
  <c r="B20"/>
  <c r="P9"/>
  <c r="O9"/>
  <c r="N9"/>
  <c r="M9"/>
  <c r="L9"/>
  <c r="K9"/>
  <c r="J9"/>
  <c r="I9"/>
  <c r="H9"/>
  <c r="G9"/>
  <c r="F9"/>
  <c r="E9"/>
  <c r="D9"/>
  <c r="C9"/>
  <c r="B9"/>
  <c r="I7" i="76"/>
  <c r="H8"/>
  <c r="G8"/>
  <c r="D8"/>
  <c r="E8" s="1"/>
  <c r="E7"/>
  <c r="K6" i="73"/>
  <c r="F6"/>
  <c r="D24" i="72"/>
  <c r="D23"/>
  <c r="D22"/>
  <c r="D21"/>
  <c r="D20"/>
  <c r="I67" i="70"/>
  <c r="B66"/>
  <c r="E19" i="71"/>
  <c r="E23" s="1"/>
  <c r="C19"/>
  <c r="C10" s="1"/>
  <c r="D19"/>
  <c r="F19"/>
  <c r="G19"/>
  <c r="G23" s="1"/>
  <c r="H19"/>
  <c r="I19"/>
  <c r="J19"/>
  <c r="K19"/>
  <c r="L19"/>
  <c r="M19"/>
  <c r="N19"/>
  <c r="B8" i="78" l="1"/>
  <c r="B46" s="1"/>
  <c r="F40" i="83"/>
  <c r="F43"/>
  <c r="F39"/>
  <c r="E43"/>
  <c r="E39"/>
  <c r="E40"/>
  <c r="H39"/>
  <c r="H40"/>
  <c r="I40"/>
  <c r="C23" i="71"/>
  <c r="C11" s="1"/>
  <c r="E8"/>
  <c r="D8"/>
  <c r="C8"/>
  <c r="C10" i="29"/>
  <c r="B10"/>
  <c r="D9"/>
  <c r="D8"/>
  <c r="D7"/>
  <c r="D6"/>
  <c r="F86" i="28"/>
  <c r="F85"/>
  <c r="F84"/>
  <c r="H53"/>
  <c r="J53" s="1"/>
  <c r="C47"/>
  <c r="F28"/>
  <c r="E13"/>
  <c r="D13"/>
  <c r="C13"/>
  <c r="J6"/>
  <c r="B77" i="27"/>
  <c r="D68"/>
  <c r="C31"/>
  <c r="B31"/>
  <c r="C24"/>
  <c r="B24"/>
  <c r="B16"/>
  <c r="E66" i="70"/>
  <c r="D66"/>
  <c r="C66"/>
  <c r="C35" i="71" l="1"/>
  <c r="C39" s="1"/>
  <c r="D10" i="29"/>
  <c r="E6" s="1"/>
  <c r="M53" i="28"/>
  <c r="I53"/>
  <c r="B34" i="27"/>
  <c r="D34" s="1"/>
  <c r="C25" i="71"/>
  <c r="C33" s="1"/>
  <c r="C37" s="1"/>
  <c r="L53" i="28"/>
  <c r="K53"/>
  <c r="Q26" i="84"/>
  <c r="Q25"/>
  <c r="Q24"/>
  <c r="O23"/>
  <c r="Q23" s="1"/>
  <c r="Q22"/>
  <c r="Q21"/>
  <c r="Q20"/>
  <c r="O19"/>
  <c r="Q16"/>
  <c r="Q15"/>
  <c r="Q14"/>
  <c r="Q13"/>
  <c r="Q12"/>
  <c r="Q11"/>
  <c r="Q10"/>
  <c r="Q9"/>
  <c r="Q8"/>
  <c r="Q7"/>
  <c r="O6"/>
  <c r="N26"/>
  <c r="N25"/>
  <c r="N24"/>
  <c r="L23"/>
  <c r="N23" s="1"/>
  <c r="N22"/>
  <c r="N21"/>
  <c r="N20"/>
  <c r="L19"/>
  <c r="N19" s="1"/>
  <c r="N16"/>
  <c r="N15"/>
  <c r="N14"/>
  <c r="N13"/>
  <c r="N12"/>
  <c r="N11"/>
  <c r="N10"/>
  <c r="N9"/>
  <c r="N8"/>
  <c r="N7"/>
  <c r="L6"/>
  <c r="K26"/>
  <c r="K25"/>
  <c r="K24"/>
  <c r="I23"/>
  <c r="K23" s="1"/>
  <c r="K22"/>
  <c r="K21"/>
  <c r="K20"/>
  <c r="I19"/>
  <c r="K16"/>
  <c r="K15"/>
  <c r="K14"/>
  <c r="K13"/>
  <c r="K12"/>
  <c r="K11"/>
  <c r="K10"/>
  <c r="K9"/>
  <c r="K8"/>
  <c r="K7"/>
  <c r="I6"/>
  <c r="H26"/>
  <c r="H25"/>
  <c r="H24"/>
  <c r="F23"/>
  <c r="H23" s="1"/>
  <c r="H22"/>
  <c r="H21"/>
  <c r="H20"/>
  <c r="F19"/>
  <c r="H16"/>
  <c r="H15"/>
  <c r="H14"/>
  <c r="H13"/>
  <c r="H12"/>
  <c r="H11"/>
  <c r="H10"/>
  <c r="H9"/>
  <c r="H8"/>
  <c r="H7"/>
  <c r="F6"/>
  <c r="K10" i="73"/>
  <c r="K9"/>
  <c r="F10"/>
  <c r="F9"/>
  <c r="D15" i="27" l="1"/>
  <c r="H6" i="84"/>
  <c r="K6"/>
  <c r="K19"/>
  <c r="O27"/>
  <c r="O18" s="1"/>
  <c r="N6"/>
  <c r="H19"/>
  <c r="F27"/>
  <c r="F18" s="1"/>
  <c r="Q6"/>
  <c r="C32" i="71"/>
  <c r="C36" s="1"/>
  <c r="C34"/>
  <c r="C38" s="1"/>
  <c r="L27" i="84"/>
  <c r="N27" s="1"/>
  <c r="N18" s="1"/>
  <c r="I27"/>
  <c r="K27" s="1"/>
  <c r="Q19"/>
  <c r="D9" i="76"/>
  <c r="D10"/>
  <c r="D11"/>
  <c r="D12"/>
  <c r="D13"/>
  <c r="Q27" i="84" l="1"/>
  <c r="Q18" s="1"/>
  <c r="Q28" s="1"/>
  <c r="H27"/>
  <c r="H18" s="1"/>
  <c r="H28" s="1"/>
  <c r="N28"/>
  <c r="K18"/>
  <c r="K28" s="1"/>
  <c r="I18"/>
  <c r="L18"/>
  <c r="E21" i="72"/>
  <c r="F21"/>
  <c r="G21"/>
  <c r="H21"/>
  <c r="I21"/>
  <c r="J21"/>
  <c r="K21"/>
  <c r="L21"/>
  <c r="M21"/>
  <c r="N21"/>
  <c r="O21"/>
  <c r="N20" i="71"/>
  <c r="L20"/>
  <c r="J20"/>
  <c r="H20"/>
  <c r="F20"/>
  <c r="F23" s="1"/>
  <c r="D20"/>
  <c r="D23" s="1"/>
  <c r="G72"/>
  <c r="H72"/>
  <c r="G73"/>
  <c r="H73"/>
  <c r="G74"/>
  <c r="H74"/>
  <c r="G75"/>
  <c r="H75"/>
  <c r="G76"/>
  <c r="H76"/>
  <c r="G77"/>
  <c r="H77"/>
  <c r="G78"/>
  <c r="H78"/>
  <c r="G79"/>
  <c r="H79"/>
  <c r="G80"/>
  <c r="H80"/>
  <c r="G81"/>
  <c r="H81"/>
  <c r="G82"/>
  <c r="H82"/>
  <c r="G83"/>
  <c r="H83"/>
  <c r="G84"/>
  <c r="H84"/>
  <c r="G85"/>
  <c r="H85"/>
  <c r="G86"/>
  <c r="H86"/>
  <c r="G87"/>
  <c r="H87"/>
  <c r="G88"/>
  <c r="H88"/>
  <c r="G89"/>
  <c r="H89"/>
  <c r="G90"/>
  <c r="H90"/>
  <c r="G91"/>
  <c r="H91"/>
  <c r="G92"/>
  <c r="H92"/>
  <c r="G93"/>
  <c r="H93"/>
  <c r="G94"/>
  <c r="H94"/>
  <c r="G95"/>
  <c r="H95"/>
  <c r="G96"/>
  <c r="H96"/>
  <c r="A58" i="82" l="1"/>
  <c r="A57"/>
  <c r="A56"/>
  <c r="A55"/>
  <c r="A54"/>
  <c r="A58" i="78"/>
  <c r="A57"/>
  <c r="A55"/>
  <c r="A56"/>
  <c r="A54"/>
  <c r="I58"/>
  <c r="H57"/>
  <c r="G56"/>
  <c r="J12" i="28" l="1"/>
  <c r="J11"/>
  <c r="F13"/>
  <c r="G13"/>
  <c r="H13"/>
  <c r="I13"/>
  <c r="J10"/>
  <c r="J9"/>
  <c r="J8"/>
  <c r="J7"/>
  <c r="C12" i="94"/>
  <c r="J13" i="28" l="1"/>
  <c r="D14" l="1"/>
  <c r="C15"/>
  <c r="C16"/>
  <c r="C17"/>
  <c r="C14"/>
  <c r="C23" i="84"/>
  <c r="E23" s="1"/>
  <c r="C19"/>
  <c r="C6"/>
  <c r="P38" i="82"/>
  <c r="O38"/>
  <c r="N38"/>
  <c r="M38"/>
  <c r="L38"/>
  <c r="K38"/>
  <c r="J38"/>
  <c r="I38"/>
  <c r="H38"/>
  <c r="G38"/>
  <c r="F38"/>
  <c r="E38"/>
  <c r="D38"/>
  <c r="C38"/>
  <c r="B38"/>
  <c r="P32"/>
  <c r="O32"/>
  <c r="N32"/>
  <c r="M32"/>
  <c r="L32"/>
  <c r="K32"/>
  <c r="J32"/>
  <c r="I32"/>
  <c r="H32"/>
  <c r="G32"/>
  <c r="F32"/>
  <c r="E32"/>
  <c r="D32"/>
  <c r="C32"/>
  <c r="B32"/>
  <c r="P38" i="81"/>
  <c r="O38"/>
  <c r="N38"/>
  <c r="M38"/>
  <c r="L38"/>
  <c r="K38"/>
  <c r="J38"/>
  <c r="I38"/>
  <c r="H38"/>
  <c r="G38"/>
  <c r="F38"/>
  <c r="E38"/>
  <c r="D38"/>
  <c r="C38"/>
  <c r="B38"/>
  <c r="P32"/>
  <c r="O32"/>
  <c r="N32"/>
  <c r="M32"/>
  <c r="L32"/>
  <c r="K32"/>
  <c r="J32"/>
  <c r="I32"/>
  <c r="H32"/>
  <c r="G32"/>
  <c r="F32"/>
  <c r="E32"/>
  <c r="D32"/>
  <c r="C32"/>
  <c r="B32"/>
  <c r="P38" i="80"/>
  <c r="O38"/>
  <c r="N38"/>
  <c r="M38"/>
  <c r="L38"/>
  <c r="K38"/>
  <c r="J38"/>
  <c r="I38"/>
  <c r="H38"/>
  <c r="G38"/>
  <c r="F38"/>
  <c r="E38"/>
  <c r="D38"/>
  <c r="C38"/>
  <c r="P32"/>
  <c r="O32"/>
  <c r="N32"/>
  <c r="M32"/>
  <c r="L32"/>
  <c r="K32"/>
  <c r="J32"/>
  <c r="I32"/>
  <c r="H32"/>
  <c r="G32"/>
  <c r="F32"/>
  <c r="E32"/>
  <c r="D32"/>
  <c r="C32"/>
  <c r="B32"/>
  <c r="H9" i="76"/>
  <c r="K23" i="72"/>
  <c r="O23"/>
  <c r="N23"/>
  <c r="M23"/>
  <c r="L23"/>
  <c r="J23"/>
  <c r="I23"/>
  <c r="H23"/>
  <c r="G23"/>
  <c r="F23"/>
  <c r="E23"/>
  <c r="H67" i="71"/>
  <c r="G67"/>
  <c r="L8"/>
  <c r="K8"/>
  <c r="H8"/>
  <c r="G8"/>
  <c r="F8"/>
  <c r="D62" i="28"/>
  <c r="C62"/>
  <c r="H60"/>
  <c r="H59"/>
  <c r="H58"/>
  <c r="H57"/>
  <c r="H56"/>
  <c r="H55"/>
  <c r="H54"/>
  <c r="I54" s="1"/>
  <c r="C33"/>
  <c r="C16" i="27"/>
  <c r="E26" i="84"/>
  <c r="E25"/>
  <c r="E24"/>
  <c r="E22"/>
  <c r="E21"/>
  <c r="E20"/>
  <c r="E16"/>
  <c r="E15"/>
  <c r="E14"/>
  <c r="E13"/>
  <c r="E12"/>
  <c r="E11"/>
  <c r="E10"/>
  <c r="E9"/>
  <c r="E8"/>
  <c r="G23" i="83"/>
  <c r="P20" i="82"/>
  <c r="O20"/>
  <c r="N20"/>
  <c r="M20"/>
  <c r="L20"/>
  <c r="K20"/>
  <c r="J20"/>
  <c r="I20"/>
  <c r="H20"/>
  <c r="G20"/>
  <c r="F20"/>
  <c r="E20"/>
  <c r="D20"/>
  <c r="C20"/>
  <c r="B20"/>
  <c r="P9"/>
  <c r="O9"/>
  <c r="N9"/>
  <c r="M9"/>
  <c r="L9"/>
  <c r="K9"/>
  <c r="J9"/>
  <c r="I9"/>
  <c r="H9"/>
  <c r="G9"/>
  <c r="F9"/>
  <c r="E9"/>
  <c r="D9"/>
  <c r="C9"/>
  <c r="B9"/>
  <c r="P20" i="81"/>
  <c r="O20"/>
  <c r="N20"/>
  <c r="M20"/>
  <c r="L20"/>
  <c r="K20"/>
  <c r="J20"/>
  <c r="I20"/>
  <c r="H20"/>
  <c r="G20"/>
  <c r="F20"/>
  <c r="E20"/>
  <c r="D20"/>
  <c r="C20"/>
  <c r="B20"/>
  <c r="P9"/>
  <c r="O9"/>
  <c r="N9"/>
  <c r="M9"/>
  <c r="L9"/>
  <c r="K9"/>
  <c r="J9"/>
  <c r="I9"/>
  <c r="H9"/>
  <c r="G9"/>
  <c r="F9"/>
  <c r="E9"/>
  <c r="D9"/>
  <c r="C9"/>
  <c r="B9"/>
  <c r="P20" i="80"/>
  <c r="O20"/>
  <c r="N20"/>
  <c r="M20"/>
  <c r="L20"/>
  <c r="K20"/>
  <c r="J20"/>
  <c r="I20"/>
  <c r="H20"/>
  <c r="G20"/>
  <c r="F20"/>
  <c r="E20"/>
  <c r="D20"/>
  <c r="C20"/>
  <c r="B20"/>
  <c r="P9"/>
  <c r="O9"/>
  <c r="N9"/>
  <c r="M9"/>
  <c r="L9"/>
  <c r="K9"/>
  <c r="J9"/>
  <c r="I9"/>
  <c r="H9"/>
  <c r="G9"/>
  <c r="F9"/>
  <c r="E9"/>
  <c r="D9"/>
  <c r="C9"/>
  <c r="B9"/>
  <c r="P38" i="79"/>
  <c r="O38"/>
  <c r="N38"/>
  <c r="M38"/>
  <c r="L38"/>
  <c r="K38"/>
  <c r="J38"/>
  <c r="I38"/>
  <c r="H38"/>
  <c r="G38"/>
  <c r="F38"/>
  <c r="E38"/>
  <c r="D38"/>
  <c r="C38"/>
  <c r="P32"/>
  <c r="O32"/>
  <c r="N32"/>
  <c r="M32"/>
  <c r="L32"/>
  <c r="K32"/>
  <c r="J32"/>
  <c r="I32"/>
  <c r="H32"/>
  <c r="G32"/>
  <c r="F32"/>
  <c r="E32"/>
  <c r="D32"/>
  <c r="C32"/>
  <c r="P20"/>
  <c r="O20"/>
  <c r="N20"/>
  <c r="M20"/>
  <c r="L20"/>
  <c r="K20"/>
  <c r="J20"/>
  <c r="I20"/>
  <c r="H20"/>
  <c r="G20"/>
  <c r="F20"/>
  <c r="E20"/>
  <c r="D20"/>
  <c r="C20"/>
  <c r="B20"/>
  <c r="P9"/>
  <c r="O9"/>
  <c r="N9"/>
  <c r="M9"/>
  <c r="L9"/>
  <c r="K9"/>
  <c r="J9"/>
  <c r="I9"/>
  <c r="H9"/>
  <c r="G9"/>
  <c r="F9"/>
  <c r="E9"/>
  <c r="D9"/>
  <c r="C9"/>
  <c r="B9"/>
  <c r="P38" i="78"/>
  <c r="O38"/>
  <c r="N38"/>
  <c r="M38"/>
  <c r="L38"/>
  <c r="K38"/>
  <c r="J38"/>
  <c r="I38"/>
  <c r="H38"/>
  <c r="G38"/>
  <c r="F38"/>
  <c r="E38"/>
  <c r="D38"/>
  <c r="C38"/>
  <c r="J32"/>
  <c r="I32"/>
  <c r="H32"/>
  <c r="G32"/>
  <c r="F32"/>
  <c r="E32"/>
  <c r="D32"/>
  <c r="O20"/>
  <c r="N20"/>
  <c r="M20"/>
  <c r="L20"/>
  <c r="K20"/>
  <c r="J20"/>
  <c r="I20"/>
  <c r="H20"/>
  <c r="G20"/>
  <c r="F20"/>
  <c r="E20"/>
  <c r="D20"/>
  <c r="C20"/>
  <c r="E6" i="84" l="1"/>
  <c r="E19"/>
  <c r="C27"/>
  <c r="C18" s="1"/>
  <c r="G40" i="83"/>
  <c r="G39"/>
  <c r="D10" i="71"/>
  <c r="H10"/>
  <c r="H23"/>
  <c r="N10"/>
  <c r="N23"/>
  <c r="G10"/>
  <c r="M10"/>
  <c r="M23"/>
  <c r="F10"/>
  <c r="L10"/>
  <c r="L23"/>
  <c r="E10"/>
  <c r="K10"/>
  <c r="K23"/>
  <c r="I10"/>
  <c r="I23"/>
  <c r="H8" i="79"/>
  <c r="H46" s="1"/>
  <c r="E8" i="80"/>
  <c r="E46" s="1"/>
  <c r="M8"/>
  <c r="M46" s="1"/>
  <c r="C8" i="82"/>
  <c r="C46" s="1"/>
  <c r="G8"/>
  <c r="G46" s="1"/>
  <c r="K8"/>
  <c r="K46" s="1"/>
  <c r="K47" s="1"/>
  <c r="K52" s="1"/>
  <c r="O8"/>
  <c r="O46" s="1"/>
  <c r="E7" i="29"/>
  <c r="B8" i="80"/>
  <c r="B46" s="1"/>
  <c r="F8"/>
  <c r="F46" s="1"/>
  <c r="J8"/>
  <c r="J46" s="1"/>
  <c r="N8" i="81"/>
  <c r="N46" s="1"/>
  <c r="B8"/>
  <c r="B46" s="1"/>
  <c r="F8"/>
  <c r="F46" s="1"/>
  <c r="J8"/>
  <c r="J46" s="1"/>
  <c r="E8" i="79"/>
  <c r="E46" s="1"/>
  <c r="I8"/>
  <c r="I46" s="1"/>
  <c r="M8"/>
  <c r="M46" s="1"/>
  <c r="D8" i="82"/>
  <c r="D46" s="1"/>
  <c r="H8"/>
  <c r="H46" s="1"/>
  <c r="L8"/>
  <c r="L46" s="1"/>
  <c r="P8"/>
  <c r="P46" s="1"/>
  <c r="G8" i="78"/>
  <c r="G46" s="1"/>
  <c r="O8"/>
  <c r="O46" s="1"/>
  <c r="C8" i="81"/>
  <c r="C46" s="1"/>
  <c r="K8"/>
  <c r="K46" s="1"/>
  <c r="O8"/>
  <c r="O46" s="1"/>
  <c r="D8" i="78"/>
  <c r="D46" s="1"/>
  <c r="J7" i="76"/>
  <c r="N8" i="80"/>
  <c r="N46" s="1"/>
  <c r="C8" i="78"/>
  <c r="C46" s="1"/>
  <c r="K8"/>
  <c r="K46" s="1"/>
  <c r="K47" s="1"/>
  <c r="K52" s="1"/>
  <c r="I8" i="80"/>
  <c r="I46" s="1"/>
  <c r="H8" i="78"/>
  <c r="H46" s="1"/>
  <c r="L8"/>
  <c r="L46" s="1"/>
  <c r="P8"/>
  <c r="P46" s="1"/>
  <c r="D8" i="79"/>
  <c r="D46" s="1"/>
  <c r="L8"/>
  <c r="L46" s="1"/>
  <c r="P8"/>
  <c r="P46" s="1"/>
  <c r="C8" i="80"/>
  <c r="C46" s="1"/>
  <c r="G8"/>
  <c r="G46" s="1"/>
  <c r="K8"/>
  <c r="K46" s="1"/>
  <c r="O8"/>
  <c r="O46" s="1"/>
  <c r="G8" i="81"/>
  <c r="G46" s="1"/>
  <c r="D8"/>
  <c r="D46" s="1"/>
  <c r="H8"/>
  <c r="H46" s="1"/>
  <c r="L8"/>
  <c r="L46" s="1"/>
  <c r="P8"/>
  <c r="P46" s="1"/>
  <c r="E8" i="78"/>
  <c r="E46" s="1"/>
  <c r="E47" s="1"/>
  <c r="I8"/>
  <c r="I46" s="1"/>
  <c r="M8"/>
  <c r="M46" s="1"/>
  <c r="B8" i="79"/>
  <c r="B46" s="1"/>
  <c r="F8"/>
  <c r="F46" s="1"/>
  <c r="J8"/>
  <c r="J46" s="1"/>
  <c r="N8"/>
  <c r="N46" s="1"/>
  <c r="J8" i="78"/>
  <c r="J46" s="1"/>
  <c r="E8" i="82"/>
  <c r="E46" s="1"/>
  <c r="E47" s="1"/>
  <c r="E52" s="1"/>
  <c r="I8"/>
  <c r="I46" s="1"/>
  <c r="M8"/>
  <c r="M46" s="1"/>
  <c r="B8"/>
  <c r="B46" s="1"/>
  <c r="F8"/>
  <c r="F46" s="1"/>
  <c r="J8"/>
  <c r="J46" s="1"/>
  <c r="N8"/>
  <c r="N46" s="1"/>
  <c r="F8" i="78"/>
  <c r="F46" s="1"/>
  <c r="C8" i="79"/>
  <c r="C46" s="1"/>
  <c r="G8"/>
  <c r="G46" s="1"/>
  <c r="O8"/>
  <c r="O46" s="1"/>
  <c r="D8" i="80"/>
  <c r="D46" s="1"/>
  <c r="H8"/>
  <c r="H46" s="1"/>
  <c r="L8"/>
  <c r="L46" s="1"/>
  <c r="P8"/>
  <c r="P46" s="1"/>
  <c r="N8" i="78"/>
  <c r="N46" s="1"/>
  <c r="K8" i="79"/>
  <c r="K46" s="1"/>
  <c r="E8" i="81"/>
  <c r="E46" s="1"/>
  <c r="I8"/>
  <c r="I46" s="1"/>
  <c r="M8"/>
  <c r="M46" s="1"/>
  <c r="H13" i="76"/>
  <c r="G13"/>
  <c r="E13"/>
  <c r="H12"/>
  <c r="G12"/>
  <c r="E12"/>
  <c r="H11"/>
  <c r="G11"/>
  <c r="E11"/>
  <c r="H10"/>
  <c r="G10"/>
  <c r="E10"/>
  <c r="G9"/>
  <c r="I9" s="1"/>
  <c r="E9"/>
  <c r="I8"/>
  <c r="O24" i="72"/>
  <c r="N24"/>
  <c r="M24"/>
  <c r="L24"/>
  <c r="K24"/>
  <c r="J24"/>
  <c r="I24"/>
  <c r="H24"/>
  <c r="G24"/>
  <c r="F24"/>
  <c r="E24"/>
  <c r="O22"/>
  <c r="N22"/>
  <c r="M22"/>
  <c r="L22"/>
  <c r="K22"/>
  <c r="J22"/>
  <c r="I22"/>
  <c r="H22"/>
  <c r="G22"/>
  <c r="F22"/>
  <c r="E22"/>
  <c r="O20"/>
  <c r="N20"/>
  <c r="M20"/>
  <c r="L20"/>
  <c r="K20"/>
  <c r="J20"/>
  <c r="I20"/>
  <c r="H20"/>
  <c r="G20"/>
  <c r="F20"/>
  <c r="E20"/>
  <c r="I12" i="76" l="1"/>
  <c r="I13"/>
  <c r="J13" s="1"/>
  <c r="L47" i="82"/>
  <c r="L52" s="1"/>
  <c r="F47"/>
  <c r="F52" s="1"/>
  <c r="E52" i="78"/>
  <c r="F47"/>
  <c r="L47"/>
  <c r="L52" s="1"/>
  <c r="I10" i="76"/>
  <c r="J10" s="1"/>
  <c r="I11"/>
  <c r="J11" s="1"/>
  <c r="E20" i="28"/>
  <c r="I20"/>
  <c r="F18"/>
  <c r="C19"/>
  <c r="D20"/>
  <c r="E18"/>
  <c r="G20"/>
  <c r="H18"/>
  <c r="E19"/>
  <c r="F20"/>
  <c r="C18"/>
  <c r="G18"/>
  <c r="D19"/>
  <c r="H19"/>
  <c r="I17"/>
  <c r="G19"/>
  <c r="I14"/>
  <c r="H20"/>
  <c r="I18"/>
  <c r="F19"/>
  <c r="I15"/>
  <c r="C20"/>
  <c r="D18"/>
  <c r="I19"/>
  <c r="I16"/>
  <c r="K25" i="71"/>
  <c r="K11"/>
  <c r="L25"/>
  <c r="L11"/>
  <c r="M25"/>
  <c r="M11"/>
  <c r="N11"/>
  <c r="N25"/>
  <c r="D11"/>
  <c r="D25"/>
  <c r="I25"/>
  <c r="I11"/>
  <c r="E25"/>
  <c r="E11"/>
  <c r="F25"/>
  <c r="F11"/>
  <c r="G25"/>
  <c r="G11"/>
  <c r="H11"/>
  <c r="H25"/>
  <c r="E10" i="29"/>
  <c r="E9"/>
  <c r="E8"/>
  <c r="E27" i="84"/>
  <c r="E18" s="1"/>
  <c r="E28" s="1"/>
  <c r="J12" i="76"/>
  <c r="J8"/>
  <c r="J9"/>
  <c r="G47" i="82" l="1"/>
  <c r="G52" s="1"/>
  <c r="M47"/>
  <c r="M52" s="1"/>
  <c r="M47" i="78"/>
  <c r="M52" s="1"/>
  <c r="F52"/>
  <c r="G47"/>
  <c r="J14" i="76"/>
  <c r="J15" s="1"/>
  <c r="I33" i="71"/>
  <c r="J8"/>
  <c r="J35" s="1"/>
  <c r="I8"/>
  <c r="I35" s="1"/>
  <c r="H47" i="82" l="1"/>
  <c r="H52" s="1"/>
  <c r="N47"/>
  <c r="N52" s="1"/>
  <c r="G52" i="78"/>
  <c r="N47"/>
  <c r="N52" s="1"/>
  <c r="H47"/>
  <c r="J10" i="71"/>
  <c r="J23"/>
  <c r="N33"/>
  <c r="M33"/>
  <c r="N8"/>
  <c r="N35" s="1"/>
  <c r="M8"/>
  <c r="M35" s="1"/>
  <c r="L33"/>
  <c r="K33"/>
  <c r="L35"/>
  <c r="K35"/>
  <c r="H97"/>
  <c r="G97"/>
  <c r="H71"/>
  <c r="G71"/>
  <c r="H70"/>
  <c r="G70"/>
  <c r="H69"/>
  <c r="G69"/>
  <c r="H68"/>
  <c r="G68"/>
  <c r="F33"/>
  <c r="E33"/>
  <c r="D33"/>
  <c r="D37" s="1"/>
  <c r="F35"/>
  <c r="E35"/>
  <c r="D35"/>
  <c r="D39" s="1"/>
  <c r="O47" i="82" l="1"/>
  <c r="O52" s="1"/>
  <c r="I47"/>
  <c r="I52" s="1"/>
  <c r="I47" i="78"/>
  <c r="O47"/>
  <c r="O52" s="1"/>
  <c r="H52"/>
  <c r="J25" i="71"/>
  <c r="J33" s="1"/>
  <c r="J11"/>
  <c r="I32"/>
  <c r="I34"/>
  <c r="P47" i="82" l="1"/>
  <c r="P52" s="1"/>
  <c r="J47"/>
  <c r="J52" s="1"/>
  <c r="J47" i="78"/>
  <c r="J52" s="1"/>
  <c r="I52"/>
  <c r="P47"/>
  <c r="P52" s="1"/>
  <c r="J32" i="71"/>
  <c r="J34"/>
  <c r="L34"/>
  <c r="L32"/>
  <c r="N34"/>
  <c r="N32"/>
  <c r="E32"/>
  <c r="E34"/>
  <c r="D32"/>
  <c r="D36" s="1"/>
  <c r="D34"/>
  <c r="D38" s="1"/>
  <c r="K32"/>
  <c r="K34"/>
  <c r="M34"/>
  <c r="M32"/>
  <c r="F34"/>
  <c r="F32"/>
  <c r="F10" i="29"/>
  <c r="G10" l="1"/>
  <c r="G6"/>
  <c r="G7"/>
  <c r="G9"/>
  <c r="G8"/>
  <c r="H61" i="28"/>
  <c r="I61" s="1"/>
  <c r="I60"/>
  <c r="G62"/>
  <c r="F62"/>
  <c r="E62"/>
  <c r="I47"/>
  <c r="H47"/>
  <c r="G47"/>
  <c r="F47"/>
  <c r="E47"/>
  <c r="D47"/>
  <c r="F32"/>
  <c r="F31"/>
  <c r="F30"/>
  <c r="F29"/>
  <c r="E33"/>
  <c r="K47" l="1"/>
  <c r="H62"/>
  <c r="I62" s="1"/>
  <c r="J57"/>
  <c r="M57"/>
  <c r="I57"/>
  <c r="L57"/>
  <c r="K57"/>
  <c r="L54"/>
  <c r="K54"/>
  <c r="J54"/>
  <c r="M54"/>
  <c r="I58"/>
  <c r="J58"/>
  <c r="K55"/>
  <c r="J55"/>
  <c r="I55"/>
  <c r="L55"/>
  <c r="F33"/>
  <c r="K56"/>
  <c r="J56"/>
  <c r="M56"/>
  <c r="I56"/>
  <c r="L56"/>
  <c r="H15"/>
  <c r="G16"/>
  <c r="F17"/>
  <c r="E14"/>
  <c r="D15"/>
  <c r="H14"/>
  <c r="G15"/>
  <c r="F16"/>
  <c r="E17"/>
  <c r="H17"/>
  <c r="G14"/>
  <c r="F15"/>
  <c r="E16"/>
  <c r="D17"/>
  <c r="H16"/>
  <c r="G17"/>
  <c r="F14"/>
  <c r="E15"/>
  <c r="D16"/>
  <c r="G29" l="1"/>
  <c r="G28"/>
  <c r="G33" s="1"/>
  <c r="G30"/>
  <c r="G31"/>
  <c r="G32"/>
  <c r="C34" i="27" l="1"/>
  <c r="D32" l="1"/>
  <c r="D27"/>
  <c r="D23"/>
  <c r="D19"/>
  <c r="D28"/>
  <c r="D20"/>
  <c r="D30"/>
  <c r="D25"/>
  <c r="D21"/>
  <c r="D17"/>
  <c r="D26"/>
  <c r="D22"/>
  <c r="D18"/>
  <c r="D16"/>
  <c r="D24"/>
  <c r="D31"/>
  <c r="D33"/>
  <c r="D29"/>
  <c r="M55" i="28" l="1"/>
  <c r="K58"/>
  <c r="L58"/>
  <c r="M58"/>
  <c r="I59"/>
  <c r="J59"/>
  <c r="K59"/>
  <c r="L59"/>
  <c r="M59"/>
  <c r="J60"/>
  <c r="K60"/>
  <c r="L60"/>
  <c r="M60"/>
  <c r="J61"/>
  <c r="K61"/>
  <c r="L61"/>
  <c r="M61"/>
  <c r="J62"/>
  <c r="K62"/>
  <c r="L62"/>
  <c r="M62"/>
</calcChain>
</file>

<file path=xl/sharedStrings.xml><?xml version="1.0" encoding="utf-8"?>
<sst xmlns="http://schemas.openxmlformats.org/spreadsheetml/2006/main" count="1679" uniqueCount="850">
  <si>
    <t>……</t>
  </si>
  <si>
    <t>公司整体</t>
  </si>
  <si>
    <t>固定类</t>
    <phoneticPr fontId="6" type="noConversion"/>
  </si>
  <si>
    <t>股权-无公允价格</t>
    <phoneticPr fontId="6" type="noConversion"/>
  </si>
  <si>
    <t>股权-有公允价格</t>
    <phoneticPr fontId="4" type="noConversion"/>
  </si>
  <si>
    <t>权益类</t>
    <phoneticPr fontId="4" type="noConversion"/>
  </si>
  <si>
    <t>损失类</t>
    <phoneticPr fontId="4" type="noConversion"/>
  </si>
  <si>
    <t>可疑类</t>
    <phoneticPr fontId="4" type="noConversion"/>
  </si>
  <si>
    <t>次级类</t>
    <phoneticPr fontId="4" type="noConversion"/>
  </si>
  <si>
    <t>关注类</t>
    <phoneticPr fontId="4" type="noConversion"/>
  </si>
  <si>
    <t>正常类</t>
    <phoneticPr fontId="4" type="noConversion"/>
  </si>
  <si>
    <t>趸交</t>
    <phoneticPr fontId="4" type="noConversion"/>
  </si>
  <si>
    <t>中短存续期产品</t>
    <phoneticPr fontId="4" type="noConversion"/>
  </si>
  <si>
    <t>综合投资收益率</t>
    <phoneticPr fontId="4" type="noConversion"/>
  </si>
  <si>
    <t>(a)</t>
    <phoneticPr fontId="4" type="noConversion"/>
  </si>
  <si>
    <t>(b)</t>
    <phoneticPr fontId="4" type="noConversion"/>
  </si>
  <si>
    <t>万能</t>
    <phoneticPr fontId="6" type="noConversion"/>
  </si>
  <si>
    <t>公司整体</t>
    <phoneticPr fontId="4" type="noConversion"/>
  </si>
  <si>
    <t>产品</t>
    <phoneticPr fontId="4" type="noConversion"/>
  </si>
  <si>
    <t>万能</t>
    <phoneticPr fontId="4" type="noConversion"/>
  </si>
  <si>
    <t>合计</t>
    <phoneticPr fontId="4" type="noConversion"/>
  </si>
  <si>
    <t>账面价值</t>
    <phoneticPr fontId="4" type="noConversion"/>
  </si>
  <si>
    <t>分红</t>
    <phoneticPr fontId="4" type="noConversion"/>
  </si>
  <si>
    <t>账面价值</t>
    <phoneticPr fontId="6" type="noConversion"/>
  </si>
  <si>
    <t>占比</t>
    <phoneticPr fontId="6" type="noConversion"/>
  </si>
  <si>
    <t>账户</t>
    <phoneticPr fontId="4" type="noConversion"/>
  </si>
  <si>
    <t>分红</t>
    <phoneticPr fontId="6" type="noConversion"/>
  </si>
  <si>
    <t>负债资金成本率</t>
    <phoneticPr fontId="4" type="noConversion"/>
  </si>
  <si>
    <t>传统</t>
    <phoneticPr fontId="4" type="noConversion"/>
  </si>
  <si>
    <t>缴费年期</t>
    <phoneticPr fontId="4" type="noConversion"/>
  </si>
  <si>
    <t>AAA</t>
    <phoneticPr fontId="4" type="noConversion"/>
  </si>
  <si>
    <t>AA</t>
    <phoneticPr fontId="4" type="noConversion"/>
  </si>
  <si>
    <t>A</t>
    <phoneticPr fontId="4" type="noConversion"/>
  </si>
  <si>
    <t>BBB</t>
    <phoneticPr fontId="4" type="noConversion"/>
  </si>
  <si>
    <t>交叉分布</t>
    <phoneticPr fontId="4" type="noConversion"/>
  </si>
  <si>
    <t>外部评级</t>
    <phoneticPr fontId="4" type="noConversion"/>
  </si>
  <si>
    <t>股权金融产品</t>
    <phoneticPr fontId="4" type="noConversion"/>
  </si>
  <si>
    <t>资产支持计划等</t>
    <phoneticPr fontId="6" type="noConversion"/>
  </si>
  <si>
    <t>另类投资</t>
    <phoneticPr fontId="6" type="noConversion"/>
  </si>
  <si>
    <t>不动产</t>
    <phoneticPr fontId="4" type="noConversion"/>
  </si>
  <si>
    <t>合计</t>
    <phoneticPr fontId="6" type="noConversion"/>
  </si>
  <si>
    <t>行业</t>
    <phoneticPr fontId="4" type="noConversion"/>
  </si>
  <si>
    <t>VaR</t>
    <phoneticPr fontId="4" type="noConversion"/>
  </si>
  <si>
    <t>未来一年</t>
    <phoneticPr fontId="4" type="noConversion"/>
  </si>
  <si>
    <t>未来三年</t>
    <phoneticPr fontId="4" type="noConversion"/>
  </si>
  <si>
    <t>第一交易对手</t>
    <phoneticPr fontId="4" type="noConversion"/>
  </si>
  <si>
    <t>第二交易对手</t>
    <phoneticPr fontId="4" type="noConversion"/>
  </si>
  <si>
    <t>第三交易对手</t>
    <phoneticPr fontId="4" type="noConversion"/>
  </si>
  <si>
    <t>第四交易对手</t>
    <phoneticPr fontId="4" type="noConversion"/>
  </si>
  <si>
    <t>第五交易对手</t>
    <phoneticPr fontId="4" type="noConversion"/>
  </si>
  <si>
    <t>集中度指标HHI</t>
    <phoneticPr fontId="4" type="noConversion"/>
  </si>
  <si>
    <t>资产类别</t>
    <phoneticPr fontId="4" type="noConversion"/>
  </si>
  <si>
    <t>当前配置占比</t>
    <phoneticPr fontId="4" type="noConversion"/>
  </si>
  <si>
    <t>收益率水平（基准）</t>
    <phoneticPr fontId="4" type="noConversion"/>
  </si>
  <si>
    <t>未来二年</t>
    <phoneticPr fontId="4" type="noConversion"/>
  </si>
  <si>
    <t>收益率水平</t>
    <phoneticPr fontId="4" type="noConversion"/>
  </si>
  <si>
    <t>收益率</t>
    <phoneticPr fontId="4" type="noConversion"/>
  </si>
  <si>
    <t>剩余期限</t>
    <phoneticPr fontId="4" type="noConversion"/>
  </si>
  <si>
    <t>15年以上</t>
    <phoneticPr fontId="4" type="noConversion"/>
  </si>
  <si>
    <t>VaR/净资产比率</t>
    <phoneticPr fontId="4" type="noConversion"/>
  </si>
  <si>
    <t>外汇敞口头寸</t>
    <phoneticPr fontId="4" type="noConversion"/>
  </si>
  <si>
    <t>账面价值（人民币计价）</t>
    <phoneticPr fontId="4" type="noConversion"/>
  </si>
  <si>
    <t>(a)</t>
    <phoneticPr fontId="4" type="noConversion"/>
  </si>
  <si>
    <t>(b)</t>
    <phoneticPr fontId="4" type="noConversion"/>
  </si>
  <si>
    <t>(a)-(b)</t>
    <phoneticPr fontId="4" type="noConversion"/>
  </si>
  <si>
    <t>上季末总资产</t>
    <phoneticPr fontId="4" type="noConversion"/>
  </si>
  <si>
    <t>风险敞口</t>
    <phoneticPr fontId="4" type="noConversion"/>
  </si>
  <si>
    <t>风险敞口权重ω</t>
    <phoneticPr fontId="4" type="noConversion"/>
  </si>
  <si>
    <t>免评级</t>
    <phoneticPr fontId="4" type="noConversion"/>
  </si>
  <si>
    <t>合计</t>
    <phoneticPr fontId="6" type="noConversion"/>
  </si>
  <si>
    <t>账面价值</t>
    <phoneticPr fontId="6" type="noConversion"/>
  </si>
  <si>
    <t>占比</t>
    <phoneticPr fontId="6" type="noConversion"/>
  </si>
  <si>
    <t>另：卖出回购证券</t>
    <phoneticPr fontId="6" type="noConversion"/>
  </si>
  <si>
    <t>投资资产合计</t>
    <phoneticPr fontId="6" type="noConversion"/>
  </si>
  <si>
    <t>1-1-2.投资资产规模与占比</t>
    <phoneticPr fontId="5" type="noConversion"/>
  </si>
  <si>
    <t>合计</t>
    <phoneticPr fontId="4" type="noConversion"/>
  </si>
  <si>
    <t>股份制商业银行、邮政储蓄银行</t>
    <phoneticPr fontId="4" type="noConversion"/>
  </si>
  <si>
    <t>其他境内商业银行和境外银行</t>
    <phoneticPr fontId="4" type="noConversion"/>
  </si>
  <si>
    <t>其他存款机构</t>
    <phoneticPr fontId="4" type="noConversion"/>
  </si>
  <si>
    <t>城市商业银行及国际信用评级在A级及以上的外资商业银行</t>
    <phoneticPr fontId="4" type="noConversion"/>
  </si>
  <si>
    <t>综合投资收益率与负债资金成本差额</t>
    <phoneticPr fontId="4" type="noConversion"/>
  </si>
  <si>
    <t>1、现金及流动性管理工具</t>
    <phoneticPr fontId="6" type="noConversion"/>
  </si>
  <si>
    <t>2、固定收益类投资资产</t>
    <phoneticPr fontId="6" type="noConversion"/>
  </si>
  <si>
    <t>3、权益类投资资产</t>
    <phoneticPr fontId="6" type="noConversion"/>
  </si>
  <si>
    <t>产品类型</t>
    <phoneticPr fontId="4" type="noConversion"/>
  </si>
  <si>
    <t>传统</t>
    <phoneticPr fontId="4" type="noConversion"/>
  </si>
  <si>
    <t>分红</t>
    <phoneticPr fontId="4" type="noConversion"/>
  </si>
  <si>
    <t>万能</t>
    <phoneticPr fontId="4" type="noConversion"/>
  </si>
  <si>
    <t>投连</t>
    <phoneticPr fontId="4" type="noConversion"/>
  </si>
  <si>
    <t>政府债券</t>
    <phoneticPr fontId="6" type="noConversion"/>
  </si>
  <si>
    <t>金融债券</t>
    <phoneticPr fontId="6" type="noConversion"/>
  </si>
  <si>
    <t>企业（公司）债</t>
    <phoneticPr fontId="6" type="noConversion"/>
  </si>
  <si>
    <t>1-1-1.资产规模与偿付能力</t>
    <phoneticPr fontId="5" type="noConversion"/>
  </si>
  <si>
    <t>独立账户</t>
    <phoneticPr fontId="6" type="noConversion"/>
  </si>
  <si>
    <t>99%置信区间下
三年</t>
    <phoneticPr fontId="4" type="noConversion"/>
  </si>
  <si>
    <t>99%置信区间下
一年</t>
    <phoneticPr fontId="4" type="noConversion"/>
  </si>
  <si>
    <t>定期存款、协议存款、结构性存款</t>
    <phoneticPr fontId="6" type="noConversion"/>
  </si>
  <si>
    <t>同业存单</t>
    <phoneticPr fontId="4" type="noConversion"/>
  </si>
  <si>
    <t>会计准备金</t>
    <phoneticPr fontId="4" type="noConversion"/>
  </si>
  <si>
    <t>法定准备金</t>
    <phoneticPr fontId="4" type="noConversion"/>
  </si>
  <si>
    <t>整体</t>
    <phoneticPr fontId="4" type="noConversion"/>
  </si>
  <si>
    <t>当期综合收益率</t>
    <phoneticPr fontId="4" type="noConversion"/>
  </si>
  <si>
    <t>压力情景一</t>
    <phoneticPr fontId="4" type="noConversion"/>
  </si>
  <si>
    <t>压力情景二</t>
    <phoneticPr fontId="4" type="noConversion"/>
  </si>
  <si>
    <t>压力情景三</t>
    <phoneticPr fontId="4" type="noConversion"/>
  </si>
  <si>
    <t>压力情景一</t>
    <phoneticPr fontId="4" type="noConversion"/>
  </si>
  <si>
    <t>压力情景二</t>
    <phoneticPr fontId="4" type="noConversion"/>
  </si>
  <si>
    <t>压力情景三</t>
    <phoneticPr fontId="4" type="noConversion"/>
  </si>
  <si>
    <t>较基本情景变动</t>
    <phoneticPr fontId="4" type="noConversion"/>
  </si>
  <si>
    <t>3.偿付能力充足率（%）</t>
    <phoneticPr fontId="4" type="noConversion"/>
  </si>
  <si>
    <t>3.1境内权益类投资资产</t>
    <phoneticPr fontId="4" type="noConversion"/>
  </si>
  <si>
    <t>1-3-1.产品准备金</t>
    <phoneticPr fontId="4" type="noConversion"/>
  </si>
  <si>
    <t>2.1传统固定收益类资产</t>
    <phoneticPr fontId="6" type="noConversion"/>
  </si>
  <si>
    <t>2.2非标准固定收益类资产</t>
    <phoneticPr fontId="6" type="noConversion"/>
  </si>
  <si>
    <t>4、不动产类投资资产</t>
    <phoneticPr fontId="6" type="noConversion"/>
  </si>
  <si>
    <t>1年及以内</t>
    <phoneticPr fontId="4" type="noConversion"/>
  </si>
  <si>
    <t>1-3年（含3年）</t>
    <phoneticPr fontId="4" type="noConversion"/>
  </si>
  <si>
    <t>3-5年(含5年)</t>
    <phoneticPr fontId="4" type="noConversion"/>
  </si>
  <si>
    <t>5-7年（含7年）</t>
    <phoneticPr fontId="4" type="noConversion"/>
  </si>
  <si>
    <t>7-10年（含10年）</t>
    <phoneticPr fontId="4" type="noConversion"/>
  </si>
  <si>
    <t>10-15年（含15年）</t>
    <phoneticPr fontId="4" type="noConversion"/>
  </si>
  <si>
    <t>单位：万元</t>
    <phoneticPr fontId="4" type="noConversion"/>
  </si>
  <si>
    <t>占比</t>
    <phoneticPr fontId="4" type="noConversion"/>
  </si>
  <si>
    <t>资产规模</t>
    <phoneticPr fontId="4" type="noConversion"/>
  </si>
  <si>
    <t>1.净利润（单位：万元）</t>
    <phoneticPr fontId="4" type="noConversion"/>
  </si>
  <si>
    <t>认可资产（单位：万元）</t>
    <phoneticPr fontId="4" type="noConversion"/>
  </si>
  <si>
    <t>认可负债（单位：万元）</t>
    <phoneticPr fontId="4" type="noConversion"/>
  </si>
  <si>
    <t>最低资本（单位：万元）</t>
    <phoneticPr fontId="4" type="noConversion"/>
  </si>
  <si>
    <t>3年期及以内</t>
    <phoneticPr fontId="4" type="noConversion"/>
  </si>
  <si>
    <t>外部评级</t>
    <phoneticPr fontId="4" type="noConversion"/>
  </si>
  <si>
    <t>1-2-1.各信用评级固定收益类投资资产</t>
    <phoneticPr fontId="4" type="noConversion"/>
  </si>
  <si>
    <t>账户</t>
    <phoneticPr fontId="4" type="noConversion"/>
  </si>
  <si>
    <t>其中：资本金</t>
    <phoneticPr fontId="4" type="noConversion"/>
  </si>
  <si>
    <t>1-3-2.新单规模保费累计结构占比</t>
    <phoneticPr fontId="4" type="noConversion"/>
  </si>
  <si>
    <t>综合偿付能力充足率</t>
    <phoneticPr fontId="4" type="noConversion"/>
  </si>
  <si>
    <t>2.3其他固定收益类金融产品</t>
    <phoneticPr fontId="6" type="noConversion"/>
  </si>
  <si>
    <t>剩余边际</t>
    <phoneticPr fontId="4" type="noConversion"/>
  </si>
  <si>
    <t>中短存续期产品准备金在账户内占比</t>
    <phoneticPr fontId="4" type="noConversion"/>
  </si>
  <si>
    <t>10年期以上</t>
    <phoneticPr fontId="4" type="noConversion"/>
  </si>
  <si>
    <t>5-10年期（含10年期）</t>
    <phoneticPr fontId="4" type="noConversion"/>
  </si>
  <si>
    <t>3-5年期（含5年期）</t>
    <phoneticPr fontId="4" type="noConversion"/>
  </si>
  <si>
    <t>（c）</t>
    <phoneticPr fontId="4" type="noConversion"/>
  </si>
  <si>
    <t>(d)=(a) - (b)</t>
    <phoneticPr fontId="4" type="noConversion"/>
  </si>
  <si>
    <t>(e)=(a) - (c)</t>
    <phoneticPr fontId="4" type="noConversion"/>
  </si>
  <si>
    <t>账面价值占比</t>
    <phoneticPr fontId="6" type="noConversion"/>
  </si>
  <si>
    <t>1-1-4.外汇敞口</t>
    <phoneticPr fontId="4" type="noConversion"/>
  </si>
  <si>
    <t>1-1-5. 融资杠杆比例</t>
    <phoneticPr fontId="4" type="noConversion"/>
  </si>
  <si>
    <t>存款</t>
    <phoneticPr fontId="4" type="noConversion"/>
  </si>
  <si>
    <t>HTM债券</t>
    <phoneticPr fontId="6" type="noConversion"/>
  </si>
  <si>
    <t>1-2-4.保险资产风险五级分类状况</t>
    <phoneticPr fontId="5" type="noConversion"/>
  </si>
  <si>
    <t>其中：历史高利率保单</t>
    <phoneticPr fontId="4" type="noConversion"/>
  </si>
  <si>
    <t>合计</t>
    <phoneticPr fontId="4" type="noConversion"/>
  </si>
  <si>
    <t>占比</t>
    <phoneticPr fontId="4" type="noConversion"/>
  </si>
  <si>
    <t>金额</t>
    <phoneticPr fontId="4" type="noConversion"/>
  </si>
  <si>
    <t>本年度保费规模（万元）</t>
    <phoneticPr fontId="4" type="noConversion"/>
  </si>
  <si>
    <t>序号</t>
    <phoneticPr fontId="6" type="noConversion"/>
  </si>
  <si>
    <t>项目</t>
    <phoneticPr fontId="6" type="noConversion"/>
  </si>
  <si>
    <t>基本信息</t>
    <phoneticPr fontId="4" type="noConversion"/>
  </si>
  <si>
    <t>其中：债券类基金</t>
    <phoneticPr fontId="6" type="noConversion"/>
  </si>
  <si>
    <t>其中：固定收益类保险资产管理产品</t>
    <phoneticPr fontId="6" type="noConversion"/>
  </si>
  <si>
    <t>2.5境外固定收益类投资资产</t>
    <phoneticPr fontId="6" type="noConversion"/>
  </si>
  <si>
    <t>2.4含保证条款的权益类资产</t>
    <phoneticPr fontId="6" type="noConversion"/>
  </si>
  <si>
    <t>4.1境内不动产类投资资产</t>
    <phoneticPr fontId="4" type="noConversion"/>
  </si>
  <si>
    <t>4.2境外不动产类投资资产</t>
    <phoneticPr fontId="6" type="noConversion"/>
  </si>
  <si>
    <t>其中：以自有资金对保险类企业的股权投资</t>
    <phoneticPr fontId="6" type="noConversion"/>
  </si>
  <si>
    <t>其中：境外子公司、合营企业和联营企业的长期股权投资</t>
    <phoneticPr fontId="6" type="noConversion"/>
  </si>
  <si>
    <t>其中：境内子公司、合营企业和联营企业的长期股权投资</t>
    <phoneticPr fontId="6" type="noConversion"/>
  </si>
  <si>
    <t>最优估计+风险边际</t>
    <phoneticPr fontId="4" type="noConversion"/>
  </si>
  <si>
    <t>填表说明：</t>
    <phoneticPr fontId="3" type="noConversion"/>
  </si>
  <si>
    <t>为含公式单元格（不可更改部分）</t>
    <phoneticPr fontId="3" type="noConversion"/>
  </si>
  <si>
    <t>为无需填报内容的单元格</t>
    <phoneticPr fontId="3" type="noConversion"/>
  </si>
  <si>
    <t>3.2境外权益类投资资产</t>
  </si>
  <si>
    <t>合计</t>
  </si>
  <si>
    <t>单位</t>
  </si>
  <si>
    <t>人民币/万元（有特殊说明除外）</t>
  </si>
  <si>
    <t>总资产</t>
  </si>
  <si>
    <t>净资产</t>
  </si>
  <si>
    <t>(l)=(a)×(e)- (g)</t>
  </si>
  <si>
    <t>(k)=(c)-(f)</t>
  </si>
  <si>
    <t>未来一年</t>
    <phoneticPr fontId="4" type="noConversion"/>
  </si>
  <si>
    <t>1-3-4.三年新业务规划</t>
    <phoneticPr fontId="4" type="noConversion"/>
  </si>
  <si>
    <t>未来三年</t>
    <phoneticPr fontId="4" type="noConversion"/>
  </si>
  <si>
    <t>时间</t>
  </si>
  <si>
    <t>投资资产账面价值</t>
  </si>
  <si>
    <t>固收资产账面价值</t>
  </si>
  <si>
    <t>固收资产
占比</t>
  </si>
  <si>
    <t>会计投资收益率</t>
  </si>
  <si>
    <t>综合投资收益率</t>
  </si>
  <si>
    <t>风险调整后的
综合投资收益率（RAROC）</t>
  </si>
  <si>
    <t>负债有效利率（IRR）</t>
  </si>
  <si>
    <t>负债
资金成本率</t>
  </si>
  <si>
    <t>投资收益</t>
  </si>
  <si>
    <t>公允价值变动损益</t>
  </si>
  <si>
    <t>可供出售金融资产公允价值变动额</t>
  </si>
  <si>
    <t>资产减值损失</t>
  </si>
  <si>
    <t>资金运用平均余额</t>
  </si>
  <si>
    <t>(a)</t>
  </si>
  <si>
    <t>(b)</t>
  </si>
  <si>
    <t>(c)</t>
  </si>
  <si>
    <t>(d)</t>
  </si>
  <si>
    <t>(e)</t>
  </si>
  <si>
    <t>(f)</t>
  </si>
  <si>
    <t>(g)</t>
  </si>
  <si>
    <t>(h)</t>
  </si>
  <si>
    <t>(i)=(c) - (g)</t>
  </si>
  <si>
    <t>(j)=(d)-(h)</t>
  </si>
  <si>
    <t>（单位：万元）</t>
  </si>
  <si>
    <t>法定准备金</t>
  </si>
  <si>
    <t>传统</t>
  </si>
  <si>
    <t>分红</t>
  </si>
  <si>
    <t>万能</t>
  </si>
  <si>
    <t>战略资产配置（SAA）比例第三年</t>
  </si>
  <si>
    <t>战略资产配置（SAA）比例第二年</t>
  </si>
  <si>
    <t>压力情景一</t>
  </si>
  <si>
    <t>固定收益类投资资产</t>
  </si>
  <si>
    <t>权益类投资资产</t>
  </si>
  <si>
    <t>不动产类投资资产</t>
  </si>
  <si>
    <t>整体</t>
  </si>
  <si>
    <t>战略资产配置（SAA）占比第一年</t>
  </si>
  <si>
    <t>资产占比</t>
  </si>
  <si>
    <t>未来二年</t>
  </si>
  <si>
    <t>未来三年</t>
  </si>
  <si>
    <t>综合偿付能力充足率</t>
  </si>
  <si>
    <t>存量</t>
  </si>
  <si>
    <t>新增</t>
  </si>
  <si>
    <t>年化综合投资收益率</t>
  </si>
  <si>
    <t>综合投资收益率与负债有效利率差额</t>
  </si>
  <si>
    <t>市场风险最低资本</t>
  </si>
  <si>
    <t>信用风险最低资本</t>
  </si>
  <si>
    <t>小计：综合投资收益</t>
  </si>
  <si>
    <t>测试范围：公司整体</t>
    <phoneticPr fontId="4" type="noConversion"/>
  </si>
  <si>
    <t>公司名称：</t>
    <phoneticPr fontId="4" type="noConversion"/>
  </si>
  <si>
    <t>_年_月_日</t>
    <phoneticPr fontId="4" type="noConversion"/>
  </si>
  <si>
    <t>压力情景二</t>
    <phoneticPr fontId="4" type="noConversion"/>
  </si>
  <si>
    <t>压力情景三</t>
    <phoneticPr fontId="4" type="noConversion"/>
  </si>
  <si>
    <t>_年_月_日</t>
    <phoneticPr fontId="4" type="noConversion"/>
  </si>
  <si>
    <t xml:space="preserve">     </t>
    <phoneticPr fontId="4" type="noConversion"/>
  </si>
  <si>
    <t>—</t>
    <phoneticPr fontId="4" type="noConversion"/>
  </si>
  <si>
    <t>序号</t>
    <phoneticPr fontId="4" type="noConversion"/>
  </si>
  <si>
    <t>2017年</t>
    <phoneticPr fontId="4" type="noConversion"/>
  </si>
  <si>
    <t>2018年</t>
    <phoneticPr fontId="4" type="noConversion"/>
  </si>
  <si>
    <t>2019年</t>
    <phoneticPr fontId="4" type="noConversion"/>
  </si>
  <si>
    <t>传统</t>
    <phoneticPr fontId="4" type="noConversion"/>
  </si>
  <si>
    <t>分红</t>
    <phoneticPr fontId="4" type="noConversion"/>
  </si>
  <si>
    <t>万能</t>
    <phoneticPr fontId="4" type="noConversion"/>
  </si>
  <si>
    <t>传统</t>
    <phoneticPr fontId="4" type="noConversion"/>
  </si>
  <si>
    <t>分红</t>
    <phoneticPr fontId="4" type="noConversion"/>
  </si>
  <si>
    <t>万能</t>
    <phoneticPr fontId="4" type="noConversion"/>
  </si>
  <si>
    <t>万能</t>
    <phoneticPr fontId="4" type="noConversion"/>
  </si>
  <si>
    <t>其中：资本金</t>
    <phoneticPr fontId="4" type="noConversion"/>
  </si>
  <si>
    <t>填表说明：</t>
    <phoneticPr fontId="4" type="noConversion"/>
  </si>
  <si>
    <t>成本收益匹配</t>
    <phoneticPr fontId="4" type="noConversion"/>
  </si>
  <si>
    <t>填报说明：投资资产至少包括以下四类：现金及流动性管理工具、固定收益类投资资产、权益类投资资产及不动产类投资资产；</t>
    <phoneticPr fontId="6" type="noConversion"/>
  </si>
  <si>
    <t>填报说明：填报公司在规定评估时刻会计口径下的总资产和净资产规模，以及综合偿付能力充足率状况。</t>
    <phoneticPr fontId="4" type="noConversion"/>
  </si>
  <si>
    <t>b)非标准固定收益类金融资产，包括基础设施债权投资计划、固定收益类保险资产管理产品、不动产债权投资计划等；</t>
  </si>
  <si>
    <t>e)境外固定收益类投资资产。</t>
    <phoneticPr fontId="6" type="noConversion"/>
  </si>
  <si>
    <t>2、固定收益类投资资产：a)传统固定收益产品，包括保险公司存放在金融机构的定期存款、协议存款和结构性存款，政府债券和准政府债券，</t>
    <phoneticPr fontId="6" type="noConversion"/>
  </si>
  <si>
    <t>可转债，基础设施股权投资计划，不含保证条款的权益类和其他保险资产管理产品，未上市股权投资计划（含未上市股权投资基金），权益类信托计划，股指期货等；</t>
  </si>
  <si>
    <t>4、不动产类投资资产：包括但不限于以物权形式持有的投资性房地产和以项目公司形式持有的投资性房地产股权；</t>
    <phoneticPr fontId="6" type="noConversion"/>
  </si>
  <si>
    <t>基金采用上证基金指数替代，仅计算除投连账户外的总账户，不需要计算到具体的账户。</t>
  </si>
  <si>
    <t>外汇敞口计算时不包含沪港通、深港通等资产或负债。</t>
    <phoneticPr fontId="6" type="noConversion"/>
  </si>
  <si>
    <t>填报说明：资产和负债应根据其本币与人民币在评估时期的价格进行折算后加总填报其账面价值，折算方法应与经审计财务报告保持一致。</t>
    <phoneticPr fontId="6" type="noConversion"/>
  </si>
  <si>
    <t>填报说明：融资杠杆包括同业拆借、债券回购等融入资金。（参见《中国保监会关于加强和改进保险资金运用比例监管的通知》保监发[2014]13号）</t>
    <phoneticPr fontId="4" type="noConversion"/>
  </si>
  <si>
    <t>填报说明：</t>
    <phoneticPr fontId="4" type="noConversion"/>
  </si>
  <si>
    <t>存款机构分类参照《保险公司偿付能力监管规则第8号：信用风险最低资本》的相关规定。</t>
  </si>
  <si>
    <t>填报说明：</t>
    <phoneticPr fontId="6" type="noConversion"/>
  </si>
  <si>
    <t>参照《中国保监会关于试行&lt;保险资产五级分类指引&gt;的通知》保监发【2014】82号中的相关规定。</t>
    <phoneticPr fontId="4" type="noConversion"/>
  </si>
  <si>
    <t>风险敞口权重ω=第i个交易对手风险敞口账面价值/总体风险敞口账面价值</t>
    <phoneticPr fontId="6" type="noConversion"/>
  </si>
  <si>
    <t>1、利差是债券收益率为补偿该债券相关风险而超过无违约风险债券收益率的风险溢价。信用利差波动测试应评估所有可供出售类和交易类固定收益投资资产。</t>
    <phoneticPr fontId="4" type="noConversion"/>
  </si>
  <si>
    <t>其中，利差久期用于衡量信用利差变动对资产价值的影响，计算方法与修正久期相同。</t>
    <phoneticPr fontId="4" type="noConversion"/>
  </si>
  <si>
    <t>2、信用利差波动测试可采用久期利差乘数进行计算，久期利差乘数DTS（DurationTimesSpread）指标主要用于衡量利差变动的影响。计算方法为：</t>
    <phoneticPr fontId="4" type="noConversion"/>
  </si>
  <si>
    <t>DTS=利差久期×利差</t>
    <phoneticPr fontId="4" type="noConversion"/>
  </si>
  <si>
    <t>信用资产市值波动=市值×DTS×σ</t>
    <phoneticPr fontId="4" type="noConversion"/>
  </si>
  <si>
    <t>填报说明：</t>
    <phoneticPr fontId="4" type="noConversion"/>
  </si>
  <si>
    <t>人身保险公司计算口径应至少包括传统账户、分红险账户、万能险账户和独立账户。整体为传统、分红和万能账户的合计。公司没有高利率保单的，不需要填写相关内容。</t>
    <phoneticPr fontId="4" type="noConversion"/>
  </si>
  <si>
    <t>应分别填报各账户的会计准备金和偿一代法定准备金。其中万能险的会计准备金最优估计包含保户储金及投资款部分。</t>
  </si>
  <si>
    <t>填报说明：公司应根据年度业务规划，填报各类产品业务未来三年的预期规模保费，每年更新一次。</t>
    <phoneticPr fontId="4" type="noConversion"/>
  </si>
  <si>
    <t>综合压力情景采用《保险公司偿付能力监管规则第9号：压力测试》中规定的人身保险公司三种必测压力情景。</t>
    <phoneticPr fontId="4" type="noConversion"/>
  </si>
  <si>
    <t>1、投资资产账面价值和固定收益资产账面价值应与公司财务报表保持一致，其中2016年度数据应与公司经审计后的财务报表保持一致。</t>
    <phoneticPr fontId="4" type="noConversion"/>
  </si>
  <si>
    <t>4、综合投资收益率为年化投资收益率（含可供出售类资产公允价值变动），按《保险公司资金运用统计制度》（保监发【2010】86号）规定口径进行计算，允许选择更精确的平均资金占用计算方式，如按天加权平均。</t>
    <phoneticPr fontId="4" type="noConversion"/>
  </si>
  <si>
    <t>5、风险调整后的综合投资收益率（RAROC） =（综合投资收益-评估时点市场、信用风险最低资本×0.06）/资金运用平均余额；市场、信用风险最低资本应与偿二代季度报告保持一致。计算时不考虑市场、信用风险之间的分散效应，不考虑分红、万能险的损失吸收效应。</t>
    <phoneticPr fontId="4" type="noConversion"/>
  </si>
  <si>
    <t>6、固收资产到期收益率（YTM）用于计算固收资产的内部收益率，账户固收资产的账面价值为评估时刻的净额，CF为存量固收资产未来的票息和到期现金流，固收资产到期收益率（YTM）为净现值等于账户账面价值时的年化折现率。</t>
    <phoneticPr fontId="4" type="noConversion"/>
  </si>
  <si>
    <t>7、负债有效利率（IRR）用于计算投资期望达到的报酬率，账户账面价值为评估时刻账户或整体的投资资产净额，CF为存量业务未来最优估计假设的净现金流，负债有效利率（IRR）为净现值等于账户账面价值时的年化折现率。</t>
    <phoneticPr fontId="4" type="noConversion"/>
  </si>
  <si>
    <t>普通型保险产品资金成本为该类型产品按法定准备金加权的预定利率；</t>
    <phoneticPr fontId="4" type="noConversion"/>
  </si>
  <si>
    <t>分红型保险产品资金成本为其预定利率与最近1年分红水平之和；</t>
    <phoneticPr fontId="4" type="noConversion"/>
  </si>
  <si>
    <t>万能型产品资金成本为其过去12个月结算利率的算术平均数，允许选择更精确的计算方式，如使用过去12个月的账户余额加权计算平均结算利率，但应在附注中说明。</t>
    <phoneticPr fontId="4" type="noConversion"/>
  </si>
  <si>
    <t>分红型保险产品资金成本为该类型产品按法定准备金加权的预定利率；</t>
    <phoneticPr fontId="4" type="noConversion"/>
  </si>
  <si>
    <t>万能型产品资金成本为该类型产品产品说明书中规定的最低保证利率。</t>
    <phoneticPr fontId="4" type="noConversion"/>
  </si>
  <si>
    <t>1、中短存续期产品可以拆分到对应投资资产的，填列对应资产的投资收益率，无法拆分的可填列所在账户的综合投资收益率。应填列所有的仍在存续期内的中短存续期产品。</t>
    <phoneticPr fontId="4" type="noConversion"/>
  </si>
  <si>
    <t>填报说明：</t>
    <phoneticPr fontId="4" type="noConversion"/>
  </si>
  <si>
    <t>在基准情景下，保险公司应基于公司期初投资资产，结合预测期间的资产负债现金流，依据各资产账户的投资假设，预测测试期间各时间段投资收益情况。投资假设应与经董事会或管理层批准的公司战略资产配置规划保持一致。</t>
    <phoneticPr fontId="4" type="noConversion"/>
  </si>
  <si>
    <t>投资假设包括投资资产比例、资产类别组合、投资资产会计分类和各类资产的投资收益率等相关假设。在预测未来各账户收益水平时，不考虑固收资产公允价值变动的影响。</t>
    <phoneticPr fontId="4" type="noConversion"/>
  </si>
  <si>
    <t>传统、分红的负债成本率维持不变，万能账户结算利率应符合《中国保监会关于强化人身保险产品监管工作的通知》（保监寿险【2016】199号）的相关规定。</t>
  </si>
  <si>
    <t>测试口径：市值口径</t>
    <phoneticPr fontId="4" type="noConversion"/>
  </si>
  <si>
    <t>公司名称：</t>
    <phoneticPr fontId="4" type="noConversion"/>
  </si>
  <si>
    <t>单位：万元</t>
    <phoneticPr fontId="4" type="noConversion"/>
  </si>
  <si>
    <t>计算口径</t>
    <phoneticPr fontId="6" type="noConversion"/>
  </si>
  <si>
    <t>账户</t>
    <phoneticPr fontId="6" type="noConversion"/>
  </si>
  <si>
    <t>DV10</t>
    <phoneticPr fontId="4" type="noConversion"/>
  </si>
  <si>
    <t>市值</t>
    <phoneticPr fontId="4" type="noConversion"/>
  </si>
  <si>
    <t>关键久期</t>
    <phoneticPr fontId="4" type="noConversion"/>
  </si>
  <si>
    <t>资产</t>
    <phoneticPr fontId="6" type="noConversion"/>
  </si>
  <si>
    <t>其中：资本金</t>
    <phoneticPr fontId="6" type="noConversion"/>
  </si>
  <si>
    <t>公司整体</t>
    <phoneticPr fontId="4" type="noConversion"/>
  </si>
  <si>
    <t>最优估计现金流现值</t>
    <phoneticPr fontId="4" type="noConversion"/>
  </si>
  <si>
    <t>负债</t>
    <phoneticPr fontId="6" type="noConversion"/>
  </si>
  <si>
    <t>其中：历史高利率保单</t>
    <phoneticPr fontId="6" type="noConversion"/>
  </si>
  <si>
    <t>缺口</t>
    <phoneticPr fontId="4" type="noConversion"/>
  </si>
  <si>
    <t>—</t>
    <phoneticPr fontId="4" type="noConversion"/>
  </si>
  <si>
    <t>2、市值口径下，受利率变动影响的资产包括所有可计算现金流的固定收益投资资产；资产评估利率为评估时点的市场收益率。</t>
    <phoneticPr fontId="4" type="noConversion"/>
  </si>
  <si>
    <t>a) 选取利率水平变化的关键期限为0.5年、1年、2年、3年、4年、5年、7年、10年、15年、20年、30年和50年；</t>
    <phoneticPr fontId="4" type="noConversion"/>
  </si>
  <si>
    <t>b) 假设关键期限利率对非关键期限利率的影响是线性关系，即关键期限年利率变动最大，其附近期限利率变动线性递减，至临近关键期限年的影响递减为零，假设50年及之后利率同幅度变动；</t>
  </si>
  <si>
    <t>c) 计算各关键期限的DV10，即关键期限上的收益率变动10bp，对账面价值的影响。假设第n个关键期限的利率分别向上和向下变动10bp，</t>
    <phoneticPr fontId="4" type="noConversion"/>
  </si>
  <si>
    <t>根据上述关键年利率变化的关系，构建新的即期收益率曲线，然后分别计算变化后的组合市值V+,V-，则第n个关键期限的DV10为：</t>
  </si>
  <si>
    <t>d) 关键久期为：</t>
    <phoneticPr fontId="4" type="noConversion"/>
  </si>
  <si>
    <t>有效久期</t>
    <phoneticPr fontId="4" type="noConversion"/>
  </si>
  <si>
    <t>修正久期</t>
    <phoneticPr fontId="4" type="noConversion"/>
  </si>
  <si>
    <t>现值</t>
    <phoneticPr fontId="4" type="noConversion"/>
  </si>
  <si>
    <t>资产</t>
    <phoneticPr fontId="4" type="noConversion"/>
  </si>
  <si>
    <t>保险业务
续期收入</t>
    <phoneticPr fontId="4" type="noConversion"/>
  </si>
  <si>
    <t>标准债券：</t>
    <phoneticPr fontId="4" type="noConversion"/>
  </si>
  <si>
    <t>不含权的标准债券：有效久期与修正久期的计算方法相同；</t>
    <phoneticPr fontId="4" type="noConversion"/>
  </si>
  <si>
    <t>含权的标准债券：参照中债对含权债的估值方法判断是否行权。</t>
    <phoneticPr fontId="4" type="noConversion"/>
  </si>
  <si>
    <t>非标资产：</t>
    <phoneticPr fontId="4" type="noConversion"/>
  </si>
  <si>
    <t>对于非标资产等的估值采用流动性溢价计算，在发行日计算该资产与对应评级和性质的标准资产的利差作为流动性溢价，在每一评估时点，用当期对应评级的标准资产收益率曲线加上期初的流动性溢价进行再估值；</t>
  </si>
  <si>
    <t>对于含权非标资产，以评估日的市场远期曲线和行权利率比较判断是否行权，得到调整后的现金流进行估值。</t>
    <phoneticPr fontId="4" type="noConversion"/>
  </si>
  <si>
    <t>计算负债有效久期只考虑负债存量业务现金流，预测现金流应遵循《精算实践标准：人身保险内含价值评估标准》的预测假设和投资收益假设；</t>
    <phoneticPr fontId="4" type="noConversion"/>
  </si>
  <si>
    <t>基准情景</t>
    <phoneticPr fontId="6" type="noConversion"/>
  </si>
  <si>
    <t>账面价值</t>
    <phoneticPr fontId="4" type="noConversion"/>
  </si>
  <si>
    <t>测试情景</t>
    <phoneticPr fontId="4" type="noConversion"/>
  </si>
  <si>
    <t>净额</t>
    <phoneticPr fontId="6" type="noConversion"/>
  </si>
  <si>
    <t>受利率变动投资资产</t>
    <phoneticPr fontId="6" type="noConversion"/>
  </si>
  <si>
    <t>其他投资资产</t>
    <phoneticPr fontId="6" type="noConversion"/>
  </si>
  <si>
    <t>最优估计现金流现值</t>
    <phoneticPr fontId="6" type="noConversion"/>
  </si>
  <si>
    <t>风险边际</t>
    <phoneticPr fontId="6" type="noConversion"/>
  </si>
  <si>
    <t>收益率曲线下降</t>
    <phoneticPr fontId="4" type="noConversion"/>
  </si>
  <si>
    <t>收益率曲线上升</t>
    <phoneticPr fontId="4" type="noConversion"/>
  </si>
  <si>
    <t>收益率曲线倾斜上</t>
    <phoneticPr fontId="4" type="noConversion"/>
  </si>
  <si>
    <t>收益率曲线倾斜下</t>
    <phoneticPr fontId="6" type="noConversion"/>
  </si>
  <si>
    <t>收益率曲线扭转上</t>
    <phoneticPr fontId="4" type="noConversion"/>
  </si>
  <si>
    <t>收益率曲线扭转下</t>
    <phoneticPr fontId="6" type="noConversion"/>
  </si>
  <si>
    <t>压力情景下最小值</t>
    <phoneticPr fontId="6" type="noConversion"/>
  </si>
  <si>
    <t>压力情景下净资产最大波动率</t>
    <phoneticPr fontId="6" type="noConversion"/>
  </si>
  <si>
    <t>时间</t>
    <phoneticPr fontId="4" type="noConversion"/>
  </si>
  <si>
    <t>报告日后第1年</t>
    <phoneticPr fontId="4" type="noConversion"/>
  </si>
  <si>
    <t>1.业务现金流（1.1+1.2+1.3）</t>
  </si>
  <si>
    <t>1.1 报告日有效业务现金流</t>
  </si>
  <si>
    <t xml:space="preserve">  保费收入</t>
  </si>
  <si>
    <t xml:space="preserve">  减：赔付支出</t>
  </si>
  <si>
    <t xml:space="preserve">      其中：满期给付</t>
  </si>
  <si>
    <t xml:space="preserve">  减：退保支出</t>
  </si>
  <si>
    <t xml:space="preserve">  减：红利支出</t>
  </si>
  <si>
    <t xml:space="preserve">  减：股利支出</t>
  </si>
  <si>
    <t xml:space="preserve">  减：费用支出</t>
  </si>
  <si>
    <t xml:space="preserve">     其中：业务及管理费</t>
    <phoneticPr fontId="4" type="noConversion"/>
  </si>
  <si>
    <t xml:space="preserve">               佣金及手续费</t>
    <phoneticPr fontId="4" type="noConversion"/>
  </si>
  <si>
    <t xml:space="preserve">  减：再保业务支出净额</t>
  </si>
  <si>
    <t>1.2 测试区间新业务现金流</t>
  </si>
  <si>
    <t xml:space="preserve">      其中：业务及管理费</t>
    <phoneticPr fontId="4" type="noConversion"/>
  </si>
  <si>
    <t xml:space="preserve">                佣金及手续费</t>
    <phoneticPr fontId="4" type="noConversion"/>
  </si>
  <si>
    <t>1.3 其他业务现金流</t>
  </si>
  <si>
    <t>2.资产现金流</t>
  </si>
  <si>
    <t xml:space="preserve">  利息收入</t>
  </si>
  <si>
    <t xml:space="preserve">  红利收入</t>
  </si>
  <si>
    <t xml:space="preserve">  到期资产</t>
  </si>
  <si>
    <t xml:space="preserve">  出售资产</t>
  </si>
  <si>
    <t xml:space="preserve">  其他资产现金流</t>
  </si>
  <si>
    <t>3.筹资现金流</t>
  </si>
  <si>
    <t xml:space="preserve">  筹资现金流入</t>
  </si>
  <si>
    <t xml:space="preserve">      其中：股东增资</t>
    <phoneticPr fontId="4" type="noConversion"/>
  </si>
  <si>
    <t xml:space="preserve">                次级债</t>
    <phoneticPr fontId="4" type="noConversion"/>
  </si>
  <si>
    <t xml:space="preserve">                卖出回购金融资产</t>
    <phoneticPr fontId="4" type="noConversion"/>
  </si>
  <si>
    <t xml:space="preserve">  减：筹资现金流出</t>
  </si>
  <si>
    <t xml:space="preserve">       其中：回购金融资产</t>
    <phoneticPr fontId="4" type="noConversion"/>
  </si>
  <si>
    <t xml:space="preserve">                 支付借款利息和债券利息</t>
    <phoneticPr fontId="4" type="noConversion"/>
  </si>
  <si>
    <t>4.净现金流 = （1+2+3）</t>
  </si>
  <si>
    <t>测试范围：传统保险业务</t>
    <phoneticPr fontId="4" type="noConversion"/>
  </si>
  <si>
    <t>测试范围：分红保险业务</t>
    <phoneticPr fontId="4" type="noConversion"/>
  </si>
  <si>
    <t>测试范围：万能保险业务</t>
    <phoneticPr fontId="4" type="noConversion"/>
  </si>
  <si>
    <t>测试范围：投资连结保险业务</t>
    <phoneticPr fontId="4" type="noConversion"/>
  </si>
  <si>
    <t>项目</t>
    <phoneticPr fontId="4" type="noConversion"/>
  </si>
  <si>
    <t>交易类现金流</t>
    <phoneticPr fontId="4" type="noConversion"/>
  </si>
  <si>
    <t>未标明到期日的现金流</t>
    <phoneticPr fontId="4" type="noConversion"/>
  </si>
  <si>
    <t>预期现金流入或流出（非折现）</t>
    <phoneticPr fontId="4" type="noConversion"/>
  </si>
  <si>
    <t>3个月内</t>
    <phoneticPr fontId="4" type="noConversion"/>
  </si>
  <si>
    <t>1年内</t>
    <phoneticPr fontId="4" type="noConversion"/>
  </si>
  <si>
    <t>1-3年</t>
    <phoneticPr fontId="4" type="noConversion"/>
  </si>
  <si>
    <t>3-5年</t>
    <phoneticPr fontId="4" type="noConversion"/>
  </si>
  <si>
    <t>5年以上</t>
    <phoneticPr fontId="4" type="noConversion"/>
  </si>
  <si>
    <t>现金及现金等价物</t>
    <phoneticPr fontId="4" type="noConversion"/>
  </si>
  <si>
    <t>投资资产：</t>
    <phoneticPr fontId="4" type="noConversion"/>
  </si>
  <si>
    <t>定期存款和协议存款</t>
    <phoneticPr fontId="4" type="noConversion"/>
  </si>
  <si>
    <t>政府债券</t>
    <phoneticPr fontId="4" type="noConversion"/>
  </si>
  <si>
    <t>金融债</t>
    <phoneticPr fontId="4" type="noConversion"/>
  </si>
  <si>
    <t>企业债券</t>
    <phoneticPr fontId="4" type="noConversion"/>
  </si>
  <si>
    <t>资产证券化产品</t>
    <phoneticPr fontId="4" type="noConversion"/>
  </si>
  <si>
    <t>信托资产</t>
    <phoneticPr fontId="4" type="noConversion"/>
  </si>
  <si>
    <t>基础设施投资</t>
    <phoneticPr fontId="4" type="noConversion"/>
  </si>
  <si>
    <t>保险资产管理产品</t>
    <phoneticPr fontId="4" type="noConversion"/>
  </si>
  <si>
    <t>权益投资</t>
    <phoneticPr fontId="4" type="noConversion"/>
  </si>
  <si>
    <t>贷款</t>
    <phoneticPr fontId="4" type="noConversion"/>
  </si>
  <si>
    <t>投资性不动产</t>
    <phoneticPr fontId="4" type="noConversion"/>
  </si>
  <si>
    <t>衍生金融工具</t>
    <phoneticPr fontId="4" type="noConversion"/>
  </si>
  <si>
    <t>其他投资资产</t>
    <phoneticPr fontId="4" type="noConversion"/>
  </si>
  <si>
    <t>应收款项</t>
    <phoneticPr fontId="4" type="noConversion"/>
  </si>
  <si>
    <t>其他资产</t>
    <phoneticPr fontId="4" type="noConversion"/>
  </si>
  <si>
    <t>独立账户资产</t>
    <phoneticPr fontId="4" type="noConversion"/>
  </si>
  <si>
    <t>未到期责任准备金</t>
    <phoneticPr fontId="4" type="noConversion"/>
  </si>
  <si>
    <t>寿险责任准备金</t>
    <phoneticPr fontId="4" type="noConversion"/>
  </si>
  <si>
    <t>长期健康险责任准备金</t>
    <phoneticPr fontId="4" type="noConversion"/>
  </si>
  <si>
    <t>未决赔款责任准备金</t>
    <phoneticPr fontId="4" type="noConversion"/>
  </si>
  <si>
    <t>保户储金及投资款</t>
    <phoneticPr fontId="4" type="noConversion"/>
  </si>
  <si>
    <t>应付保户红利</t>
    <phoneticPr fontId="4" type="noConversion"/>
  </si>
  <si>
    <t>应付佣金及手续费</t>
    <phoneticPr fontId="4" type="noConversion"/>
  </si>
  <si>
    <t>应付款项</t>
    <phoneticPr fontId="4" type="noConversion"/>
  </si>
  <si>
    <t>卖出回购证券</t>
    <phoneticPr fontId="4" type="noConversion"/>
  </si>
  <si>
    <t>应付返售证券</t>
    <phoneticPr fontId="4" type="noConversion"/>
  </si>
  <si>
    <t>应付债券</t>
    <phoneticPr fontId="4" type="noConversion"/>
  </si>
  <si>
    <t>预计负债</t>
    <phoneticPr fontId="4" type="noConversion"/>
  </si>
  <si>
    <t>其他负债</t>
    <phoneticPr fontId="4" type="noConversion"/>
  </si>
  <si>
    <t>独立账户负债</t>
    <phoneticPr fontId="4" type="noConversion"/>
  </si>
  <si>
    <t>净现金流入</t>
    <phoneticPr fontId="4" type="noConversion"/>
  </si>
  <si>
    <t>综合流动比率</t>
    <phoneticPr fontId="4" type="noConversion"/>
  </si>
  <si>
    <t>融入资金余额</t>
    <phoneticPr fontId="4" type="noConversion"/>
  </si>
  <si>
    <t>综合流动比率(考虑再融资)</t>
    <phoneticPr fontId="4" type="noConversion"/>
  </si>
  <si>
    <t>融资回购比例</t>
    <phoneticPr fontId="4" type="noConversion"/>
  </si>
  <si>
    <t>金额</t>
    <phoneticPr fontId="6" type="noConversion"/>
  </si>
  <si>
    <t>折算系数</t>
    <phoneticPr fontId="4" type="noConversion"/>
  </si>
  <si>
    <t>折算后金额</t>
    <phoneticPr fontId="4" type="noConversion"/>
  </si>
  <si>
    <t>优质流动资产</t>
    <phoneticPr fontId="4" type="noConversion"/>
  </si>
  <si>
    <t>现金</t>
    <phoneticPr fontId="4" type="noConversion"/>
  </si>
  <si>
    <t>国债</t>
    <phoneticPr fontId="4" type="noConversion"/>
  </si>
  <si>
    <t>央行发行或担保的债券、票据等</t>
    <phoneticPr fontId="4" type="noConversion"/>
  </si>
  <si>
    <t>可提前支取的定期存款</t>
    <phoneticPr fontId="4" type="noConversion"/>
  </si>
  <si>
    <t>可提前支取的协议存款</t>
    <phoneticPr fontId="4" type="noConversion"/>
  </si>
  <si>
    <t>政策性银行发行的AAA级金融债</t>
    <phoneticPr fontId="4" type="noConversion"/>
  </si>
  <si>
    <t>商业银行发行的AAA级金融债</t>
    <phoneticPr fontId="4" type="noConversion"/>
  </si>
  <si>
    <t>AAA级公司债</t>
    <phoneticPr fontId="4" type="noConversion"/>
  </si>
  <si>
    <t>AAA级企业债</t>
    <phoneticPr fontId="4" type="noConversion"/>
  </si>
  <si>
    <t>1.10</t>
    <phoneticPr fontId="4" type="noConversion"/>
  </si>
  <si>
    <t>上市股票</t>
    <phoneticPr fontId="4" type="noConversion"/>
  </si>
  <si>
    <t>压力情景</t>
    <phoneticPr fontId="4" type="noConversion"/>
  </si>
  <si>
    <t>净现金流</t>
    <phoneticPr fontId="4" type="noConversion"/>
  </si>
  <si>
    <t>现金流出</t>
    <phoneticPr fontId="4" type="noConversion"/>
  </si>
  <si>
    <t>2.1.1</t>
    <phoneticPr fontId="4" type="noConversion"/>
  </si>
  <si>
    <t>未来一个季度内的经营活动（业务）现金流出</t>
    <phoneticPr fontId="4" type="noConversion"/>
  </si>
  <si>
    <t>2.1.2</t>
  </si>
  <si>
    <t>未来一个季度内的投资活动（资产）现金流出</t>
    <phoneticPr fontId="4" type="noConversion"/>
  </si>
  <si>
    <t>2.1.3</t>
  </si>
  <si>
    <t>未来一个季度内的筹资活动现金流出</t>
    <phoneticPr fontId="4" type="noConversion"/>
  </si>
  <si>
    <t>预期现金流入总量</t>
  </si>
  <si>
    <t>2.2.1</t>
  </si>
  <si>
    <t>未来一个季度内的经营活动（业务）现金流入</t>
    <phoneticPr fontId="4" type="noConversion"/>
  </si>
  <si>
    <t>2.2.2</t>
  </si>
  <si>
    <t>未来一个季度内的投资活动（资产）现金流入</t>
  </si>
  <si>
    <t>2.2.3</t>
    <phoneticPr fontId="4" type="noConversion"/>
  </si>
  <si>
    <t>未来一个季度内的筹资活动现金流入</t>
  </si>
  <si>
    <t>现金流入=Min（预期现金流入总量，75%*预期现金流出总量）</t>
    <phoneticPr fontId="4" type="noConversion"/>
  </si>
  <si>
    <t>流动性覆盖率</t>
    <phoneticPr fontId="4" type="noConversion"/>
  </si>
  <si>
    <t>填报说明：优质资产范围和流动性覆盖率计算方法参照偿二代相关规定。</t>
    <phoneticPr fontId="4" type="noConversion"/>
  </si>
  <si>
    <t>基本情景</t>
    <phoneticPr fontId="4" type="noConversion"/>
  </si>
  <si>
    <t>表4-1 压力情景现金流预测表（人身保险公司）</t>
    <phoneticPr fontId="4" type="noConversion"/>
  </si>
  <si>
    <t>表4-2 压力情景现金流预测表（人身保险公司）</t>
    <phoneticPr fontId="4" type="noConversion"/>
  </si>
  <si>
    <t>表4-3 压力情景现金流预测表（人身保险公司）</t>
    <phoneticPr fontId="4" type="noConversion"/>
  </si>
  <si>
    <t>表4-4 压力情景现金流预测表（人身保险公司）</t>
    <phoneticPr fontId="4" type="noConversion"/>
  </si>
  <si>
    <t>表4-5 压力情景现金流预测表（人身保险公司）</t>
    <phoneticPr fontId="4" type="noConversion"/>
  </si>
  <si>
    <t>表4-6 综合流动比率表（人身保险公司）</t>
    <phoneticPr fontId="4" type="noConversion"/>
  </si>
  <si>
    <t>表4-7 流动性覆盖率</t>
    <phoneticPr fontId="4" type="noConversion"/>
  </si>
  <si>
    <t>表1-3 负债产品信息（人身保险公司）</t>
    <phoneticPr fontId="4" type="noConversion"/>
  </si>
  <si>
    <t>表4-1 压力情景现金流测试表（人身保险公司）_公司整体</t>
    <phoneticPr fontId="4" type="noConversion"/>
  </si>
  <si>
    <t>表4-2 压力情景现金流测试表（人身保险公司）_传统保险业务</t>
    <phoneticPr fontId="4" type="noConversion"/>
  </si>
  <si>
    <t>表4-3 压力情景现金流测试表（人身保险公司）_分红保险业务</t>
    <phoneticPr fontId="4" type="noConversion"/>
  </si>
  <si>
    <t>表4-4 压力情景现金流测试表（人身保险公司）_万能保险业务</t>
    <phoneticPr fontId="4" type="noConversion"/>
  </si>
  <si>
    <t>表4-5 压力情景现金流测试表（人身保险公司）_投资连结保险业务</t>
    <phoneticPr fontId="4" type="noConversion"/>
  </si>
  <si>
    <t>现金流匹配</t>
    <phoneticPr fontId="4" type="noConversion"/>
  </si>
  <si>
    <t>股票采用该股票所对应的申万一级行业指数替代，沪港通、深港通采用上证港股通指数替代（指数不足3年，只追溯到指数基准日），</t>
  </si>
  <si>
    <t>评估时点</t>
    <phoneticPr fontId="4" type="noConversion"/>
  </si>
  <si>
    <t>变动幅度</t>
    <phoneticPr fontId="6" type="noConversion"/>
  </si>
  <si>
    <t>期限</t>
  </si>
  <si>
    <t>下降</t>
  </si>
  <si>
    <t>上升</t>
  </si>
  <si>
    <t>倾斜上</t>
  </si>
  <si>
    <t>倾斜下</t>
  </si>
  <si>
    <t>扭转上</t>
  </si>
  <si>
    <t>扭转下</t>
  </si>
  <si>
    <t>30+</t>
    <phoneticPr fontId="4" type="noConversion"/>
  </si>
  <si>
    <t>按照以下不利情景的变动幅度对即期收益率曲线进行调整</t>
    <phoneticPr fontId="4" type="noConversion"/>
  </si>
  <si>
    <t>表1-1 资产配置状况（人身保险公司）</t>
    <phoneticPr fontId="4" type="noConversion"/>
  </si>
  <si>
    <t>表1-2 资产信用状况（人身保险公司）</t>
    <phoneticPr fontId="4" type="noConversion"/>
  </si>
  <si>
    <t>c)其他固定收益类金融产品，包括商业银行理财产品、信贷资产支持证券、融资类信托计划、资产支持专项计划、项目资产支持计划等；</t>
    <phoneticPr fontId="6" type="noConversion"/>
  </si>
  <si>
    <t>投资收益应考虑增值税进、销项的影响，具体参照《增值税会计处理规定》（财会【2016】22号）</t>
  </si>
  <si>
    <t>填写各评级固定收益类投资资产不同剩余期限的分布情况。</t>
    <phoneticPr fontId="6" type="noConversion"/>
  </si>
  <si>
    <t>产品结构占比（2016年度）</t>
    <phoneticPr fontId="4" type="noConversion"/>
  </si>
  <si>
    <t>评估项目</t>
    <phoneticPr fontId="4" type="noConversion"/>
  </si>
  <si>
    <t>实际得分</t>
    <phoneticPr fontId="4" type="noConversion"/>
  </si>
  <si>
    <t>综合压力测试</t>
    <phoneticPr fontId="4" type="noConversion"/>
  </si>
  <si>
    <t>ALM管理综合评分</t>
    <phoneticPr fontId="4" type="noConversion"/>
  </si>
  <si>
    <t>评价项目</t>
    <phoneticPr fontId="4" type="noConversion"/>
  </si>
  <si>
    <t>评价指标</t>
  </si>
  <si>
    <t>分值</t>
  </si>
  <si>
    <t>指标说明</t>
    <phoneticPr fontId="55" type="noConversion"/>
  </si>
  <si>
    <t>评分标准</t>
    <phoneticPr fontId="4" type="noConversion"/>
  </si>
  <si>
    <t>得分</t>
    <phoneticPr fontId="4" type="noConversion"/>
  </si>
  <si>
    <t>基本情景下未来预计净现金流</t>
    <phoneticPr fontId="4" type="noConversion"/>
  </si>
  <si>
    <t>保险公司在基本情景下未来一段期间内的净现金流量。</t>
    <phoneticPr fontId="4" type="noConversion"/>
  </si>
  <si>
    <t>综合流动比率</t>
    <phoneticPr fontId="4" type="noConversion"/>
  </si>
  <si>
    <t>综合流动比率反映保险公司各项资产和负债在未来期间现金流分布情况以及现金流入和现金流出的匹配情况。
综合流动比率＝现有资产的预期现金流入合计/现有负债的预期现金流出合计*100%</t>
    <phoneticPr fontId="55" type="noConversion"/>
  </si>
  <si>
    <t>流动性覆盖率</t>
    <phoneticPr fontId="55" type="noConversion"/>
  </si>
  <si>
    <t>保险公司流动性资产对短期负债的覆盖能力。</t>
    <phoneticPr fontId="55" type="noConversion"/>
  </si>
  <si>
    <t>利率变动压力情景市值净资产波动率</t>
    <phoneticPr fontId="55" type="noConversion"/>
  </si>
  <si>
    <t>利率变动对市值口径下净资产的最大影响</t>
    <phoneticPr fontId="55" type="noConversion"/>
  </si>
  <si>
    <t>压力情景一下未来预计利差</t>
    <phoneticPr fontId="55" type="noConversion"/>
  </si>
  <si>
    <t>压力情景二下未来预计利差</t>
    <phoneticPr fontId="55" type="noConversion"/>
  </si>
  <si>
    <t>压力情景三下未来预计利差</t>
    <phoneticPr fontId="55" type="noConversion"/>
  </si>
  <si>
    <t>净利润</t>
    <phoneticPr fontId="4" type="noConversion"/>
  </si>
  <si>
    <t>压力情景下净利润</t>
    <phoneticPr fontId="4" type="noConversion"/>
  </si>
  <si>
    <t>压力情景一、压力情景二、压力情景三下净利润均大于等于0的，得5分；
只有一种压力情景净利润大于等于0的，得1.5分；
只有两种压力情景净利润大于等于0的，得3分。</t>
    <phoneticPr fontId="4" type="noConversion"/>
  </si>
  <si>
    <t>综合偿付能力充足率</t>
    <phoneticPr fontId="4" type="noConversion"/>
  </si>
  <si>
    <t>压力情景下综合偿付能力充足率</t>
    <phoneticPr fontId="4" type="noConversion"/>
  </si>
  <si>
    <t>压力情景一、压力情景二、压力情景三下综合偿付能力充足率均大于等于150%的，得5分；
压力情景一、压力情景二、压力情景三下综合偿付能力充足率均小于100%的，得0分；
除上述情况外，每种压力情景综合偿付能力充足率大于等于150%的，得1.5分；综合偿付能力充足率大于等于100%小于150%的，得1分；综合偿付能力充足率小于100%的，得0分。</t>
    <phoneticPr fontId="4" type="noConversion"/>
  </si>
  <si>
    <t>基本情景</t>
    <phoneticPr fontId="4" type="noConversion"/>
  </si>
  <si>
    <t>压力情景测试</t>
    <phoneticPr fontId="4" type="noConversion"/>
  </si>
  <si>
    <t>现金流测试</t>
    <phoneticPr fontId="4" type="noConversion"/>
  </si>
  <si>
    <t>综合流动比率</t>
    <phoneticPr fontId="4" type="noConversion"/>
  </si>
  <si>
    <t>综合投资收益率与负债有效利率差额</t>
    <phoneticPr fontId="4" type="noConversion"/>
  </si>
  <si>
    <t>压力情景下未来预计净现金流</t>
  </si>
  <si>
    <t>保险公司在压力情景下未来一段期间内的净现金流量。</t>
    <phoneticPr fontId="4" type="noConversion"/>
  </si>
  <si>
    <t>中短存续期产品综合投资收益率与内部收益率差额</t>
    <phoneticPr fontId="4" type="noConversion"/>
  </si>
  <si>
    <t>国有商业银行</t>
    <phoneticPr fontId="4" type="noConversion"/>
  </si>
  <si>
    <t>13个月个险续保率</t>
    <phoneticPr fontId="4" type="noConversion"/>
  </si>
  <si>
    <t>13个月银保续保率</t>
    <phoneticPr fontId="4" type="noConversion"/>
  </si>
  <si>
    <t>13个月其他渠道续保率</t>
    <phoneticPr fontId="4" type="noConversion"/>
  </si>
  <si>
    <t>13个月个险续保率较上季末增长值</t>
    <phoneticPr fontId="4" type="noConversion"/>
  </si>
  <si>
    <t>13个月银保续保率较上季末增长值</t>
    <phoneticPr fontId="4" type="noConversion"/>
  </si>
  <si>
    <t>13个月其他渠道续保率较上季末增长值</t>
    <phoneticPr fontId="4" type="noConversion"/>
  </si>
  <si>
    <t>13个月续保率公式参照《保险公司偿付能力监管规则第16号：偿付能力报告》中13个月续保率=（上年可比季度末的长期寿险有效保单在本季度末仍然有效的保单数量/上年可比季度末的长期寿险有效保单数量）×100%</t>
    <phoneticPr fontId="4" type="noConversion"/>
  </si>
  <si>
    <t>1-3-3.13月续保率情况</t>
    <phoneticPr fontId="4" type="noConversion"/>
  </si>
  <si>
    <t>基本情景（未来第一年）</t>
    <phoneticPr fontId="4" type="noConversion"/>
  </si>
  <si>
    <t>测试结果（未来第一年）</t>
    <phoneticPr fontId="4" type="noConversion"/>
  </si>
  <si>
    <t>2.实际资本（单位：万元）</t>
    <phoneticPr fontId="4" type="noConversion"/>
  </si>
  <si>
    <t>填报最近一期审计后《偿付能力压力测试报告》的相关数据。</t>
    <phoneticPr fontId="4" type="noConversion"/>
  </si>
  <si>
    <t>融资回购比例[a/(b-c-d)]</t>
    <phoneticPr fontId="4" type="noConversion"/>
  </si>
  <si>
    <t>上季末独立账户资金余额</t>
    <phoneticPr fontId="4" type="noConversion"/>
  </si>
  <si>
    <t>上季末债券回购融入资金余额</t>
    <phoneticPr fontId="4" type="noConversion"/>
  </si>
  <si>
    <t>本季末融入资金余额</t>
    <phoneticPr fontId="4" type="noConversion"/>
  </si>
  <si>
    <t>(c)</t>
    <phoneticPr fontId="4" type="noConversion"/>
  </si>
  <si>
    <t>(d)</t>
    <phoneticPr fontId="4" type="noConversion"/>
  </si>
  <si>
    <t>汇兑损益</t>
    <phoneticPr fontId="4" type="noConversion"/>
  </si>
  <si>
    <t>利息支出</t>
    <phoneticPr fontId="4" type="noConversion"/>
  </si>
  <si>
    <t>投资业务的税金及附加</t>
    <phoneticPr fontId="4" type="noConversion"/>
  </si>
  <si>
    <t>该会计年度未来固收资产利息收入
（固收资产账面价值×固收资产到期收益率×未来剩余季度/4）</t>
    <phoneticPr fontId="4" type="noConversion"/>
  </si>
  <si>
    <t>小计：年化综合投资收益</t>
    <phoneticPr fontId="4" type="noConversion"/>
  </si>
  <si>
    <t>其他当年可确定投资收入（如：房租收入、已宣告未发放红利等）</t>
    <phoneticPr fontId="4" type="noConversion"/>
  </si>
  <si>
    <t>其他当年可确定投资支出（如：利息支出等）</t>
    <phoneticPr fontId="4" type="noConversion"/>
  </si>
  <si>
    <t>央行票据、商业银行票据、大额可转让存单、同业存单、拆出资金、存放在中国证券登记结算公司和中央国债登记结算公司的清算备付金、存放在第三方支付机构账户的资金等。</t>
    <phoneticPr fontId="4" type="noConversion"/>
  </si>
  <si>
    <t>a）境内权益投资资产包括但不限于：上市普通股票，未上市股权，证券投资基金（不含货币市场基金、债券型基金），优先股权益融资工具，</t>
    <phoneticPr fontId="6" type="noConversion"/>
  </si>
  <si>
    <t>1-2-2.存款及同业存单</t>
    <phoneticPr fontId="4" type="noConversion"/>
  </si>
  <si>
    <t>境外品种主要包括商业不动产、办公不动产。</t>
    <phoneticPr fontId="4" type="noConversion"/>
  </si>
  <si>
    <t>b）境外权益类资产包括：普通股、优先股、全球存托凭证、美国存托凭证、权益类证券投资基金、未上市股权、股权投资基金和房地产信托投资基金（REITS）等。</t>
    <phoneticPr fontId="4" type="noConversion"/>
  </si>
  <si>
    <t>1-1-3.境内权益风险10日VaR值</t>
    <phoneticPr fontId="4" type="noConversion"/>
  </si>
  <si>
    <t>无明确期限</t>
    <phoneticPr fontId="4" type="noConversion"/>
  </si>
  <si>
    <t>1、现金及流动性管理工具</t>
    <phoneticPr fontId="4" type="noConversion"/>
  </si>
  <si>
    <t>2、固定收益类投资资产</t>
    <phoneticPr fontId="4" type="noConversion"/>
  </si>
  <si>
    <t>3、权益类投资资产</t>
    <phoneticPr fontId="4" type="noConversion"/>
  </si>
  <si>
    <t>3.1境内上市股票和基金</t>
    <phoneticPr fontId="4" type="noConversion"/>
  </si>
  <si>
    <t>3.2境内长期股权投资</t>
    <phoneticPr fontId="4" type="noConversion"/>
  </si>
  <si>
    <t>3.3其他境内权益投资</t>
    <phoneticPr fontId="4" type="noConversion"/>
  </si>
  <si>
    <t>3.4境外权益类投资</t>
    <phoneticPr fontId="4" type="noConversion"/>
  </si>
  <si>
    <t>4、不动产类投资资产</t>
    <phoneticPr fontId="4" type="noConversion"/>
  </si>
  <si>
    <t>1、现金及流动性管理工具：库存现金、银行活期存款、银行通知存款、货币市场基金、货币市场类保险资产管理产品、短期融资券、超短融资券、买入返售证券、</t>
    <phoneticPr fontId="6" type="noConversion"/>
  </si>
  <si>
    <t>8、关键利率久期计算方法</t>
    <phoneticPr fontId="4" type="noConversion"/>
  </si>
  <si>
    <t>1-2-5. 集中度风险</t>
    <phoneticPr fontId="4" type="noConversion"/>
  </si>
  <si>
    <t>单一法人主体</t>
    <phoneticPr fontId="4" type="noConversion"/>
  </si>
  <si>
    <t>2、集中度计算</t>
    <phoneticPr fontId="6" type="noConversion"/>
  </si>
  <si>
    <t>行业/单一法人主体集中度HHI = 10000Σ(ω^2)</t>
    <phoneticPr fontId="6" type="noConversion"/>
  </si>
  <si>
    <t>3、单一法人主体是指保险公司进行投资而与其形成直接债权或直接股权关系的具有法人资格的单一融资主体，行业分类采用申万一级行业分类。</t>
    <phoneticPr fontId="4" type="noConversion"/>
  </si>
  <si>
    <t>行业名称</t>
    <phoneticPr fontId="4" type="noConversion"/>
  </si>
  <si>
    <t>单一法人主体名称</t>
    <phoneticPr fontId="4" type="noConversion"/>
  </si>
  <si>
    <t>1、集中度计算应考虑除现金及流动性管理工具之外的所有投资资产（投资境内的中央政府债券、准政府债券、以自有资金投资保险类企业股权、购置自用性不动产、以及集团内购买保险资产管理产品等除外）。</t>
    <phoneticPr fontId="6" type="noConversion"/>
  </si>
  <si>
    <t xml:space="preserve">     只需填报权重占比前五的具体信息。</t>
    <phoneticPr fontId="4" type="noConversion"/>
  </si>
  <si>
    <t>保护质押贷款</t>
    <phoneticPr fontId="6" type="noConversion"/>
  </si>
  <si>
    <t>附表</t>
    <phoneticPr fontId="4" type="noConversion"/>
  </si>
  <si>
    <t>1-2-6. 久期利差乘数</t>
    <phoneticPr fontId="4" type="noConversion"/>
  </si>
  <si>
    <t>利差</t>
    <phoneticPr fontId="4" type="noConversion"/>
  </si>
  <si>
    <t>利差</t>
    <phoneticPr fontId="4" type="noConversion"/>
  </si>
  <si>
    <t>整体</t>
    <phoneticPr fontId="4" type="noConversion"/>
  </si>
  <si>
    <t>压力情景一：评估时点股票基金根据公司报送99%置信区间下三年VaR值情况下跌，境内长期股权下跌15%，不动产类投资资产价格下跌20%，信用风险分类关注类及以下的资产按60%无法收回计提减值，</t>
    <phoneticPr fontId="4" type="noConversion"/>
  </si>
  <si>
    <t>固收资产到期收益率（YTM）</t>
    <phoneticPr fontId="4" type="noConversion"/>
  </si>
  <si>
    <t>上季末总资产</t>
    <phoneticPr fontId="4" type="noConversion"/>
  </si>
  <si>
    <t>99%置信区间下
3个月</t>
    <phoneticPr fontId="4" type="noConversion"/>
  </si>
  <si>
    <t>99%置信区间下
半年</t>
    <phoneticPr fontId="4" type="noConversion"/>
  </si>
  <si>
    <t>BBB以下</t>
    <phoneticPr fontId="4" type="noConversion"/>
  </si>
  <si>
    <t>无评级</t>
    <phoneticPr fontId="4" type="noConversion"/>
  </si>
  <si>
    <t>将固定收益类投资资产分别按免评级、AAA级、AA级（包括AA+和AA-）、A级（包括A+和A-）、BBB级（包括BBB+和BBB-）、BBB以下和无评级七类进行计算。</t>
    <phoneticPr fontId="4" type="noConversion"/>
  </si>
  <si>
    <t>其中，保险公司持有的政府债券（含准政府债）、政策性银行金融债券等归为免评级，保监会另有规定的除外。</t>
    <phoneticPr fontId="4" type="noConversion"/>
  </si>
  <si>
    <t>其他金融产品</t>
    <phoneticPr fontId="4" type="noConversion"/>
  </si>
  <si>
    <t>含保证条款的权益类产品</t>
    <phoneticPr fontId="4" type="noConversion"/>
  </si>
  <si>
    <t>非标固收</t>
    <phoneticPr fontId="6" type="noConversion"/>
  </si>
  <si>
    <t>期限占比（2016年度）</t>
    <phoneticPr fontId="4" type="noConversion"/>
  </si>
  <si>
    <t>期限占比（2017年度）</t>
    <phoneticPr fontId="4" type="noConversion"/>
  </si>
  <si>
    <t>产品结构占比（2017年度）</t>
    <phoneticPr fontId="4" type="noConversion"/>
  </si>
  <si>
    <t>中短存续期产品填报该类产品在总保费中的占比。中短存续期人身保险产品定义参见保监会《关于规范中短存续期人身保险产品有关事项的通知》。</t>
    <phoneticPr fontId="4" type="noConversion"/>
  </si>
  <si>
    <t>报告日前3个季度</t>
    <phoneticPr fontId="4" type="noConversion"/>
  </si>
  <si>
    <t>其他资产现金流再投资分配</t>
    <phoneticPr fontId="4" type="noConversion"/>
  </si>
  <si>
    <t>压力情景下不考虑资产再投资的现金流出与流入情况</t>
    <phoneticPr fontId="4" type="noConversion"/>
  </si>
  <si>
    <t>资产变现和流动性应急预案说明：</t>
    <phoneticPr fontId="4" type="noConversion"/>
  </si>
  <si>
    <t>其中：次级债和资本补充债</t>
    <phoneticPr fontId="4" type="noConversion"/>
  </si>
  <si>
    <t>8、负债资金成本率</t>
    <phoneticPr fontId="4" type="noConversion"/>
  </si>
  <si>
    <t>9、负债保证成本率</t>
    <phoneticPr fontId="4" type="noConversion"/>
  </si>
  <si>
    <t>产品1</t>
    <phoneticPr fontId="6" type="noConversion"/>
  </si>
  <si>
    <t>产品2</t>
  </si>
  <si>
    <t>产品3</t>
  </si>
  <si>
    <t>产品4</t>
  </si>
  <si>
    <t>产品5</t>
  </si>
  <si>
    <t>产品6</t>
  </si>
  <si>
    <t>产品7</t>
  </si>
  <si>
    <t>产品8</t>
  </si>
  <si>
    <t>产品9</t>
  </si>
  <si>
    <t>产品10</t>
  </si>
  <si>
    <t>产品11</t>
  </si>
  <si>
    <t>产品12</t>
  </si>
  <si>
    <t>产品13</t>
  </si>
  <si>
    <t>产品14</t>
  </si>
  <si>
    <t>产品15</t>
  </si>
  <si>
    <t>产品16</t>
  </si>
  <si>
    <t>产品17</t>
  </si>
  <si>
    <t>产品18</t>
  </si>
  <si>
    <t>产品19</t>
  </si>
  <si>
    <t>产品20</t>
  </si>
  <si>
    <t>产品21</t>
  </si>
  <si>
    <t>产品22</t>
  </si>
  <si>
    <t>产品23</t>
  </si>
  <si>
    <t>产品24</t>
  </si>
  <si>
    <t>产品25</t>
  </si>
  <si>
    <t>产品26</t>
  </si>
  <si>
    <t>产品27</t>
  </si>
  <si>
    <t>产品28</t>
  </si>
  <si>
    <t>产品29</t>
  </si>
  <si>
    <t>产品30</t>
  </si>
  <si>
    <t>万能结算按相同幅度调整，但不低于最低结算利率。中短存续期业务的结算利率应保持不变。</t>
    <phoneticPr fontId="6" type="noConversion"/>
  </si>
  <si>
    <r>
      <t>7、市值口径保险负债评估利率的折现率由基础利率曲线加综合溢价形成。综合溢价采用偿二代中规定的中档溢价。基础利率曲线参照偿二代的方法，其中期望无风险收益率曲线为</t>
    </r>
    <r>
      <rPr>
        <b/>
        <sz val="10"/>
        <color rgb="FFFF0000"/>
        <rFont val="微软雅黑"/>
        <family val="2"/>
        <charset val="134"/>
      </rPr>
      <t>评估时点</t>
    </r>
    <r>
      <rPr>
        <sz val="10"/>
        <color rgb="FFFF0000"/>
        <rFont val="微软雅黑"/>
        <family val="2"/>
        <charset val="134"/>
      </rPr>
      <t>国债收益率</t>
    </r>
    <r>
      <rPr>
        <sz val="10"/>
        <rFont val="微软雅黑"/>
        <family val="2"/>
        <charset val="134"/>
      </rPr>
      <t>。</t>
    </r>
    <phoneticPr fontId="4" type="noConversion"/>
  </si>
  <si>
    <t>如非特别注明，根据2017年第二季度末的数据进行填报</t>
    <phoneticPr fontId="4" type="noConversion"/>
  </si>
  <si>
    <t>市值</t>
    <phoneticPr fontId="6" type="noConversion"/>
  </si>
  <si>
    <t>市值变动</t>
    <phoneticPr fontId="6" type="noConversion"/>
  </si>
  <si>
    <t>可供出售类和交易类固收投资资产</t>
    <phoneticPr fontId="6" type="noConversion"/>
  </si>
  <si>
    <t>—</t>
    <phoneticPr fontId="4" type="noConversion"/>
  </si>
  <si>
    <t>σ=9%</t>
    <phoneticPr fontId="6" type="noConversion"/>
  </si>
  <si>
    <t>σ=17%</t>
    <phoneticPr fontId="6" type="noConversion"/>
  </si>
  <si>
    <t>σ=77%</t>
    <phoneticPr fontId="4" type="noConversion"/>
  </si>
  <si>
    <t>压力情景下不考虑出售资产和资产再投资的现金流出与流入情况</t>
    <phoneticPr fontId="4" type="noConversion"/>
  </si>
  <si>
    <t>基本情景</t>
    <phoneticPr fontId="4" type="noConversion"/>
  </si>
  <si>
    <t>年度投资计划</t>
    <phoneticPr fontId="4" type="noConversion"/>
  </si>
  <si>
    <t>6.优质流动资产规模</t>
    <phoneticPr fontId="4" type="noConversion"/>
  </si>
  <si>
    <t>7.优质流动资产变现</t>
    <phoneticPr fontId="4" type="noConversion"/>
  </si>
  <si>
    <t>9.其他资产变现</t>
    <phoneticPr fontId="4" type="noConversion"/>
  </si>
  <si>
    <t>8.其他资产规模</t>
    <phoneticPr fontId="4" type="noConversion"/>
  </si>
  <si>
    <t>选择权及保证利益的时间价值（TVOG）和风险边际采用《保险公司偿付能力监管规则第3号：寿险合同负债评估》中的相关方法计算。</t>
    <phoneticPr fontId="4" type="noConversion"/>
  </si>
  <si>
    <t>选择权及保证利益的时间价值</t>
    <phoneticPr fontId="6" type="noConversion"/>
  </si>
  <si>
    <t>BBB以下</t>
    <phoneticPr fontId="4" type="noConversion"/>
  </si>
  <si>
    <t>在计算时账户账面价值应取扣除分红万能特储、卖出回购、应收应付等的净额。</t>
    <phoneticPr fontId="4" type="noConversion"/>
  </si>
  <si>
    <t>压力情景下净资产波动率</t>
    <phoneticPr fontId="4" type="noConversion"/>
  </si>
  <si>
    <t>根据公司评估时点的实际情况分别填写当前配置占比和综合收益率。根据公司年度战略资产配置计划填写未来三年的投资收益率水平预测。</t>
    <phoneticPr fontId="4" type="noConversion"/>
  </si>
  <si>
    <t>根据公司年度战略资产配置计划填写未来三年的资产配置占比情况，每年更新一次。如公司根据市场情况对战略资产配置情况进行了调整，应及时更新并在备注中说明。</t>
    <phoneticPr fontId="4" type="noConversion"/>
  </si>
  <si>
    <t>本季末</t>
    <phoneticPr fontId="6" type="noConversion"/>
  </si>
  <si>
    <t>上季末</t>
    <phoneticPr fontId="6" type="noConversion"/>
  </si>
  <si>
    <t>上年末</t>
    <phoneticPr fontId="6" type="noConversion"/>
  </si>
  <si>
    <t>占比
较上年末变动</t>
    <phoneticPr fontId="6" type="noConversion"/>
  </si>
  <si>
    <t>填报说明：账户应至少包含传统、分红、万能及公司整体（不含独立账户）。资本金没有单独核算的、未发行次级债和资本补充债的，不需要分拆填写。</t>
    <phoneticPr fontId="4" type="noConversion"/>
  </si>
  <si>
    <t>2、固收资产占比是账户固定收益类投资资产占所在账户投资资产的比率。</t>
    <phoneticPr fontId="4" type="noConversion"/>
  </si>
  <si>
    <t>如公司年度投资计划与三年战略资产配置首年配置不一致的，可根据年度投资计划进行填写，并在备注中说明。</t>
    <phoneticPr fontId="4" type="noConversion"/>
  </si>
  <si>
    <t>未来第一、二年负债资金成本率保持不变，未来第三年除传统账户外其他账户负债资金成本率上升100bps，传统账户中的中短存续期产品新业务负债成本上升100bps，其他产品负债成本不变，整体按法定准备金加权。</t>
    <phoneticPr fontId="4" type="noConversion"/>
  </si>
  <si>
    <r>
      <t>压力情景二：未来三年固定收益类资产的到期资产、票息收入和新业务现金流入按压力情景下再投资收益计算，其他类别资产期望收益率为0，整体为账面价值加权后的</t>
    </r>
    <r>
      <rPr>
        <b/>
        <sz val="10"/>
        <color theme="1"/>
        <rFont val="微软雅黑"/>
        <family val="2"/>
        <charset val="134"/>
      </rPr>
      <t>会计投资收益率</t>
    </r>
    <r>
      <rPr>
        <sz val="10"/>
        <color theme="1"/>
        <rFont val="微软雅黑"/>
        <family val="2"/>
        <charset val="134"/>
      </rPr>
      <t>。</t>
    </r>
    <phoneticPr fontId="4" type="noConversion"/>
  </si>
  <si>
    <t>会计收益率</t>
    <phoneticPr fontId="4" type="noConversion"/>
  </si>
  <si>
    <t>未来第一、二年固定收益类和不动产类投资资产投资收益率与基本情景一致，未来第三年无风险收益率上升100bps（不影响存量资产的会计投资收益率），未来三年权益类投资资产投资收益率假设与基本情景一致但不得高于过去三年权益类投资资产实际收益率的平均值。</t>
    <phoneticPr fontId="4" type="noConversion"/>
  </si>
  <si>
    <t>综合收益率-压力前</t>
    <phoneticPr fontId="4" type="noConversion"/>
  </si>
  <si>
    <t>综合收益率-压力后</t>
    <phoneticPr fontId="4" type="noConversion"/>
  </si>
  <si>
    <t>—</t>
  </si>
  <si>
    <r>
      <t>5、计算负债关键久期只考虑负债</t>
    </r>
    <r>
      <rPr>
        <b/>
        <sz val="10"/>
        <rFont val="微软雅黑"/>
        <family val="2"/>
        <charset val="134"/>
      </rPr>
      <t>存量业务现金流</t>
    </r>
    <r>
      <rPr>
        <sz val="10"/>
        <rFont val="微软雅黑"/>
        <family val="2"/>
        <charset val="134"/>
      </rPr>
      <t>现值部分的变动，预测现金流应遵循《精算实践标准：人身保险内含价值评估标准》的预测假设和投资收益假设。</t>
    </r>
    <phoneticPr fontId="4" type="noConversion"/>
  </si>
  <si>
    <t>3、对于非标资产等的估值采用流动性溢价计算，在发行日计算该资产与对应评级和性质的标准资产的利差作为流动性溢价，在每一评估时点，用当期对应评级的标准资产收益率曲线加上期初的流动性溢价进行估值。</t>
    <phoneticPr fontId="6" type="noConversion"/>
  </si>
  <si>
    <t>在计算非标资产受利率变动导致的价值变动时，在评估日计算该资产估值与无风险收益率曲线的利差作为包含流动性和信用的综合价差，再基于无风险收益率曲线与综合价差构成的新曲线进行计算。</t>
    <phoneticPr fontId="4" type="noConversion"/>
  </si>
  <si>
    <t>4、对于存款类资产的估值采用流动性溢价计算，从起息日计算存款与无风险利率的利差作为流动性溢价，在每一评估时点，用当期无风险收益率曲线加期初的流动性溢价进行估值。</t>
    <phoneticPr fontId="4" type="noConversion"/>
  </si>
  <si>
    <t>6、市值口径负债评估次级债和资本补充债的关键久期时，方法与资产评估类似，不应使用负债评估利率曲线。</t>
    <phoneticPr fontId="4" type="noConversion"/>
  </si>
  <si>
    <t>使用现金流折现法计算非标资产久期时，在评估日计算该资产估值与无风险收益率曲线的利差作为包含流动性和信用的综合价差，再基于无风险收益率曲线与综合价差构成的新曲线计算久期。</t>
    <phoneticPr fontId="4" type="noConversion"/>
  </si>
  <si>
    <t>传统</t>
    <phoneticPr fontId="6" type="noConversion"/>
  </si>
  <si>
    <t>1、填报时采用评估时刻的存量资产和负债进行测试。</t>
    <phoneticPr fontId="4" type="noConversion"/>
  </si>
  <si>
    <t>3、计算负债现值采用负债存量业务最优估计现金流和给定的折现率，预测现金流应遵循《精算实践标准：人身保险内含价值评估标准》的预测假设和投资收益假设；</t>
    <phoneticPr fontId="4" type="noConversion"/>
  </si>
  <si>
    <t>现金、国债、央行发行或担保的债券、票据等</t>
    <phoneticPr fontId="4" type="noConversion"/>
  </si>
  <si>
    <t>可提前支取的定期存款、协议存款</t>
    <phoneticPr fontId="4" type="noConversion"/>
  </si>
  <si>
    <t>政策性银行、商业银行发行的AAA级金融债</t>
    <phoneticPr fontId="4" type="noConversion"/>
  </si>
  <si>
    <t>其中，上市股票仅包括以财务目的投资的上市股票（含举牌），不包括长期股权投资</t>
    <phoneticPr fontId="4" type="noConversion"/>
  </si>
  <si>
    <t>公司整体需变现资产时，须不考虑变现独立账户内资产。独立账户资产变现时，仅考虑该账户内的资产。</t>
    <phoneticPr fontId="4" type="noConversion"/>
  </si>
  <si>
    <t>测试范围</t>
    <phoneticPr fontId="4" type="noConversion"/>
  </si>
  <si>
    <t>公司整体</t>
    <phoneticPr fontId="4" type="noConversion"/>
  </si>
  <si>
    <t>传统</t>
    <phoneticPr fontId="4" type="noConversion"/>
  </si>
  <si>
    <t>分红</t>
    <phoneticPr fontId="4" type="noConversion"/>
  </si>
  <si>
    <t>万能</t>
    <phoneticPr fontId="4" type="noConversion"/>
  </si>
  <si>
    <t>独立账户</t>
    <phoneticPr fontId="4" type="noConversion"/>
  </si>
  <si>
    <t>附表4 利率压力情景变动幅度</t>
    <phoneticPr fontId="4" type="noConversion"/>
  </si>
  <si>
    <t>如差额均大于0的，或不适用的，得5分；存在各产品有任意差额小于0的，每一产品减1分，扣完为止。</t>
    <phoneticPr fontId="4" type="noConversion"/>
  </si>
  <si>
    <t>中短存续期产品成本收益状况</t>
    <phoneticPr fontId="4" type="noConversion"/>
  </si>
  <si>
    <t>计算预期3个月内、1年内、1-3年、3-5年、5年以上综合流动比率，计算结果大于等于100%的期间项目各得1分，小于100%的期间项目不得分。3个月内、1年以内综合流动比率小于100%，但在考虑融资下大于等于100%的，各期间可得0.5分。</t>
    <phoneticPr fontId="4" type="noConversion"/>
  </si>
  <si>
    <t>公司整体差额大于0的，得5分。整体差额大于0，但分账户有小于0的，每一账户减0.5分，扣完为止。
公司整体差额小于0的，根据差额×投资资产账面/净资产进行评估：
净资产波动率≥10%，得0分；1%≤净资产波动率&lt;10%，得1分；净资产波动率&lt;1%，得3分。</t>
    <phoneticPr fontId="4" type="noConversion"/>
  </si>
  <si>
    <t>对净资产影响</t>
    <phoneticPr fontId="4" type="noConversion"/>
  </si>
  <si>
    <t>相对波动率(利率向上)</t>
    <phoneticPr fontId="4" type="noConversion"/>
  </si>
  <si>
    <t>附表 利率压力情景变动幅度附表 利率压力情景变动幅度</t>
    <phoneticPr fontId="4" type="noConversion"/>
  </si>
  <si>
    <t>固收资产占比较上季末变动</t>
    <phoneticPr fontId="4" type="noConversion"/>
  </si>
  <si>
    <t>综合投资收益率与负债资金成本率差额</t>
  </si>
  <si>
    <t>中短存续期产品综合投资收益率与负债资金成本率差额</t>
  </si>
  <si>
    <t>公司整体未来1季度、未来2季度、未来3季度、未来4季度、未来第2年、未来第3年各期间的净现金流每项均大于等于0的，得10分，存在每项有小于0的，该项减1分；考虑现金及等价物累计的情况下每项均大于等于0的，不扣分；在优质资产变现的情况下每项均大于等于0的，扣2分；在变现其他资产后每项均大于等于0的，扣3分。在变现其他资产后仍存在缺口的，该项得0分。</t>
  </si>
  <si>
    <t>在压力测试下公司整体和分产品类型的流动性覆盖率，其中流动性覆盖率大于200%的，得1分，100%≦流动性覆盖率&lt;200%，得0.5分，流动性覆盖率&lt;100%，得0分。</t>
  </si>
  <si>
    <t>金融债券（含次级债和混合资本债等资本工具），企业债和公司债（不含可转债），中期票据，债券型基金等；</t>
  </si>
  <si>
    <t>3、权益类投资资产：包括境内权益类投资资产及境外权益类资产；</t>
  </si>
  <si>
    <t>填报说明：此处境内权益资产（包含沪港通、深港通）只包括股票、股票型基金和混合型基金，采用过去三个月、半年、一年和三年历史数据，如历史数据不足，</t>
  </si>
  <si>
    <t>外汇资产</t>
  </si>
  <si>
    <t>外汇负债</t>
  </si>
  <si>
    <t>存款包括定期存款、协议存款、结构性存款等；政府债券包括国债、地方政府债、短期政府债券、政府支持性债券、国际金融组织债券；政策性金融债归为金融债券；企业（公司）债包括铁道债、中期票据等。</t>
  </si>
  <si>
    <t>1-2-3.固定收益类投资资产外部评级剩余期限分布</t>
  </si>
  <si>
    <t>计算时以评估时刻国债的利率作为基准无风险收益率。信用利差相对波动率σ是指固收资产利差变动相较当前利差的比率。</t>
  </si>
  <si>
    <t>3、会计投资收益率或财务收益率为年化收益率，不考虑可供出售类金融资产公允价值变动。会计投资收益率=（投资收益+公允价值变动损益+汇兑损益-投资资产减值损失-投资业务的税金及附加-利息支出）/报告期资金运用平均余额×100%；</t>
  </si>
  <si>
    <r>
      <t>综合投资收益率=(投资收益+公允价值变动损益+汇兑损益+可供出售类金融资产公允价值变动净额-投资资产减值损失-投资业务的税金及附加-利息支出)/报告期资金运用平均余额×100%；</t>
    </r>
    <r>
      <rPr>
        <b/>
        <sz val="10"/>
        <color theme="1"/>
        <rFont val="微软雅黑"/>
        <family val="2"/>
        <charset val="134"/>
      </rPr>
      <t>计算时应扣除独立账户的投资资产及其投资收益。</t>
    </r>
  </si>
  <si>
    <t>负债保证成本率</t>
  </si>
  <si>
    <t>3、中短存续期产品不能拆分到对应投资资产的，在计算负债有效利率时，应使用偿一代法定准备金替代资产账面价值。</t>
  </si>
  <si>
    <t>2、中短存续期产品计算负债成本率和负债有效利率时，需考虑直接、间接和渠道推动费用。</t>
  </si>
  <si>
    <t>压力情景下再投资收益率基于基准情景下再投资收益率下调，下调幅度按照《保险公司偿付能力监管规则第7号：市场风险最低资本》中规定的资产利率不利情景相较基准情景的下降幅度。负债资金成本率在未来三年保持不变，不受压力环境的影响。</t>
  </si>
  <si>
    <t>9、评估利率曲线具体可参照《人身保险公司资产负债管理量化评估曲线生成器》。</t>
  </si>
  <si>
    <t>其中假设利率变动不影响终极利率，终极利率采用偿二代中的相关规定。评估利率曲线具体可参照《人身保险公司资产负债管量化评估曲线生成器》。</t>
  </si>
  <si>
    <t>评估利率曲线具体可参照《人身保险公司资产负债管量化评估曲线生成器》。</t>
  </si>
  <si>
    <t>收益率变动后对负债现金流进行重新评估时，公司应考虑收益率变动幅度（+50bps/-50bps）对公司投资收益率的影响；头三年分红水平保持不变，之后按相同幅度调整，但不低于最低保证利率；</t>
  </si>
  <si>
    <t>2、市值准则下，受利率变动影响的投资资产包括所有可计算现金流的固定收益类投资资产。不考虑现金及流动性管理工具对利率的敏感性。</t>
  </si>
  <si>
    <t>5.累计现金及流动性管理工具</t>
  </si>
  <si>
    <t>10.缓释后累计现金及流动性管理工具</t>
  </si>
  <si>
    <t>4、压力情景下，假设业务现金流、投资收益率、TVOG和风险边际均不受压力情景折现率变动的影响，只调整折现率即可。</t>
  </si>
  <si>
    <t>填表说明：保险公司应当按照本表要求，分别填报公司整体、传统保险业务、分红保险业务、万能保险业务和投资连结保险业务在基本情景和压力情景下的现金流测试情况。</t>
  </si>
  <si>
    <t>AAA级公司债、企业债</t>
  </si>
  <si>
    <t>包括非标固收资产、其他固收金融资产、含保证条款的权益类资产、长期股权投资、封闭式基金、其他权益投资、不动产投资等</t>
  </si>
  <si>
    <t>VaR/境内权益资产账面价值</t>
    <phoneticPr fontId="4" type="noConversion"/>
  </si>
  <si>
    <t>减值</t>
  </si>
  <si>
    <t>对于暂缓执行新金融工具相关会计准则的公司和其他保险公司，减值中填报当期确认的资产减值损失金额。（公司应根据实际填报情况在下拉菜单中选择减值或减值准备）</t>
    <phoneticPr fontId="4" type="noConversion"/>
  </si>
  <si>
    <t>5、对于执行新金融工具相关会计准则的公司，以摊余成本计量的金融资产应以其减值准备调整前的账面余额计算账面价值，在减值准备中应填报其金融资产未来12个月/整个存续期内预期信用损失的金额；</t>
    <phoneticPr fontId="4" type="noConversion"/>
  </si>
  <si>
    <t>综合压力测试</t>
    <phoneticPr fontId="4" type="noConversion"/>
  </si>
  <si>
    <t>备注</t>
    <phoneticPr fontId="4" type="noConversion"/>
  </si>
  <si>
    <t>表5-1 偿二代综合压力测试</t>
    <phoneticPr fontId="4" type="noConversion"/>
  </si>
  <si>
    <t>表5-1 综合压力测试（人身保险公司）</t>
    <phoneticPr fontId="4" type="noConversion"/>
  </si>
  <si>
    <t>开放式基金，AAA以下债券、中期票据</t>
    <phoneticPr fontId="4" type="noConversion"/>
  </si>
  <si>
    <t>综合投资收益率与负债资金成本率差额</t>
    <phoneticPr fontId="4" type="noConversion"/>
  </si>
  <si>
    <t>风险调整后的综合投资收益率与负债保证成本率差额</t>
    <phoneticPr fontId="4" type="noConversion"/>
  </si>
  <si>
    <t>规模调整后的固收到期收益率与负债资金成本率差额</t>
    <phoneticPr fontId="4" type="noConversion"/>
  </si>
  <si>
    <t>风险调整后的综合投资收益率与负债保证成本率差额×投资资产账面/净资产</t>
    <phoneticPr fontId="4" type="noConversion"/>
  </si>
  <si>
    <t>综合投资收益与负债资金成本率差额×投资资产账面/净资产</t>
    <phoneticPr fontId="4" type="noConversion"/>
  </si>
  <si>
    <t>规模调整后的固收到期收益率与负债资金成本差额×投资资产账面/净资产</t>
    <phoneticPr fontId="4" type="noConversion"/>
  </si>
  <si>
    <t>规模调整后的固收资产到期收益率与负债资金成本率差额较上季末期变动</t>
    <phoneticPr fontId="4" type="noConversion"/>
  </si>
  <si>
    <t>综合投资收益率与负债有效利率差额×投资资产账面/净资产</t>
    <phoneticPr fontId="4" type="noConversion"/>
  </si>
  <si>
    <t>_年_月_日</t>
    <phoneticPr fontId="4" type="noConversion"/>
  </si>
  <si>
    <t>资产变现和流动性应急预案说明：</t>
    <phoneticPr fontId="4" type="noConversion"/>
  </si>
  <si>
    <t>本季度</t>
    <phoneticPr fontId="6" type="noConversion"/>
  </si>
  <si>
    <t>未来1季度</t>
    <phoneticPr fontId="6" type="noConversion"/>
  </si>
  <si>
    <t>未来2季度</t>
    <phoneticPr fontId="6" type="noConversion"/>
  </si>
  <si>
    <t>未来3季度</t>
    <phoneticPr fontId="6" type="noConversion"/>
  </si>
  <si>
    <t>未来4季度</t>
    <phoneticPr fontId="6" type="noConversion"/>
  </si>
  <si>
    <t>报告日后第2年</t>
    <phoneticPr fontId="4" type="noConversion"/>
  </si>
  <si>
    <t>报告日后第3年</t>
    <phoneticPr fontId="4" type="noConversion"/>
  </si>
  <si>
    <t>前1季度</t>
    <phoneticPr fontId="4" type="noConversion"/>
  </si>
  <si>
    <t>前2季度</t>
    <phoneticPr fontId="6" type="noConversion"/>
  </si>
  <si>
    <t>7.优质流动资产变现</t>
    <phoneticPr fontId="4" type="noConversion"/>
  </si>
  <si>
    <t>6.优质流动资产规模</t>
    <phoneticPr fontId="4" type="noConversion"/>
  </si>
  <si>
    <t>9.其他资产变现</t>
    <phoneticPr fontId="4" type="noConversion"/>
  </si>
  <si>
    <t>8.其他资产规模</t>
    <phoneticPr fontId="4" type="noConversion"/>
  </si>
  <si>
    <t>填报需说明的事项:</t>
    <phoneticPr fontId="4" type="noConversion"/>
  </si>
  <si>
    <t>风险调整后的综合投资收益率与负债保证成本率差额</t>
    <phoneticPr fontId="4" type="noConversion"/>
  </si>
  <si>
    <t>上年末</t>
    <phoneticPr fontId="4" type="noConversion"/>
  </si>
  <si>
    <t>本季度末</t>
    <phoneticPr fontId="4" type="noConversion"/>
  </si>
  <si>
    <t>2、压力测试情景参照偿二代12号文流动性压力测试中压力测试情景一（退保和新业务压力）的有关规定。</t>
    <phoneticPr fontId="4" type="noConversion"/>
  </si>
  <si>
    <t>1、基本情景下，考虑资产的再投资、常规资产变现和再融资行为；压力情景下，不考虑资产的再投资、常规资产变现和再融资行为。</t>
    <phoneticPr fontId="4" type="noConversion"/>
  </si>
  <si>
    <t>3、资产现金流中出售资产现金流是指公司根据投资策略或为保持流动性水平的资产配置调整等出售资产的现金流入，对于投资性不动产、长期股权投资和固定资产等项目，</t>
    <phoneticPr fontId="4" type="noConversion"/>
  </si>
  <si>
    <t>除非已经有明确的交收合约，不应假设其变现。此外，也不应假设将持有至到期的金融资产变现；对于处于限售期或禁售期的股票，不应假设其变现。在压力情景下，不考虑资产现金流的出售资产行为。</t>
    <phoneticPr fontId="4" type="noConversion"/>
  </si>
  <si>
    <t>5、当公司整体或独立账户累计现金及流动性管理工具出现负值时，须考虑资产变现。先优质流动资产变现，再其他资产变现，优质流动资产和其他资产变现比率参照以下系数。</t>
    <phoneticPr fontId="4" type="noConversion"/>
  </si>
  <si>
    <t>4、公司在资产现金流中考虑到期资产和业务净现金流再投资的，须根据投资计划填写再投资按到期期限分布的规模情况，到期日在填报期间外的部分可不填写。在压力情景下，不考虑资产现金流的再投资行为。</t>
    <phoneticPr fontId="4" type="noConversion"/>
  </si>
  <si>
    <t>—</t>
    <phoneticPr fontId="4" type="noConversion"/>
  </si>
  <si>
    <t>负债支出</t>
    <phoneticPr fontId="4" type="noConversion"/>
  </si>
  <si>
    <t>期限结构匹配</t>
    <phoneticPr fontId="55" type="noConversion"/>
  </si>
  <si>
    <t>压力情景二下公司整体利差未来三年均大于等于0的，该项得10分；均小于0的，该项得0分。除上述情况外，每一年度大于等于0的，得3分。整体利差大于等于0的，但分账户有小于0的，每一账户减0.5分，扣完为止。</t>
    <phoneticPr fontId="4" type="noConversion"/>
  </si>
  <si>
    <t>压力情景三下公司整体利差未来三年均大于等于0的，该项得10分；均小于0的，该项得0分。除上述情况外，每一年度大于等于0的，得3分。整体利差大于等于0的，但分账户有小于0的，每一账户减0.5分，扣完为止。</t>
    <phoneticPr fontId="4" type="noConversion"/>
  </si>
  <si>
    <t>表2-1 基本情景期限匹配测试表（人身保险公司）</t>
    <phoneticPr fontId="4" type="noConversion"/>
  </si>
  <si>
    <t>表2-2 基本情景期限匹配测试表（人身保险公司）</t>
    <phoneticPr fontId="4" type="noConversion"/>
  </si>
  <si>
    <t>表2-3 利率压力情景测试表（人身保险公司）</t>
    <phoneticPr fontId="4" type="noConversion"/>
  </si>
  <si>
    <t>表3-1 基本情景成本收益匹配测试表（人身保险公司）</t>
    <phoneticPr fontId="4" type="noConversion"/>
  </si>
  <si>
    <t>表3-2 成本收益压力情景测试表（人身保险公司）</t>
    <phoneticPr fontId="4" type="noConversion"/>
  </si>
  <si>
    <t>3-2-1. 收益预测</t>
    <phoneticPr fontId="4" type="noConversion"/>
  </si>
  <si>
    <t>3-2-2. 战略资产配置</t>
    <phoneticPr fontId="4" type="noConversion"/>
  </si>
  <si>
    <t>3-2-3. 成本收益压力测试</t>
    <phoneticPr fontId="4" type="noConversion"/>
  </si>
  <si>
    <t>3-1-1.公司整体成本收益情况</t>
    <phoneticPr fontId="4" type="noConversion"/>
  </si>
  <si>
    <t>3-1-2.中短存续期产品利差损状况</t>
    <phoneticPr fontId="4" type="noConversion"/>
  </si>
  <si>
    <t>目录</t>
    <phoneticPr fontId="6" type="noConversion"/>
  </si>
  <si>
    <t>表1-1 资产配置状况</t>
    <phoneticPr fontId="4" type="noConversion"/>
  </si>
  <si>
    <t>表1-2 资产信用状况</t>
    <phoneticPr fontId="4" type="noConversion"/>
  </si>
  <si>
    <t>表1-3 负债产品信息（人身保险公司）</t>
    <phoneticPr fontId="4" type="noConversion"/>
  </si>
  <si>
    <t>表2-3 利率压力情景测试表（人身保险公司）</t>
    <phoneticPr fontId="4" type="noConversion"/>
  </si>
  <si>
    <t>表3-1 基本情景成本收益匹配测试表（人身保险公司）</t>
    <phoneticPr fontId="4" type="noConversion"/>
  </si>
  <si>
    <t>表3-2 成本收益压力情景测试表（人身保险公司）</t>
    <phoneticPr fontId="4" type="noConversion"/>
  </si>
  <si>
    <t>利差按相对波动率σ=77%幅度扩大，有外汇敞口头寸的公司，受到人民币兑美元汇率向不利方向波动20%的影响。计算综合偿付能力充足率时，不考虑压力情景对保险风险最低资本的影响。</t>
    <phoneticPr fontId="4" type="noConversion"/>
  </si>
  <si>
    <t>压力情景下的利差情况</t>
    <phoneticPr fontId="4" type="noConversion"/>
  </si>
  <si>
    <t>久期和久期缺口</t>
    <phoneticPr fontId="4" type="noConversion"/>
  </si>
  <si>
    <t>表2-2 基本情景期限匹配测试表（人身保险公司）_关键久期</t>
    <phoneticPr fontId="4" type="noConversion"/>
  </si>
  <si>
    <t>表2-1 基本情景期限匹配测试表（人身保险公司）_有效久期/修正久期</t>
    <phoneticPr fontId="4" type="noConversion"/>
  </si>
  <si>
    <t>10.缓释后累计现金及流动性管理工具</t>
    <phoneticPr fontId="4" type="noConversion"/>
  </si>
  <si>
    <t>6、如果公司在基本情景或压力情景下出现资产变现时，公司须在下栏具体填写资产变现的相关信息（不限于种类、规模、原到期日、打折系数）和变现顺序。</t>
    <phoneticPr fontId="4" type="noConversion"/>
  </si>
  <si>
    <r>
      <t xml:space="preserve">        公司名称：</t>
    </r>
    <r>
      <rPr>
        <u/>
        <sz val="16"/>
        <color theme="1"/>
        <rFont val="楷体"/>
        <family val="3"/>
        <charset val="134"/>
      </rPr>
      <t xml:space="preserve">                                  </t>
    </r>
    <r>
      <rPr>
        <sz val="16"/>
        <color theme="0"/>
        <rFont val="楷体"/>
        <family val="3"/>
        <charset val="134"/>
      </rPr>
      <t>·</t>
    </r>
  </si>
  <si>
    <r>
      <t xml:space="preserve">        报送时间：</t>
    </r>
    <r>
      <rPr>
        <u/>
        <sz val="16"/>
        <color theme="1"/>
        <rFont val="楷体"/>
        <family val="3"/>
        <charset val="134"/>
      </rPr>
      <t xml:space="preserve">                                  </t>
    </r>
    <r>
      <rPr>
        <u/>
        <sz val="16"/>
        <color theme="0"/>
        <rFont val="楷体"/>
        <family val="3"/>
        <charset val="134"/>
      </rPr>
      <t>·</t>
    </r>
  </si>
  <si>
    <r>
      <t xml:space="preserve">        填报责任人：</t>
    </r>
    <r>
      <rPr>
        <u/>
        <sz val="16"/>
        <color theme="1"/>
        <rFont val="楷体"/>
        <family val="3"/>
        <charset val="134"/>
      </rPr>
      <t xml:space="preserve">                                </t>
    </r>
    <r>
      <rPr>
        <sz val="16"/>
        <color theme="0"/>
        <rFont val="楷体"/>
        <family val="3"/>
        <charset val="134"/>
      </rPr>
      <t xml:space="preserve">  ·</t>
    </r>
  </si>
  <si>
    <r>
      <t xml:space="preserve">        填报联系人：</t>
    </r>
    <r>
      <rPr>
        <u/>
        <sz val="16"/>
        <color theme="1"/>
        <rFont val="楷体"/>
        <family val="3"/>
        <charset val="134"/>
      </rPr>
      <t xml:space="preserve">                                </t>
    </r>
    <r>
      <rPr>
        <u/>
        <sz val="16"/>
        <color theme="0"/>
        <rFont val="楷体"/>
        <family val="3"/>
        <charset val="134"/>
      </rPr>
      <t xml:space="preserve">  ·</t>
    </r>
  </si>
  <si>
    <r>
      <t xml:space="preserve">        联系方式：</t>
    </r>
    <r>
      <rPr>
        <u/>
        <sz val="16"/>
        <color theme="1"/>
        <rFont val="楷体"/>
        <family val="3"/>
        <charset val="134"/>
      </rPr>
      <t xml:space="preserve">                                  </t>
    </r>
    <r>
      <rPr>
        <sz val="16"/>
        <color theme="0"/>
        <rFont val="楷体"/>
        <family val="3"/>
        <charset val="134"/>
      </rPr>
      <t>·</t>
    </r>
  </si>
  <si>
    <t>附件：</t>
    <phoneticPr fontId="3" type="noConversion"/>
  </si>
  <si>
    <t>人身保险公司资产负债管理量化评估标准</t>
  </si>
  <si>
    <t>人身保险公司资产负债管理量化评估标准</t>
    <phoneticPr fontId="4" type="noConversion"/>
  </si>
  <si>
    <t>监测指标</t>
    <phoneticPr fontId="4" type="noConversion"/>
  </si>
  <si>
    <t>人身保险公司资产负债管理量化评估权重分配表</t>
    <phoneticPr fontId="4" type="noConversion"/>
  </si>
  <si>
    <t>利率压力情景测试</t>
    <phoneticPr fontId="4" type="noConversion"/>
  </si>
  <si>
    <t>资产配置状况</t>
    <phoneticPr fontId="4" type="noConversion"/>
  </si>
  <si>
    <t>资产信用状况</t>
    <phoneticPr fontId="4" type="noConversion"/>
  </si>
  <si>
    <t>负债产品信息</t>
    <phoneticPr fontId="4" type="noConversion"/>
  </si>
  <si>
    <t>期限结构匹配</t>
    <phoneticPr fontId="4" type="noConversion"/>
  </si>
  <si>
    <t>评价指标</t>
    <phoneticPr fontId="4" type="noConversion"/>
  </si>
  <si>
    <t>修正久期、有效久期和关键久期</t>
    <phoneticPr fontId="4" type="noConversion"/>
  </si>
  <si>
    <t>负债准备金、保费结构、业务规划</t>
    <phoneticPr fontId="4" type="noConversion"/>
  </si>
  <si>
    <t>资产信用评级、五级分类、集中度、利差变动影响</t>
    <phoneticPr fontId="4" type="noConversion"/>
  </si>
  <si>
    <t>资产规模、资产配置比例、权益VaR、融资杠杆比例</t>
    <phoneticPr fontId="4" type="noConversion"/>
  </si>
  <si>
    <t>久期及缺口情况</t>
    <phoneticPr fontId="4" type="noConversion"/>
  </si>
  <si>
    <t>占量化评价指标的比重</t>
    <phoneticPr fontId="4" type="noConversion"/>
  </si>
  <si>
    <t>期限结构匹配</t>
  </si>
  <si>
    <t>金额久期缺口</t>
    <phoneticPr fontId="4" type="noConversion"/>
  </si>
  <si>
    <t>规模调整后的久期缺口</t>
    <phoneticPr fontId="4" type="noConversion"/>
  </si>
  <si>
    <t>金额久期缺口率</t>
    <phoneticPr fontId="4" type="noConversion"/>
  </si>
  <si>
    <t>金额久期缺口=资产久期*资产现值+保险业务续期收入久期*保险业务续期收入现值-负债支出久期*负债支出现值</t>
    <phoneticPr fontId="4" type="noConversion"/>
  </si>
  <si>
    <t>规模调整后的久期缺口=（资产久期*资产现值+保险业务续期收入久期*保险业务续期收入现值）/(资产现值+保险业务续期收入现值)-负债支出久期</t>
    <phoneticPr fontId="4" type="noConversion"/>
  </si>
  <si>
    <t>d)含保证条款的权益类资产，包括优先股债务工具，有保证条款的股权投资计划、私募股权投资基金等；</t>
    <phoneticPr fontId="4" type="noConversion"/>
  </si>
  <si>
    <t>压力情景下净资产最大波动率（不利方向）&gt;100%，得0分；
80%&lt;压力情景下净资产最大波动率≤100%，得2分；
70%&lt;压力情景下净资产最大波动率≤80%，得4分；
60%&lt;压力情景下净资产最大波动率≤70%，得6分；
50%&lt;压力情景下净资产最大波动率≤60%，得8分；
压力情景下净资产最大波动率≥50%，得10分。</t>
    <phoneticPr fontId="4" type="noConversion"/>
  </si>
  <si>
    <t>市值口径利率变动压力情景下净资产最大波动率（不利方向）&gt;100%，得0分；
80%&lt;市值口径利率变动压力情景下净资产最大波动率&lt;100%，得2分；
70%&lt;市值口径利率变动压力情景下净资产最大波动率≤80%，得4分；
60%&lt;市值口径利率变动压力情景下净资产最大波动率≤70%，得6分；
50%&lt;市值口径利率变动压力情景下净资产最大波动率≤60%，得8分；
市值口径利率变动压力情景下净资产最大波动率≤50%，得10分。</t>
    <phoneticPr fontId="4" type="noConversion"/>
  </si>
  <si>
    <t>1、保险公司应当按照本表要求，分别填报公司整体、传统保险业务、分红保险业务、万能保险业务在基本情景下的期限匹配测试情况，资本金没有单独核算的，不需要分拆填写。没有发行次级债和资本补充债的，不需要分拆填写。</t>
    <phoneticPr fontId="4" type="noConversion"/>
  </si>
  <si>
    <t>3、计算负债关键久期只考虑负债存量业务现金流现值部分的变动，其中保险业务续期保费和负债支出应分别计算，预测现金流应遵循《精算实践标准：人身保险内含价值评估标准》的预测假设和投资收益假设。</t>
    <phoneticPr fontId="4" type="noConversion"/>
  </si>
  <si>
    <t>4、市值口径负债评估次级债和资本补充债的有效久期和修正久期时，方法与资产评估类似，不应使用负债评估利率曲线。</t>
    <phoneticPr fontId="4" type="noConversion"/>
  </si>
  <si>
    <r>
      <t>5、市值口径保险负债评估利率的折现率由基础利率曲线加综合溢价形成。综合溢价采用偿二代中规定的中档溢价。基础利率曲线参照偿二代的方法，其中期望无风险收益率曲线为</t>
    </r>
    <r>
      <rPr>
        <b/>
        <sz val="10"/>
        <color rgb="FFFF0000"/>
        <rFont val="微软雅黑"/>
        <family val="2"/>
        <charset val="134"/>
      </rPr>
      <t>评估时点</t>
    </r>
    <r>
      <rPr>
        <sz val="10"/>
        <color rgb="FFFF0000"/>
        <rFont val="微软雅黑"/>
        <family val="2"/>
        <charset val="134"/>
      </rPr>
      <t>国债收益率</t>
    </r>
    <r>
      <rPr>
        <sz val="10"/>
        <rFont val="微软雅黑"/>
        <family val="2"/>
        <charset val="134"/>
      </rPr>
      <t>。</t>
    </r>
    <phoneticPr fontId="4" type="noConversion"/>
  </si>
  <si>
    <t>6、资产有效久期计算</t>
    <phoneticPr fontId="4" type="noConversion"/>
  </si>
  <si>
    <t>7、负债有效久期计算：</t>
    <phoneticPr fontId="4" type="noConversion"/>
  </si>
  <si>
    <t>8、资产、负债有效久期均按照收益率上下浮动50bps进行计算，计算公式如下</t>
    <phoneticPr fontId="4" type="noConversion"/>
  </si>
  <si>
    <t>9、资产修正久期计算方法采用中央国债登记结算有限责任公司公布的修正久期计算方法。</t>
    <phoneticPr fontId="4" type="noConversion"/>
  </si>
  <si>
    <t>10、负债修正久期采用现金流折现的计算方法：</t>
    <phoneticPr fontId="4" type="noConversion"/>
  </si>
  <si>
    <r>
      <t>11、公司整体金额久期缺口率=（资产久期*资产现值+保险业务续期收入久期*保险业务续期收入现值-负债支出久期*负债支出现值）/</t>
    </r>
    <r>
      <rPr>
        <b/>
        <sz val="10"/>
        <rFont val="微软雅黑"/>
        <family val="2"/>
        <charset val="134"/>
      </rPr>
      <t>公司净资产</t>
    </r>
    <phoneticPr fontId="4" type="noConversion"/>
  </si>
  <si>
    <t>12、资产评估利率为评估时点的市场收益率。</t>
    <phoneticPr fontId="4" type="noConversion"/>
  </si>
  <si>
    <r>
      <t>13、负债评估利率的折现率由基础利率曲线加综合溢价形成。综合溢价采用偿二代中规定的中档溢价。基础利率曲线参照偿二代的方法，其中期望无风险收益率曲线为</t>
    </r>
    <r>
      <rPr>
        <b/>
        <sz val="10"/>
        <color rgb="FFFF0000"/>
        <rFont val="微软雅黑"/>
        <family val="2"/>
        <charset val="134"/>
      </rPr>
      <t>评估时点</t>
    </r>
    <r>
      <rPr>
        <sz val="10"/>
        <color rgb="FFFF0000"/>
        <rFont val="微软雅黑"/>
        <family val="2"/>
        <charset val="134"/>
      </rPr>
      <t>国债收益率</t>
    </r>
    <r>
      <rPr>
        <sz val="10"/>
        <rFont val="微软雅黑"/>
        <family val="2"/>
        <charset val="134"/>
      </rPr>
      <t>。</t>
    </r>
    <phoneticPr fontId="4" type="noConversion"/>
  </si>
  <si>
    <t>（征求意见稿）</t>
    <phoneticPr fontId="4" type="noConversion"/>
  </si>
</sst>
</file>

<file path=xl/styles.xml><?xml version="1.0" encoding="utf-8"?>
<styleSheet xmlns="http://schemas.openxmlformats.org/spreadsheetml/2006/main">
  <numFmts count="10">
    <numFmt numFmtId="43" formatCode="_ * #,##0.00_ ;_ * \-#,##0.00_ ;_ * &quot;-&quot;??_ ;_ @_ "/>
    <numFmt numFmtId="176" formatCode="_(* #,##0.00_);_(* \(#,##0.00\);_(* &quot;-&quot;??_);_(@_)"/>
    <numFmt numFmtId="177" formatCode="#,##0_ "/>
    <numFmt numFmtId="178" formatCode="#,##0.0_ "/>
    <numFmt numFmtId="179" formatCode="0.0%"/>
    <numFmt numFmtId="180" formatCode="[$-F800]dddd\,\ mmmm\ dd\,\ yyyy"/>
    <numFmt numFmtId="181" formatCode="_ * #,##0_ ;_ * \-#,##0_ ;_ * &quot;-&quot;??_ ;_ @_ "/>
    <numFmt numFmtId="182" formatCode="0.00_);[Red]\(0.00\)"/>
    <numFmt numFmtId="183" formatCode="0_ "/>
    <numFmt numFmtId="184" formatCode="0.0000%"/>
  </numFmts>
  <fonts count="70">
    <font>
      <sz val="11"/>
      <color theme="1"/>
      <name val="宋体"/>
      <family val="2"/>
      <charset val="134"/>
      <scheme val="minor"/>
    </font>
    <font>
      <sz val="10"/>
      <color theme="1"/>
      <name val="Arial"/>
      <family val="2"/>
    </font>
    <font>
      <sz val="11"/>
      <color theme="1"/>
      <name val="宋体"/>
      <family val="2"/>
      <charset val="134"/>
      <scheme val="minor"/>
    </font>
    <font>
      <sz val="11"/>
      <color theme="1"/>
      <name val="宋体"/>
      <family val="3"/>
      <charset val="134"/>
      <scheme val="minor"/>
    </font>
    <font>
      <sz val="9"/>
      <name val="宋体"/>
      <family val="2"/>
      <charset val="134"/>
      <scheme val="minor"/>
    </font>
    <font>
      <sz val="9"/>
      <name val="新細明體"/>
      <family val="1"/>
    </font>
    <font>
      <sz val="9"/>
      <name val="宋体"/>
      <family val="3"/>
      <charset val="134"/>
    </font>
    <font>
      <sz val="12"/>
      <name val="宋体"/>
      <family val="3"/>
      <charset val="134"/>
    </font>
    <font>
      <sz val="10"/>
      <color theme="1"/>
      <name val="Arial"/>
      <family val="2"/>
      <charset val="134"/>
    </font>
    <font>
      <sz val="11"/>
      <color indexed="8"/>
      <name val="宋体"/>
      <family val="3"/>
      <charset val="134"/>
    </font>
    <font>
      <sz val="10"/>
      <color theme="1"/>
      <name val="微软雅黑"/>
      <family val="2"/>
      <charset val="134"/>
    </font>
    <font>
      <sz val="10"/>
      <name val="Arial"/>
      <family val="2"/>
    </font>
    <font>
      <sz val="9"/>
      <color theme="1" tint="0.34998626667073579"/>
      <name val="宋体"/>
      <family val="2"/>
      <scheme val="minor"/>
    </font>
    <font>
      <b/>
      <sz val="28"/>
      <color theme="1" tint="0.34998626667073579"/>
      <name val="宋体"/>
      <family val="2"/>
      <scheme val="major"/>
    </font>
    <font>
      <b/>
      <sz val="9"/>
      <color theme="1" tint="0.34998626667073579"/>
      <name val="宋体"/>
      <family val="2"/>
      <scheme val="major"/>
    </font>
    <font>
      <sz val="11"/>
      <color rgb="FF3F3F76"/>
      <name val="宋体"/>
      <family val="2"/>
      <scheme val="minor"/>
    </font>
    <font>
      <u/>
      <sz val="9"/>
      <color indexed="56"/>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b/>
      <sz val="10"/>
      <name val="微软雅黑"/>
      <family val="2"/>
      <charset val="134"/>
    </font>
    <font>
      <b/>
      <sz val="10"/>
      <color theme="1"/>
      <name val="微软雅黑"/>
      <family val="2"/>
      <charset val="134"/>
    </font>
    <font>
      <sz val="10"/>
      <name val="微软雅黑"/>
      <family val="2"/>
      <charset val="134"/>
    </font>
    <font>
      <b/>
      <sz val="10"/>
      <color indexed="8"/>
      <name val="微软雅黑"/>
      <family val="2"/>
      <charset val="134"/>
    </font>
    <font>
      <u/>
      <sz val="12"/>
      <color theme="10"/>
      <name val="宋体"/>
      <family val="3"/>
      <charset val="134"/>
    </font>
    <font>
      <u/>
      <sz val="10"/>
      <color indexed="12"/>
      <name val="Arial"/>
      <family val="2"/>
    </font>
    <font>
      <sz val="9.5"/>
      <color theme="1"/>
      <name val="微软雅黑"/>
      <family val="2"/>
      <charset val="134"/>
    </font>
    <font>
      <sz val="11"/>
      <color theme="1"/>
      <name val="微软雅黑"/>
      <family val="2"/>
      <charset val="134"/>
    </font>
    <font>
      <b/>
      <sz val="9.5"/>
      <color theme="1"/>
      <name val="微软雅黑"/>
      <family val="2"/>
      <charset val="134"/>
    </font>
    <font>
      <b/>
      <sz val="18"/>
      <name val="微软雅黑"/>
      <family val="2"/>
      <charset val="134"/>
    </font>
    <font>
      <sz val="16"/>
      <color theme="1"/>
      <name val="微软雅黑"/>
      <family val="2"/>
      <charset val="134"/>
    </font>
    <font>
      <b/>
      <sz val="18"/>
      <color theme="1"/>
      <name val="微软雅黑"/>
      <family val="2"/>
      <charset val="134"/>
    </font>
    <font>
      <b/>
      <sz val="10"/>
      <color rgb="FFFF0000"/>
      <name val="微软雅黑"/>
      <family val="2"/>
      <charset val="134"/>
    </font>
    <font>
      <sz val="10"/>
      <color rgb="FFFF0000"/>
      <name val="微软雅黑"/>
      <family val="2"/>
      <charset val="134"/>
    </font>
    <font>
      <sz val="12"/>
      <name val="微软雅黑"/>
      <family val="2"/>
      <charset val="134"/>
    </font>
    <font>
      <sz val="12"/>
      <color theme="1"/>
      <name val="微软雅黑"/>
      <family val="2"/>
      <charset val="134"/>
    </font>
    <font>
      <sz val="10"/>
      <color rgb="FF000000"/>
      <name val="微软雅黑"/>
      <family val="2"/>
      <charset val="134"/>
    </font>
    <font>
      <b/>
      <sz val="14"/>
      <color theme="1"/>
      <name val="微软雅黑"/>
      <family val="2"/>
      <charset val="134"/>
    </font>
    <font>
      <b/>
      <sz val="10"/>
      <color theme="0"/>
      <name val="微软雅黑"/>
      <family val="2"/>
      <charset val="134"/>
    </font>
    <font>
      <b/>
      <sz val="8"/>
      <color theme="1"/>
      <name val="微软雅黑"/>
      <family val="2"/>
      <charset val="134"/>
    </font>
    <font>
      <b/>
      <sz val="8"/>
      <color theme="0"/>
      <name val="微软雅黑"/>
      <family val="2"/>
      <charset val="134"/>
    </font>
    <font>
      <sz val="9"/>
      <name val="Tahoma"/>
      <family val="2"/>
      <charset val="134"/>
    </font>
    <font>
      <b/>
      <sz val="8"/>
      <color rgb="FF000000"/>
      <name val="微软雅黑"/>
      <family val="2"/>
      <charset val="134"/>
    </font>
    <font>
      <sz val="8"/>
      <color rgb="FF000000"/>
      <name val="微软雅黑"/>
      <family val="2"/>
      <charset val="134"/>
    </font>
    <font>
      <sz val="8"/>
      <color theme="1"/>
      <name val="微软雅黑"/>
      <family val="2"/>
      <charset val="134"/>
    </font>
    <font>
      <b/>
      <sz val="11"/>
      <color theme="1"/>
      <name val="微软雅黑"/>
      <family val="2"/>
      <charset val="134"/>
    </font>
    <font>
      <b/>
      <sz val="11"/>
      <color rgb="FFFF0000"/>
      <name val="微软雅黑"/>
      <family val="2"/>
      <charset val="134"/>
    </font>
    <font>
      <sz val="16"/>
      <color theme="1"/>
      <name val="仿宋"/>
      <family val="3"/>
      <charset val="134"/>
    </font>
    <font>
      <b/>
      <sz val="18"/>
      <color theme="1"/>
      <name val="Arial"/>
      <family val="2"/>
    </font>
    <font>
      <b/>
      <sz val="18"/>
      <color theme="1"/>
      <name val="宋体"/>
      <family val="3"/>
      <charset val="134"/>
    </font>
    <font>
      <sz val="16"/>
      <color theme="1"/>
      <name val="Arial"/>
      <family val="2"/>
    </font>
    <font>
      <sz val="16"/>
      <color theme="1"/>
      <name val="楷体"/>
      <family val="3"/>
      <charset val="134"/>
    </font>
    <font>
      <u/>
      <sz val="16"/>
      <color theme="1"/>
      <name val="楷体"/>
      <family val="3"/>
      <charset val="134"/>
    </font>
    <font>
      <sz val="16"/>
      <color theme="0"/>
      <name val="楷体"/>
      <family val="3"/>
      <charset val="134"/>
    </font>
    <font>
      <u/>
      <sz val="16"/>
      <color theme="0"/>
      <name val="楷体"/>
      <family val="3"/>
      <charset val="134"/>
    </font>
    <font>
      <b/>
      <sz val="22"/>
      <color theme="1"/>
      <name val="宋体"/>
      <family val="3"/>
      <charset val="134"/>
    </font>
  </fonts>
  <fills count="26">
    <fill>
      <patternFill patternType="none"/>
    </fill>
    <fill>
      <patternFill patternType="gray125"/>
    </fill>
    <fill>
      <patternFill patternType="solid">
        <fgColor theme="0"/>
        <bgColor indexed="64"/>
      </patternFill>
    </fill>
    <fill>
      <patternFill patternType="solid">
        <fgColor rgb="FFFFCC99"/>
      </patternFill>
    </fill>
    <fill>
      <patternFill patternType="solid">
        <fgColor indexed="45"/>
      </patternFill>
    </fill>
    <fill>
      <patternFill patternType="solid">
        <fgColor indexed="47"/>
      </patternFill>
    </fill>
    <fill>
      <patternFill patternType="solid">
        <fgColor indexed="27"/>
      </patternFill>
    </fill>
    <fill>
      <patternFill patternType="solid">
        <fgColor indexed="38"/>
      </patternFill>
    </fill>
    <fill>
      <patternFill patternType="solid">
        <fgColor indexed="22"/>
      </patternFill>
    </fill>
    <fill>
      <patternFill patternType="solid">
        <fgColor indexed="44"/>
      </patternFill>
    </fill>
    <fill>
      <patternFill patternType="solid">
        <fgColor indexed="49"/>
      </patternFill>
    </fill>
    <fill>
      <patternFill patternType="solid">
        <fgColor indexed="29"/>
      </patternFill>
    </fill>
    <fill>
      <patternFill patternType="solid">
        <fgColor indexed="43"/>
      </patternFill>
    </fill>
    <fill>
      <patternFill patternType="solid">
        <fgColor indexed="55"/>
      </patternFill>
    </fill>
    <fill>
      <patternFill patternType="solid">
        <fgColor indexed="60"/>
      </patternFill>
    </fill>
    <fill>
      <patternFill patternType="solid">
        <fgColor indexed="57"/>
      </patternFill>
    </fill>
    <fill>
      <patternFill patternType="solid">
        <fgColor indexed="54"/>
      </patternFill>
    </fill>
    <fill>
      <patternFill patternType="solid">
        <fgColor indexed="53"/>
      </patternFill>
    </fill>
    <fill>
      <patternFill patternType="solid">
        <fgColor indexed="37"/>
      </patternFill>
    </fill>
    <fill>
      <patternFill patternType="solid">
        <fgColor indexed="42"/>
      </patternFill>
    </fill>
    <fill>
      <patternFill patternType="solid">
        <fgColor indexed="26"/>
      </patternFill>
    </fill>
    <fill>
      <patternFill patternType="solid">
        <fgColor theme="0" tint="-0.249977111117893"/>
        <bgColor indexed="64"/>
      </patternFill>
    </fill>
    <fill>
      <patternFill patternType="solid">
        <fgColor rgb="FFFFC000"/>
        <bgColor indexed="64"/>
      </patternFill>
    </fill>
    <fill>
      <patternFill patternType="solid">
        <fgColor theme="4"/>
        <bgColor indexed="64"/>
      </patternFill>
    </fill>
    <fill>
      <patternFill patternType="solid">
        <fgColor theme="4" tint="0.59999389629810485"/>
        <bgColor indexed="64"/>
      </patternFill>
    </fill>
    <fill>
      <patternFill patternType="solid">
        <fgColor theme="1" tint="0.499984740745262"/>
        <bgColor indexed="64"/>
      </patternFill>
    </fill>
  </fills>
  <borders count="11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auto="1"/>
      </right>
      <top style="medium">
        <color indexed="64"/>
      </top>
      <bottom/>
      <diagonal/>
    </border>
    <border>
      <left style="thin">
        <color indexed="64"/>
      </left>
      <right style="thin">
        <color indexed="64"/>
      </right>
      <top style="medium">
        <color indexed="64"/>
      </top>
      <bottom/>
      <diagonal/>
    </border>
    <border>
      <left style="thin">
        <color auto="1"/>
      </left>
      <right style="medium">
        <color indexed="64"/>
      </right>
      <top/>
      <bottom style="thin">
        <color auto="1"/>
      </bottom>
      <diagonal/>
    </border>
    <border>
      <left style="medium">
        <color indexed="64"/>
      </left>
      <right style="thin">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right/>
      <top style="thin">
        <color indexed="64"/>
      </top>
      <bottom style="medium">
        <color indexed="64"/>
      </bottom>
      <diagonal/>
    </border>
    <border>
      <left/>
      <right style="thin">
        <color auto="1"/>
      </right>
      <top style="medium">
        <color indexed="64"/>
      </top>
      <bottom/>
      <diagonal/>
    </border>
    <border>
      <left style="medium">
        <color indexed="64"/>
      </left>
      <right/>
      <top/>
      <bottom style="thin">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55"/>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auto="1"/>
      </left>
      <right/>
      <top/>
      <bottom style="thin">
        <color auto="1"/>
      </bottom>
      <diagonal/>
    </border>
    <border>
      <left style="thin">
        <color indexed="64"/>
      </left>
      <right/>
      <top style="thin">
        <color indexed="64"/>
      </top>
      <bottom style="medium">
        <color indexed="64"/>
      </bottom>
      <diagonal/>
    </border>
    <border>
      <left/>
      <right style="thin">
        <color indexed="64"/>
      </right>
      <top/>
      <bottom/>
      <diagonal/>
    </border>
    <border>
      <left style="thin">
        <color indexed="64"/>
      </left>
      <right/>
      <top style="medium">
        <color indexed="64"/>
      </top>
      <bottom/>
      <diagonal/>
    </border>
    <border>
      <left/>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style="medium">
        <color indexed="64"/>
      </right>
      <top style="medium">
        <color indexed="64"/>
      </top>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style="medium">
        <color indexed="64"/>
      </bottom>
      <diagonal/>
    </border>
    <border>
      <left/>
      <right style="medium">
        <color indexed="64"/>
      </right>
      <top/>
      <bottom/>
      <diagonal/>
    </border>
    <border>
      <left style="thin">
        <color auto="1"/>
      </left>
      <right style="medium">
        <color indexed="64"/>
      </right>
      <top/>
      <bottom/>
      <diagonal/>
    </border>
    <border>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medium">
        <color indexed="64"/>
      </left>
      <right/>
      <top style="thin">
        <color indexed="64"/>
      </top>
      <bottom style="double">
        <color indexed="64"/>
      </bottom>
      <diagonal/>
    </border>
    <border>
      <left/>
      <right style="thin">
        <color auto="1"/>
      </right>
      <top style="thin">
        <color auto="1"/>
      </top>
      <bottom/>
      <diagonal/>
    </border>
    <border>
      <left style="medium">
        <color indexed="64"/>
      </left>
      <right style="medium">
        <color indexed="64"/>
      </right>
      <top style="thin">
        <color indexed="64"/>
      </top>
      <bottom style="double">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thin">
        <color indexed="64"/>
      </top>
      <bottom/>
      <diagonal/>
    </border>
    <border>
      <left/>
      <right/>
      <top/>
      <bottom style="medium">
        <color indexed="64"/>
      </bottom>
      <diagonal/>
    </border>
    <border>
      <left style="thin">
        <color auto="1"/>
      </left>
      <right style="medium">
        <color indexed="64"/>
      </right>
      <top style="medium">
        <color indexed="64"/>
      </top>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top/>
      <bottom/>
      <diagonal/>
    </border>
    <border>
      <left style="thin">
        <color auto="1"/>
      </left>
      <right style="thin">
        <color auto="1"/>
      </right>
      <top style="thin">
        <color auto="1"/>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thin">
        <color indexed="64"/>
      </top>
      <bottom style="medium">
        <color indexed="64"/>
      </bottom>
      <diagonal/>
    </border>
    <border>
      <left style="thin">
        <color indexed="64"/>
      </left>
      <right style="double">
        <color indexed="64"/>
      </right>
      <top style="thin">
        <color indexed="64"/>
      </top>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auto="1"/>
      </top>
      <bottom style="thin">
        <color auto="1"/>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medium">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72">
    <xf numFmtId="0" fontId="0" fillId="0" borderId="0">
      <alignment vertical="center"/>
    </xf>
    <xf numFmtId="43" fontId="2" fillId="0" borderId="0" applyFont="0" applyFill="0" applyBorder="0" applyAlignment="0" applyProtection="0">
      <alignment vertical="center"/>
    </xf>
    <xf numFmtId="0" fontId="3" fillId="0" borderId="0"/>
    <xf numFmtId="9" fontId="3" fillId="0" borderId="0" applyFont="0" applyFill="0" applyBorder="0" applyAlignment="0" applyProtection="0"/>
    <xf numFmtId="43" fontId="3" fillId="0" borderId="0" applyFont="0" applyFill="0" applyBorder="0" applyAlignment="0" applyProtection="0">
      <alignment vertical="center"/>
    </xf>
    <xf numFmtId="0" fontId="2" fillId="0" borderId="0">
      <alignment vertical="center"/>
    </xf>
    <xf numFmtId="9" fontId="3" fillId="0" borderId="0" applyFont="0" applyFill="0" applyBorder="0" applyAlignment="0" applyProtection="0">
      <alignment vertical="center"/>
    </xf>
    <xf numFmtId="0" fontId="3" fillId="0" borderId="0">
      <alignment vertical="center"/>
    </xf>
    <xf numFmtId="43" fontId="2" fillId="0" borderId="0" applyFont="0" applyFill="0" applyBorder="0" applyAlignment="0" applyProtection="0">
      <alignment vertical="center"/>
    </xf>
    <xf numFmtId="0" fontId="7" fillId="0" borderId="0"/>
    <xf numFmtId="0" fontId="8" fillId="0" borderId="0">
      <alignment vertical="center"/>
    </xf>
    <xf numFmtId="0" fontId="9" fillId="0" borderId="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11" fillId="0" borderId="0"/>
    <xf numFmtId="0" fontId="12" fillId="0" borderId="0">
      <alignment vertical="center"/>
    </xf>
    <xf numFmtId="0" fontId="13" fillId="0" borderId="0" applyNumberFormat="0" applyProtection="0">
      <alignment vertical="center"/>
    </xf>
    <xf numFmtId="0" fontId="14" fillId="0" borderId="0" applyNumberFormat="0" applyProtection="0">
      <alignment vertical="center"/>
    </xf>
    <xf numFmtId="0" fontId="15" fillId="3" borderId="26" applyNumberFormat="0" applyAlignment="0" applyProtection="0"/>
    <xf numFmtId="0" fontId="16" fillId="0" borderId="0" applyNumberFormat="0" applyFill="0" applyBorder="0" applyAlignment="0" applyProtection="0">
      <alignment vertical="top"/>
      <protection locked="0"/>
    </xf>
    <xf numFmtId="0" fontId="17" fillId="4"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4"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7"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7"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0"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0" borderId="0" applyNumberFormat="0" applyBorder="0" applyAlignment="0" applyProtection="0"/>
    <xf numFmtId="0" fontId="18" fillId="17" borderId="0" applyNumberFormat="0" applyBorder="0" applyAlignment="0" applyProtection="0"/>
    <xf numFmtId="0" fontId="19" fillId="18" borderId="0" applyNumberFormat="0" applyBorder="0" applyAlignment="0" applyProtection="0"/>
    <xf numFmtId="0" fontId="20" fillId="4" borderId="27" applyNumberFormat="0" applyAlignment="0" applyProtection="0"/>
    <xf numFmtId="0" fontId="21" fillId="13" borderId="28" applyNumberFormat="0" applyAlignment="0" applyProtection="0"/>
    <xf numFmtId="0" fontId="22" fillId="0" borderId="0" applyNumberFormat="0" applyFill="0" applyBorder="0" applyAlignment="0" applyProtection="0"/>
    <xf numFmtId="0" fontId="23" fillId="19" borderId="0" applyNumberFormat="0" applyBorder="0" applyAlignment="0" applyProtection="0"/>
    <xf numFmtId="0" fontId="24" fillId="0" borderId="29" applyNumberFormat="0" applyFill="0" applyAlignment="0" applyProtection="0"/>
    <xf numFmtId="0" fontId="25" fillId="0" borderId="30" applyNumberFormat="0" applyFill="0" applyAlignment="0" applyProtection="0"/>
    <xf numFmtId="0" fontId="26" fillId="0" borderId="31" applyNumberFormat="0" applyFill="0" applyAlignment="0" applyProtection="0"/>
    <xf numFmtId="0" fontId="26" fillId="0" borderId="0" applyNumberFormat="0" applyFill="0" applyBorder="0" applyAlignment="0" applyProtection="0"/>
    <xf numFmtId="0" fontId="27" fillId="12" borderId="27" applyNumberFormat="0" applyAlignment="0" applyProtection="0"/>
    <xf numFmtId="0" fontId="28" fillId="0" borderId="32" applyNumberFormat="0" applyFill="0" applyAlignment="0" applyProtection="0"/>
    <xf numFmtId="0" fontId="29" fillId="12" borderId="0" applyNumberFormat="0" applyBorder="0" applyAlignment="0" applyProtection="0"/>
    <xf numFmtId="0" fontId="11" fillId="20" borderId="33" applyNumberFormat="0" applyFont="0" applyAlignment="0" applyProtection="0"/>
    <xf numFmtId="0" fontId="30" fillId="4" borderId="34" applyNumberFormat="0" applyAlignment="0" applyProtection="0"/>
    <xf numFmtId="0" fontId="31" fillId="0" borderId="0" applyNumberFormat="0" applyFill="0" applyBorder="0" applyAlignment="0" applyProtection="0"/>
    <xf numFmtId="0" fontId="32" fillId="0" borderId="35" applyNumberFormat="0" applyFill="0" applyAlignment="0" applyProtection="0"/>
    <xf numFmtId="0" fontId="33" fillId="0" borderId="0" applyNumberFormat="0" applyFill="0" applyBorder="0" applyAlignment="0" applyProtection="0"/>
    <xf numFmtId="0" fontId="7" fillId="0" borderId="0"/>
    <xf numFmtId="0" fontId="3" fillId="0" borderId="0">
      <alignment vertical="center"/>
    </xf>
    <xf numFmtId="0" fontId="3" fillId="0" borderId="0">
      <alignment vertical="center"/>
    </xf>
    <xf numFmtId="0" fontId="2" fillId="0" borderId="0">
      <alignment vertical="center"/>
    </xf>
    <xf numFmtId="0" fontId="38" fillId="0" borderId="0" applyNumberFormat="0" applyFill="0" applyBorder="0" applyAlignment="0" applyProtection="0"/>
    <xf numFmtId="0" fontId="39" fillId="0" borderId="0" applyNumberFormat="0" applyFill="0" applyBorder="0" applyAlignment="0" applyProtection="0">
      <alignment vertical="top"/>
      <protection locked="0"/>
    </xf>
    <xf numFmtId="9" fontId="2" fillId="0" borderId="0" applyFont="0" applyFill="0" applyBorder="0" applyAlignment="0" applyProtection="0">
      <alignment vertical="center"/>
    </xf>
    <xf numFmtId="0" fontId="2" fillId="0" borderId="0">
      <alignment vertical="center"/>
    </xf>
    <xf numFmtId="43" fontId="2" fillId="0" borderId="0" applyFont="0" applyFill="0" applyBorder="0" applyAlignment="0" applyProtection="0">
      <alignment vertical="center"/>
    </xf>
    <xf numFmtId="9" fontId="2" fillId="0" borderId="0" applyFont="0" applyFill="0" applyBorder="0" applyAlignment="0" applyProtection="0">
      <alignment vertical="center"/>
    </xf>
  </cellStyleXfs>
  <cellXfs count="888">
    <xf numFmtId="0" fontId="0" fillId="0" borderId="0" xfId="0">
      <alignment vertical="center"/>
    </xf>
    <xf numFmtId="0" fontId="10" fillId="2" borderId="0" xfId="0" applyFont="1" applyFill="1">
      <alignment vertical="center"/>
    </xf>
    <xf numFmtId="0" fontId="34" fillId="2" borderId="0" xfId="2" applyFont="1" applyFill="1" applyBorder="1" applyAlignment="1"/>
    <xf numFmtId="0" fontId="35" fillId="2" borderId="0" xfId="0" applyFont="1" applyFill="1">
      <alignment vertical="center"/>
    </xf>
    <xf numFmtId="0" fontId="34" fillId="0" borderId="2" xfId="5" applyFont="1" applyFill="1" applyBorder="1" applyAlignment="1">
      <alignment horizontal="center" vertical="center" wrapText="1"/>
    </xf>
    <xf numFmtId="0" fontId="34" fillId="0" borderId="3" xfId="5" applyFont="1" applyFill="1" applyBorder="1" applyAlignment="1">
      <alignment horizontal="center" vertical="center" wrapText="1"/>
    </xf>
    <xf numFmtId="0" fontId="10" fillId="2" borderId="0" xfId="0" applyFont="1" applyFill="1" applyAlignment="1">
      <alignment horizontal="left" vertical="center" indent="1"/>
    </xf>
    <xf numFmtId="0" fontId="35" fillId="0" borderId="1" xfId="0" applyFont="1" applyBorder="1">
      <alignment vertical="center"/>
    </xf>
    <xf numFmtId="0" fontId="10" fillId="2" borderId="0" xfId="0" applyFont="1" applyFill="1" applyBorder="1">
      <alignment vertical="center"/>
    </xf>
    <xf numFmtId="0" fontId="34" fillId="2" borderId="0" xfId="2" applyFont="1" applyFill="1" applyBorder="1" applyAlignment="1">
      <alignment horizontal="right"/>
    </xf>
    <xf numFmtId="0" fontId="10" fillId="2" borderId="1" xfId="0" applyFont="1" applyFill="1" applyBorder="1">
      <alignment vertical="center"/>
    </xf>
    <xf numFmtId="0" fontId="35" fillId="2" borderId="0" xfId="0" applyFont="1" applyFill="1" applyAlignment="1">
      <alignment vertical="center"/>
    </xf>
    <xf numFmtId="0" fontId="35" fillId="2" borderId="41" xfId="0" applyFont="1" applyFill="1" applyBorder="1" applyAlignment="1">
      <alignment horizontal="center" vertical="center"/>
    </xf>
    <xf numFmtId="0" fontId="10" fillId="2" borderId="43" xfId="0" applyFont="1" applyFill="1" applyBorder="1">
      <alignment vertical="center"/>
    </xf>
    <xf numFmtId="177" fontId="35" fillId="2" borderId="0" xfId="7" applyNumberFormat="1" applyFont="1" applyFill="1" applyAlignment="1">
      <alignment vertical="center"/>
    </xf>
    <xf numFmtId="177" fontId="35" fillId="2" borderId="0" xfId="7" applyNumberFormat="1" applyFont="1" applyFill="1" applyBorder="1" applyAlignment="1">
      <alignment horizontal="center" vertical="center"/>
    </xf>
    <xf numFmtId="0" fontId="10" fillId="2" borderId="0" xfId="7" applyFont="1" applyFill="1">
      <alignment vertical="center"/>
    </xf>
    <xf numFmtId="0" fontId="10" fillId="2" borderId="40" xfId="0" applyFont="1" applyFill="1" applyBorder="1">
      <alignment vertical="center"/>
    </xf>
    <xf numFmtId="0" fontId="35" fillId="2" borderId="39" xfId="0" applyFont="1" applyFill="1" applyBorder="1">
      <alignment vertical="center"/>
    </xf>
    <xf numFmtId="0" fontId="10" fillId="2" borderId="37" xfId="0" applyFont="1" applyFill="1" applyBorder="1">
      <alignment vertical="center"/>
    </xf>
    <xf numFmtId="0" fontId="35" fillId="2" borderId="41" xfId="0" applyFont="1" applyFill="1" applyBorder="1">
      <alignment vertical="center"/>
    </xf>
    <xf numFmtId="0" fontId="10" fillId="2" borderId="42" xfId="0" applyFont="1" applyFill="1" applyBorder="1">
      <alignment vertical="center"/>
    </xf>
    <xf numFmtId="0" fontId="35" fillId="0" borderId="0" xfId="0" applyFont="1">
      <alignment vertical="center"/>
    </xf>
    <xf numFmtId="0" fontId="35" fillId="2" borderId="24" xfId="0" applyFont="1" applyFill="1" applyBorder="1" applyAlignment="1">
      <alignment horizontal="center" vertical="center"/>
    </xf>
    <xf numFmtId="0" fontId="35" fillId="2" borderId="39" xfId="0" applyFont="1" applyFill="1" applyBorder="1" applyAlignment="1">
      <alignment horizontal="center" vertical="center"/>
    </xf>
    <xf numFmtId="0" fontId="10" fillId="2" borderId="0" xfId="0" applyFont="1" applyFill="1" applyAlignment="1">
      <alignment horizontal="center" vertical="center"/>
    </xf>
    <xf numFmtId="0" fontId="10" fillId="0" borderId="0" xfId="0" applyFont="1">
      <alignment vertical="center"/>
    </xf>
    <xf numFmtId="0" fontId="10" fillId="2" borderId="37" xfId="7" applyFont="1" applyFill="1" applyBorder="1" applyAlignment="1">
      <alignment horizontal="center" vertical="center"/>
    </xf>
    <xf numFmtId="0" fontId="35" fillId="2" borderId="39" xfId="7" applyFont="1" applyFill="1" applyBorder="1" applyAlignment="1">
      <alignment horizontal="left" vertical="center"/>
    </xf>
    <xf numFmtId="0" fontId="10" fillId="2" borderId="39" xfId="7" applyFont="1" applyFill="1" applyBorder="1" applyAlignment="1">
      <alignment horizontal="left" vertical="center" indent="1"/>
    </xf>
    <xf numFmtId="0" fontId="35" fillId="0" borderId="3" xfId="0" applyFont="1" applyBorder="1" applyAlignment="1">
      <alignment horizontal="center" vertical="center"/>
    </xf>
    <xf numFmtId="0" fontId="10" fillId="2" borderId="40" xfId="0" applyFont="1" applyFill="1" applyBorder="1" applyAlignment="1">
      <alignment horizontal="center" vertical="center"/>
    </xf>
    <xf numFmtId="43" fontId="36" fillId="2" borderId="0" xfId="3" applyNumberFormat="1" applyFont="1" applyFill="1" applyBorder="1" applyAlignment="1"/>
    <xf numFmtId="178" fontId="34" fillId="2" borderId="39" xfId="0" applyNumberFormat="1" applyFont="1" applyFill="1" applyBorder="1" applyAlignment="1">
      <alignment vertical="center" wrapText="1"/>
    </xf>
    <xf numFmtId="0" fontId="35" fillId="2" borderId="12" xfId="0" applyFont="1" applyFill="1" applyBorder="1" applyAlignment="1">
      <alignment horizontal="center" vertical="center"/>
    </xf>
    <xf numFmtId="0" fontId="10" fillId="2" borderId="0" xfId="0" applyFont="1" applyFill="1" applyBorder="1" applyAlignment="1">
      <alignment horizontal="center" vertical="center"/>
    </xf>
    <xf numFmtId="10" fontId="36" fillId="0" borderId="42" xfId="6" applyNumberFormat="1" applyFont="1" applyFill="1" applyBorder="1" applyAlignment="1">
      <alignment horizontal="center" vertical="center"/>
    </xf>
    <xf numFmtId="43" fontId="34" fillId="2" borderId="37" xfId="3" applyNumberFormat="1" applyFont="1" applyFill="1" applyBorder="1" applyAlignment="1"/>
    <xf numFmtId="0" fontId="34" fillId="2" borderId="39" xfId="0" applyFont="1" applyFill="1" applyBorder="1" applyAlignment="1">
      <alignment horizontal="left" wrapText="1"/>
    </xf>
    <xf numFmtId="0" fontId="34" fillId="2" borderId="41" xfId="0" applyFont="1" applyFill="1" applyBorder="1" applyAlignment="1">
      <alignment horizontal="left" wrapText="1"/>
    </xf>
    <xf numFmtId="10" fontId="34" fillId="2" borderId="42" xfId="14" applyNumberFormat="1" applyFont="1" applyFill="1" applyBorder="1" applyAlignment="1"/>
    <xf numFmtId="0" fontId="36" fillId="2" borderId="39" xfId="0" applyFont="1" applyFill="1" applyBorder="1" applyAlignment="1">
      <alignment horizontal="left" wrapText="1"/>
    </xf>
    <xf numFmtId="0" fontId="36" fillId="2" borderId="39" xfId="0" applyFont="1" applyFill="1" applyBorder="1" applyAlignment="1">
      <alignment horizontal="left" vertical="center" wrapText="1"/>
    </xf>
    <xf numFmtId="3" fontId="36" fillId="2" borderId="39" xfId="0" applyNumberFormat="1" applyFont="1" applyFill="1" applyBorder="1" applyAlignment="1">
      <alignment horizontal="left" vertical="center" wrapText="1"/>
    </xf>
    <xf numFmtId="0" fontId="35" fillId="2" borderId="37" xfId="0" applyFont="1" applyFill="1" applyBorder="1">
      <alignment vertical="center"/>
    </xf>
    <xf numFmtId="0" fontId="35" fillId="0" borderId="39" xfId="0" applyFont="1" applyBorder="1">
      <alignment vertical="center"/>
    </xf>
    <xf numFmtId="0" fontId="35" fillId="0" borderId="40" xfId="0" applyFont="1" applyBorder="1" applyAlignment="1">
      <alignment horizontal="center" vertical="center"/>
    </xf>
    <xf numFmtId="0" fontId="35" fillId="0" borderId="41" xfId="0" applyFont="1" applyBorder="1">
      <alignment vertical="center"/>
    </xf>
    <xf numFmtId="0" fontId="35" fillId="0" borderId="43" xfId="0" applyFont="1" applyBorder="1" applyAlignment="1">
      <alignment horizontal="center" vertical="center"/>
    </xf>
    <xf numFmtId="179" fontId="10" fillId="2" borderId="40" xfId="0" applyNumberFormat="1" applyFont="1" applyFill="1" applyBorder="1">
      <alignment vertical="center"/>
    </xf>
    <xf numFmtId="0" fontId="35" fillId="2" borderId="2" xfId="0" applyFont="1" applyFill="1" applyBorder="1" applyAlignment="1">
      <alignment horizontal="center" vertical="center" wrapText="1"/>
    </xf>
    <xf numFmtId="0" fontId="10" fillId="2" borderId="0" xfId="0" applyFont="1" applyFill="1" applyAlignment="1">
      <alignment horizontal="left" vertical="center" indent="2"/>
    </xf>
    <xf numFmtId="3" fontId="36" fillId="2" borderId="39" xfId="0" applyNumberFormat="1" applyFont="1" applyFill="1" applyBorder="1" applyAlignment="1">
      <alignment horizontal="right" vertical="center" wrapText="1"/>
    </xf>
    <xf numFmtId="0" fontId="36" fillId="2" borderId="39" xfId="0" applyFont="1" applyFill="1" applyBorder="1" applyAlignment="1">
      <alignment horizontal="right" wrapText="1"/>
    </xf>
    <xf numFmtId="0" fontId="10" fillId="2" borderId="24" xfId="0" applyFont="1" applyFill="1" applyBorder="1" applyAlignment="1">
      <alignment horizontal="center" vertical="center"/>
    </xf>
    <xf numFmtId="0" fontId="10" fillId="2" borderId="55" xfId="0" applyFont="1" applyFill="1" applyBorder="1">
      <alignment vertical="center"/>
    </xf>
    <xf numFmtId="0" fontId="10" fillId="2" borderId="61" xfId="0" applyFont="1" applyFill="1" applyBorder="1">
      <alignment vertical="center"/>
    </xf>
    <xf numFmtId="0" fontId="10" fillId="2" borderId="39" xfId="0" applyFont="1" applyFill="1" applyBorder="1" applyAlignment="1">
      <alignment horizontal="left" vertical="center"/>
    </xf>
    <xf numFmtId="0" fontId="35" fillId="2" borderId="42" xfId="0" applyFont="1" applyFill="1" applyBorder="1">
      <alignment vertical="center"/>
    </xf>
    <xf numFmtId="0" fontId="10" fillId="0" borderId="59" xfId="0" applyFont="1" applyBorder="1">
      <alignment vertical="center"/>
    </xf>
    <xf numFmtId="0" fontId="10" fillId="2" borderId="40" xfId="7" applyFont="1" applyFill="1" applyBorder="1" applyAlignment="1">
      <alignment horizontal="center" vertical="center"/>
    </xf>
    <xf numFmtId="0" fontId="10" fillId="0" borderId="51" xfId="0" applyFont="1" applyBorder="1">
      <alignment vertical="center"/>
    </xf>
    <xf numFmtId="0" fontId="10" fillId="2" borderId="41" xfId="7" applyFont="1" applyFill="1" applyBorder="1" applyAlignment="1">
      <alignment horizontal="left" vertical="center" indent="1"/>
    </xf>
    <xf numFmtId="0" fontId="10" fillId="2" borderId="42" xfId="7" applyFont="1" applyFill="1" applyBorder="1" applyAlignment="1">
      <alignment horizontal="center" vertical="center"/>
    </xf>
    <xf numFmtId="0" fontId="10" fillId="0" borderId="20" xfId="0" applyFont="1" applyBorder="1">
      <alignment vertical="center"/>
    </xf>
    <xf numFmtId="0" fontId="10" fillId="0" borderId="52" xfId="0" applyFont="1" applyBorder="1">
      <alignment vertical="center"/>
    </xf>
    <xf numFmtId="0" fontId="35" fillId="2" borderId="38" xfId="7" applyFont="1" applyFill="1" applyBorder="1" applyAlignment="1">
      <alignment horizontal="left" vertical="center"/>
    </xf>
    <xf numFmtId="0" fontId="10" fillId="2" borderId="38" xfId="7" applyFont="1" applyFill="1" applyBorder="1" applyAlignment="1">
      <alignment horizontal="left" vertical="center" indent="1"/>
    </xf>
    <xf numFmtId="0" fontId="10" fillId="2" borderId="7" xfId="7" applyFont="1" applyFill="1" applyBorder="1" applyAlignment="1">
      <alignment horizontal="left" vertical="center" indent="1"/>
    </xf>
    <xf numFmtId="0" fontId="36" fillId="2" borderId="0" xfId="0" applyFont="1" applyFill="1" applyBorder="1" applyAlignment="1">
      <alignment horizontal="left" vertical="top"/>
    </xf>
    <xf numFmtId="3" fontId="36" fillId="2" borderId="0" xfId="0" applyNumberFormat="1" applyFont="1" applyFill="1" applyBorder="1" applyAlignment="1">
      <alignment horizontal="left" vertical="center" wrapText="1"/>
    </xf>
    <xf numFmtId="3" fontId="36" fillId="2" borderId="0" xfId="0" applyNumberFormat="1" applyFont="1" applyFill="1" applyBorder="1" applyAlignment="1">
      <alignment horizontal="left" vertical="center"/>
    </xf>
    <xf numFmtId="0" fontId="35" fillId="2" borderId="0" xfId="0" applyFont="1" applyFill="1" applyBorder="1">
      <alignment vertical="center"/>
    </xf>
    <xf numFmtId="0" fontId="10" fillId="2" borderId="10" xfId="0" applyFont="1" applyFill="1" applyBorder="1">
      <alignment vertical="center"/>
    </xf>
    <xf numFmtId="0" fontId="34" fillId="2" borderId="37" xfId="0" applyFont="1" applyFill="1" applyBorder="1" applyAlignment="1">
      <alignment horizontal="right" wrapText="1"/>
    </xf>
    <xf numFmtId="0" fontId="34" fillId="2" borderId="37" xfId="0" applyFont="1" applyFill="1" applyBorder="1" applyAlignment="1">
      <alignment horizontal="right" vertical="center" wrapText="1"/>
    </xf>
    <xf numFmtId="0" fontId="34" fillId="2" borderId="42" xfId="0" applyFont="1" applyFill="1" applyBorder="1" applyAlignment="1">
      <alignment horizontal="right" vertical="center" wrapText="1"/>
    </xf>
    <xf numFmtId="0" fontId="34" fillId="2" borderId="0" xfId="0" applyFont="1" applyFill="1" applyBorder="1" applyAlignment="1">
      <alignment horizontal="left" wrapText="1"/>
    </xf>
    <xf numFmtId="0" fontId="35" fillId="0" borderId="37" xfId="0" applyFont="1" applyFill="1" applyBorder="1" applyAlignment="1">
      <alignment vertical="center"/>
    </xf>
    <xf numFmtId="0" fontId="10" fillId="2" borderId="42" xfId="0" applyFont="1" applyFill="1" applyBorder="1" applyAlignment="1">
      <alignment vertical="center"/>
    </xf>
    <xf numFmtId="0" fontId="35" fillId="2" borderId="10" xfId="0" applyFont="1" applyFill="1" applyBorder="1" applyAlignment="1">
      <alignment vertical="center"/>
    </xf>
    <xf numFmtId="0" fontId="34" fillId="0" borderId="68" xfId="0" applyFont="1" applyFill="1" applyBorder="1" applyAlignment="1">
      <alignment horizontal="center" vertical="center" wrapText="1"/>
    </xf>
    <xf numFmtId="0" fontId="34" fillId="2" borderId="69" xfId="0" applyFont="1" applyFill="1" applyBorder="1" applyAlignment="1">
      <alignment horizontal="center" vertical="center" wrapText="1"/>
    </xf>
    <xf numFmtId="0" fontId="10" fillId="2" borderId="64" xfId="0" applyFont="1" applyFill="1" applyBorder="1">
      <alignment vertical="center"/>
    </xf>
    <xf numFmtId="0" fontId="35" fillId="2" borderId="18" xfId="0" applyFont="1" applyFill="1" applyBorder="1" applyAlignment="1">
      <alignment vertical="center"/>
    </xf>
    <xf numFmtId="0" fontId="35" fillId="2" borderId="63" xfId="0" applyFont="1" applyFill="1" applyBorder="1" applyAlignment="1">
      <alignment vertical="center" wrapText="1"/>
    </xf>
    <xf numFmtId="0" fontId="35" fillId="2" borderId="63" xfId="0" applyFont="1" applyFill="1" applyBorder="1" applyAlignment="1">
      <alignment vertical="center"/>
    </xf>
    <xf numFmtId="0" fontId="35" fillId="2" borderId="70" xfId="0" applyFont="1" applyFill="1" applyBorder="1" applyAlignment="1">
      <alignment vertical="center"/>
    </xf>
    <xf numFmtId="0" fontId="34" fillId="2" borderId="13" xfId="2" applyFont="1" applyFill="1" applyBorder="1" applyAlignment="1">
      <alignment horizontal="left"/>
    </xf>
    <xf numFmtId="0" fontId="34" fillId="2" borderId="60" xfId="0" applyFont="1" applyFill="1" applyBorder="1" applyAlignment="1">
      <alignment horizontal="left" wrapText="1"/>
    </xf>
    <xf numFmtId="0" fontId="34" fillId="2" borderId="17" xfId="0" applyFont="1" applyFill="1" applyBorder="1" applyAlignment="1">
      <alignment horizontal="left" vertical="center" wrapText="1"/>
    </xf>
    <xf numFmtId="0" fontId="35" fillId="0" borderId="65" xfId="0" applyFont="1" applyBorder="1">
      <alignment vertical="center"/>
    </xf>
    <xf numFmtId="0" fontId="35" fillId="0" borderId="67" xfId="0" applyFont="1" applyBorder="1" applyAlignment="1">
      <alignment horizontal="center" vertical="center"/>
    </xf>
    <xf numFmtId="0" fontId="35" fillId="0" borderId="3" xfId="0" applyFont="1" applyFill="1" applyBorder="1" applyAlignment="1">
      <alignment horizontal="center" vertical="center" wrapText="1"/>
    </xf>
    <xf numFmtId="0" fontId="34" fillId="2" borderId="11" xfId="2" applyFont="1" applyFill="1" applyBorder="1" applyAlignment="1">
      <alignment horizontal="left"/>
    </xf>
    <xf numFmtId="0" fontId="34" fillId="2" borderId="38" xfId="0" applyFont="1" applyFill="1" applyBorder="1" applyAlignment="1">
      <alignment horizontal="left" wrapText="1"/>
    </xf>
    <xf numFmtId="0" fontId="34" fillId="2" borderId="54" xfId="0" applyFont="1" applyFill="1" applyBorder="1" applyAlignment="1">
      <alignment horizontal="left" vertical="center" wrapText="1"/>
    </xf>
    <xf numFmtId="0" fontId="34" fillId="2" borderId="11" xfId="2" applyFont="1" applyFill="1" applyBorder="1" applyAlignment="1">
      <alignment horizontal="center"/>
    </xf>
    <xf numFmtId="0" fontId="35" fillId="0" borderId="8" xfId="0" applyFont="1" applyBorder="1">
      <alignment vertical="center"/>
    </xf>
    <xf numFmtId="0" fontId="35" fillId="0" borderId="77" xfId="0" applyFont="1" applyBorder="1">
      <alignment vertical="center"/>
    </xf>
    <xf numFmtId="0" fontId="35" fillId="0" borderId="71" xfId="0" applyFont="1" applyBorder="1" applyAlignment="1">
      <alignment horizontal="center" vertical="center"/>
    </xf>
    <xf numFmtId="0" fontId="10" fillId="2" borderId="37" xfId="0" applyFont="1" applyFill="1" applyBorder="1" applyAlignment="1">
      <alignment vertical="center"/>
    </xf>
    <xf numFmtId="0" fontId="34" fillId="2" borderId="10" xfId="0" applyFont="1" applyFill="1" applyBorder="1" applyAlignment="1">
      <alignment horizontal="right" wrapText="1"/>
    </xf>
    <xf numFmtId="0" fontId="34" fillId="2" borderId="13" xfId="2" applyFont="1" applyFill="1" applyBorder="1" applyAlignment="1">
      <alignment horizontal="right"/>
    </xf>
    <xf numFmtId="0" fontId="35" fillId="0" borderId="53" xfId="0" applyFont="1" applyBorder="1">
      <alignment vertical="center"/>
    </xf>
    <xf numFmtId="0" fontId="35" fillId="0" borderId="55" xfId="0" applyFont="1" applyBorder="1" applyAlignment="1">
      <alignment horizontal="center" vertical="center"/>
    </xf>
    <xf numFmtId="0" fontId="35" fillId="0" borderId="78" xfId="0" applyFont="1" applyBorder="1">
      <alignment vertical="center"/>
    </xf>
    <xf numFmtId="0" fontId="35" fillId="0" borderId="61" xfId="0" applyFont="1" applyBorder="1" applyAlignment="1">
      <alignment horizontal="center" vertical="center"/>
    </xf>
    <xf numFmtId="0" fontId="36" fillId="0" borderId="66" xfId="5" applyFont="1" applyFill="1" applyBorder="1" applyAlignment="1">
      <alignment horizontal="center" vertical="center"/>
    </xf>
    <xf numFmtId="0" fontId="10" fillId="2" borderId="45" xfId="7" applyFont="1" applyFill="1" applyBorder="1" applyAlignment="1">
      <alignment horizontal="center" vertical="center"/>
    </xf>
    <xf numFmtId="0" fontId="35" fillId="2" borderId="2" xfId="0" applyFont="1" applyFill="1" applyBorder="1" applyAlignment="1">
      <alignment horizontal="center" vertical="center"/>
    </xf>
    <xf numFmtId="0" fontId="37" fillId="2" borderId="40" xfId="0" applyFont="1" applyFill="1" applyBorder="1" applyAlignment="1">
      <alignment horizontal="center" vertical="center"/>
    </xf>
    <xf numFmtId="0" fontId="35" fillId="2" borderId="42" xfId="0" applyFont="1" applyFill="1" applyBorder="1" applyAlignment="1">
      <alignment horizontal="center" vertical="center"/>
    </xf>
    <xf numFmtId="0" fontId="36" fillId="2" borderId="37" xfId="0" applyFont="1" applyFill="1" applyBorder="1" applyAlignment="1">
      <alignment horizontal="center"/>
    </xf>
    <xf numFmtId="0" fontId="36" fillId="2" borderId="65" xfId="0" applyFont="1" applyFill="1" applyBorder="1" applyAlignment="1">
      <alignment horizontal="right" wrapText="1"/>
    </xf>
    <xf numFmtId="0" fontId="35" fillId="2" borderId="2" xfId="0" applyFont="1" applyFill="1" applyBorder="1" applyAlignment="1">
      <alignment horizontal="right" vertical="center"/>
    </xf>
    <xf numFmtId="0" fontId="34" fillId="0" borderId="40" xfId="5" applyFont="1" applyFill="1" applyBorder="1" applyAlignment="1">
      <alignment horizontal="center" vertical="center" wrapText="1"/>
    </xf>
    <xf numFmtId="0" fontId="36" fillId="0" borderId="39" xfId="5" applyFont="1" applyFill="1" applyBorder="1" applyAlignment="1">
      <alignment horizontal="center"/>
    </xf>
    <xf numFmtId="0" fontId="36" fillId="0" borderId="79" xfId="5" applyFont="1" applyFill="1" applyBorder="1" applyAlignment="1">
      <alignment horizontal="center" vertical="center"/>
    </xf>
    <xf numFmtId="0" fontId="36" fillId="0" borderId="41" xfId="5" applyFont="1" applyFill="1" applyBorder="1" applyAlignment="1">
      <alignment horizontal="center" vertical="center"/>
    </xf>
    <xf numFmtId="0" fontId="35" fillId="2" borderId="40" xfId="0" applyFont="1" applyFill="1" applyBorder="1" applyAlignment="1">
      <alignment vertical="center"/>
    </xf>
    <xf numFmtId="0" fontId="35" fillId="2" borderId="40" xfId="0" applyFont="1" applyFill="1" applyBorder="1" applyAlignment="1">
      <alignment horizontal="center" vertical="center"/>
    </xf>
    <xf numFmtId="0" fontId="36" fillId="2" borderId="39" xfId="0" applyFont="1" applyFill="1" applyBorder="1" applyAlignment="1">
      <alignment horizontal="left" wrapText="1" indent="1"/>
    </xf>
    <xf numFmtId="3" fontId="36" fillId="2" borderId="39" xfId="0" applyNumberFormat="1" applyFont="1" applyFill="1" applyBorder="1" applyAlignment="1">
      <alignment horizontal="left" vertical="center" wrapText="1" indent="1"/>
    </xf>
    <xf numFmtId="0" fontId="10" fillId="21" borderId="74" xfId="0" applyFont="1" applyFill="1" applyBorder="1">
      <alignment vertical="center"/>
    </xf>
    <xf numFmtId="0" fontId="10" fillId="21" borderId="58" xfId="0" applyFont="1" applyFill="1" applyBorder="1">
      <alignment vertical="center"/>
    </xf>
    <xf numFmtId="180" fontId="35" fillId="0" borderId="0" xfId="0" applyNumberFormat="1" applyFont="1">
      <alignment vertical="center"/>
    </xf>
    <xf numFmtId="0" fontId="34" fillId="0" borderId="57" xfId="0" applyFont="1" applyFill="1" applyBorder="1" applyAlignment="1">
      <alignment horizontal="center" vertical="center" wrapText="1"/>
    </xf>
    <xf numFmtId="43" fontId="34" fillId="2" borderId="0" xfId="3" applyNumberFormat="1" applyFont="1" applyFill="1" applyBorder="1" applyAlignment="1">
      <alignment vertical="top"/>
    </xf>
    <xf numFmtId="10" fontId="34" fillId="2" borderId="0" xfId="14" applyNumberFormat="1" applyFont="1" applyFill="1" applyBorder="1" applyAlignment="1">
      <alignment vertical="top"/>
    </xf>
    <xf numFmtId="0" fontId="10" fillId="2" borderId="0" xfId="0" applyFont="1" applyFill="1" applyAlignment="1">
      <alignment vertical="top"/>
    </xf>
    <xf numFmtId="0" fontId="36" fillId="2" borderId="0" xfId="0" applyFont="1" applyFill="1" applyBorder="1" applyAlignment="1">
      <alignment vertical="top"/>
    </xf>
    <xf numFmtId="0" fontId="35" fillId="2" borderId="0" xfId="0" applyFont="1" applyFill="1" applyAlignment="1">
      <alignment horizontal="right" vertical="center"/>
    </xf>
    <xf numFmtId="0" fontId="34" fillId="21" borderId="37" xfId="0" applyFont="1" applyFill="1" applyBorder="1" applyAlignment="1">
      <alignment horizontal="center" vertical="center" justifyLastLine="1"/>
    </xf>
    <xf numFmtId="0" fontId="10" fillId="2" borderId="0" xfId="0" applyFont="1" applyFill="1" applyBorder="1" applyAlignment="1">
      <alignment vertical="center"/>
    </xf>
    <xf numFmtId="0" fontId="35" fillId="0" borderId="63" xfId="0" applyFont="1" applyBorder="1">
      <alignment vertical="center"/>
    </xf>
    <xf numFmtId="0" fontId="35" fillId="0" borderId="80" xfId="0" applyFont="1" applyBorder="1">
      <alignment vertical="center"/>
    </xf>
    <xf numFmtId="0" fontId="35" fillId="0" borderId="72" xfId="0" applyFont="1" applyBorder="1">
      <alignment vertical="center"/>
    </xf>
    <xf numFmtId="0" fontId="35" fillId="2" borderId="37" xfId="0" applyFont="1" applyFill="1" applyBorder="1" applyAlignment="1">
      <alignment horizontal="center" vertical="center"/>
    </xf>
    <xf numFmtId="0" fontId="35" fillId="2" borderId="40" xfId="0" applyFont="1" applyFill="1" applyBorder="1">
      <alignment vertical="center"/>
    </xf>
    <xf numFmtId="0" fontId="10" fillId="2" borderId="40" xfId="0" applyFont="1" applyFill="1" applyBorder="1" applyAlignment="1">
      <alignment vertical="center"/>
    </xf>
    <xf numFmtId="0" fontId="10" fillId="2" borderId="43" xfId="0" applyFont="1" applyFill="1" applyBorder="1" applyAlignment="1">
      <alignment vertical="center"/>
    </xf>
    <xf numFmtId="0" fontId="40" fillId="2" borderId="48" xfId="0" applyFont="1" applyFill="1" applyBorder="1" applyAlignment="1">
      <alignment horizontal="center" vertical="center"/>
    </xf>
    <xf numFmtId="0" fontId="40" fillId="2" borderId="2" xfId="0" applyFont="1" applyFill="1" applyBorder="1">
      <alignment vertical="center"/>
    </xf>
    <xf numFmtId="0" fontId="40" fillId="2" borderId="1" xfId="0" applyFont="1" applyFill="1" applyBorder="1">
      <alignment vertical="center"/>
    </xf>
    <xf numFmtId="0" fontId="40" fillId="2" borderId="4" xfId="0" applyFont="1" applyFill="1" applyBorder="1">
      <alignment vertical="center"/>
    </xf>
    <xf numFmtId="0" fontId="40" fillId="2" borderId="3" xfId="0" applyFont="1" applyFill="1" applyBorder="1">
      <alignment vertical="center"/>
    </xf>
    <xf numFmtId="0" fontId="40" fillId="2" borderId="11" xfId="0" applyFont="1" applyFill="1" applyBorder="1" applyAlignment="1">
      <alignment horizontal="center" vertical="center"/>
    </xf>
    <xf numFmtId="0" fontId="40" fillId="2" borderId="39" xfId="0" applyFont="1" applyFill="1" applyBorder="1">
      <alignment vertical="center"/>
    </xf>
    <xf numFmtId="0" fontId="40" fillId="2" borderId="10" xfId="0" applyFont="1" applyFill="1" applyBorder="1" applyAlignment="1">
      <alignment horizontal="center" vertical="center"/>
    </xf>
    <xf numFmtId="0" fontId="40" fillId="2" borderId="16" xfId="0" applyFont="1" applyFill="1" applyBorder="1" applyAlignment="1">
      <alignment horizontal="center" vertical="center"/>
    </xf>
    <xf numFmtId="0" fontId="40" fillId="2" borderId="40" xfId="0" applyFont="1" applyFill="1" applyBorder="1">
      <alignment vertical="center"/>
    </xf>
    <xf numFmtId="0" fontId="40" fillId="2" borderId="42" xfId="0" applyFont="1" applyFill="1" applyBorder="1">
      <alignment vertical="center"/>
    </xf>
    <xf numFmtId="0" fontId="40" fillId="2" borderId="54" xfId="0" applyFont="1" applyFill="1" applyBorder="1" applyAlignment="1">
      <alignment horizontal="center" vertical="center"/>
    </xf>
    <xf numFmtId="0" fontId="40" fillId="2" borderId="24" xfId="0" applyFont="1" applyFill="1" applyBorder="1" applyAlignment="1">
      <alignment horizontal="center" vertical="center"/>
    </xf>
    <xf numFmtId="0" fontId="40" fillId="2" borderId="41" xfId="0" applyFont="1" applyFill="1" applyBorder="1">
      <alignment vertical="center"/>
    </xf>
    <xf numFmtId="0" fontId="40" fillId="2" borderId="10" xfId="0" applyFont="1" applyFill="1" applyBorder="1">
      <alignment vertical="center"/>
    </xf>
    <xf numFmtId="0" fontId="40" fillId="2" borderId="11" xfId="0" applyFont="1" applyFill="1" applyBorder="1">
      <alignment vertical="center"/>
    </xf>
    <xf numFmtId="0" fontId="40" fillId="2" borderId="16" xfId="0" applyFont="1" applyFill="1" applyBorder="1">
      <alignment vertical="center"/>
    </xf>
    <xf numFmtId="0" fontId="40" fillId="2" borderId="6" xfId="0" applyFont="1" applyFill="1" applyBorder="1">
      <alignment vertical="center"/>
    </xf>
    <xf numFmtId="0" fontId="40" fillId="2" borderId="66" xfId="0" applyFont="1" applyFill="1" applyBorder="1">
      <alignment vertical="center"/>
    </xf>
    <xf numFmtId="0" fontId="40" fillId="2" borderId="13" xfId="0" applyFont="1" applyFill="1" applyBorder="1">
      <alignment vertical="center"/>
    </xf>
    <xf numFmtId="0" fontId="10" fillId="2" borderId="45" xfId="0" applyFont="1" applyFill="1" applyBorder="1" applyAlignment="1">
      <alignment vertical="center"/>
    </xf>
    <xf numFmtId="0" fontId="10" fillId="2" borderId="47" xfId="0" applyFont="1" applyFill="1" applyBorder="1" applyAlignment="1">
      <alignment vertical="center"/>
    </xf>
    <xf numFmtId="0" fontId="40" fillId="2" borderId="66" xfId="0" applyFont="1" applyFill="1" applyBorder="1" applyAlignment="1">
      <alignment horizontal="center" vertical="center"/>
    </xf>
    <xf numFmtId="0" fontId="40" fillId="2" borderId="43" xfId="0" applyFont="1" applyFill="1" applyBorder="1" applyAlignment="1">
      <alignment horizontal="center" vertical="center"/>
    </xf>
    <xf numFmtId="0" fontId="10" fillId="2" borderId="74" xfId="0" applyFont="1" applyFill="1" applyBorder="1">
      <alignment vertical="center"/>
    </xf>
    <xf numFmtId="0" fontId="10" fillId="0" borderId="0" xfId="0" applyFont="1" applyFill="1">
      <alignment vertical="center"/>
    </xf>
    <xf numFmtId="0" fontId="35" fillId="2" borderId="38" xfId="0" applyFont="1" applyFill="1" applyBorder="1" applyAlignment="1">
      <alignment horizontal="center" vertical="center"/>
    </xf>
    <xf numFmtId="0" fontId="10" fillId="2" borderId="39" xfId="0" applyFont="1" applyFill="1" applyBorder="1" applyAlignment="1">
      <alignment vertical="center"/>
    </xf>
    <xf numFmtId="0" fontId="10" fillId="2" borderId="38" xfId="0" applyFont="1" applyFill="1" applyBorder="1" applyAlignment="1">
      <alignment vertical="center"/>
    </xf>
    <xf numFmtId="0" fontId="10" fillId="2" borderId="41" xfId="0" applyFont="1" applyFill="1" applyBorder="1" applyAlignment="1">
      <alignment vertical="center"/>
    </xf>
    <xf numFmtId="0" fontId="10" fillId="2" borderId="66" xfId="0" applyFont="1" applyFill="1" applyBorder="1" applyAlignment="1">
      <alignment vertical="center"/>
    </xf>
    <xf numFmtId="0" fontId="42" fillId="2" borderId="48" xfId="0" applyFont="1" applyFill="1" applyBorder="1" applyAlignment="1">
      <alignment horizontal="center" vertical="center"/>
    </xf>
    <xf numFmtId="0" fontId="42" fillId="2" borderId="12" xfId="0" applyFont="1" applyFill="1" applyBorder="1" applyAlignment="1">
      <alignment horizontal="center" vertical="center"/>
    </xf>
    <xf numFmtId="0" fontId="42" fillId="2" borderId="75" xfId="0" applyFont="1" applyFill="1" applyBorder="1" applyAlignment="1">
      <alignment horizontal="center" vertical="center"/>
    </xf>
    <xf numFmtId="0" fontId="42" fillId="2" borderId="23" xfId="0" applyFont="1" applyFill="1" applyBorder="1" applyAlignment="1">
      <alignment horizontal="center" vertical="center"/>
    </xf>
    <xf numFmtId="0" fontId="42" fillId="2" borderId="56" xfId="0" applyFont="1" applyFill="1" applyBorder="1" applyAlignment="1">
      <alignment horizontal="center" vertical="center"/>
    </xf>
    <xf numFmtId="0" fontId="35" fillId="0" borderId="22" xfId="0" applyFont="1" applyBorder="1" applyAlignment="1">
      <alignment horizontal="center" vertical="center"/>
    </xf>
    <xf numFmtId="0" fontId="36" fillId="2" borderId="0" xfId="0" applyFont="1" applyFill="1" applyBorder="1" applyAlignment="1">
      <alignment horizontal="left" vertical="center" wrapText="1"/>
    </xf>
    <xf numFmtId="43" fontId="34" fillId="2" borderId="63" xfId="3" applyNumberFormat="1" applyFont="1" applyFill="1" applyBorder="1" applyAlignment="1"/>
    <xf numFmtId="43" fontId="36" fillId="2" borderId="63" xfId="3" applyNumberFormat="1" applyFont="1" applyFill="1" applyBorder="1" applyAlignment="1"/>
    <xf numFmtId="43" fontId="36" fillId="2" borderId="70" xfId="3" applyNumberFormat="1" applyFont="1" applyFill="1" applyBorder="1" applyAlignment="1"/>
    <xf numFmtId="178" fontId="34" fillId="2" borderId="77" xfId="0" applyNumberFormat="1" applyFont="1" applyFill="1" applyBorder="1" applyAlignment="1">
      <alignment vertical="center" wrapText="1"/>
    </xf>
    <xf numFmtId="178" fontId="34" fillId="2" borderId="81" xfId="0" applyNumberFormat="1" applyFont="1" applyFill="1" applyBorder="1" applyAlignment="1">
      <alignment vertical="center" wrapText="1"/>
    </xf>
    <xf numFmtId="178" fontId="34" fillId="2" borderId="63" xfId="0" applyNumberFormat="1" applyFont="1" applyFill="1" applyBorder="1" applyAlignment="1">
      <alignment vertical="center" wrapText="1"/>
    </xf>
    <xf numFmtId="178" fontId="34" fillId="2" borderId="70" xfId="0" applyNumberFormat="1" applyFont="1" applyFill="1" applyBorder="1" applyAlignment="1">
      <alignment vertical="center" wrapText="1"/>
    </xf>
    <xf numFmtId="43" fontId="10" fillId="22" borderId="37" xfId="1" applyFont="1" applyFill="1" applyBorder="1" applyAlignment="1">
      <alignment horizontal="right" vertical="center"/>
    </xf>
    <xf numFmtId="0" fontId="10" fillId="22" borderId="37" xfId="0" applyFont="1" applyFill="1" applyBorder="1" applyAlignment="1">
      <alignment horizontal="right" vertical="center"/>
    </xf>
    <xf numFmtId="43" fontId="36" fillId="22" borderId="76" xfId="1" applyFont="1" applyFill="1" applyBorder="1" applyAlignment="1">
      <alignment horizontal="right" wrapText="1"/>
    </xf>
    <xf numFmtId="0" fontId="10" fillId="22" borderId="37" xfId="0" applyNumberFormat="1" applyFont="1" applyFill="1" applyBorder="1" applyAlignment="1">
      <alignment horizontal="right" vertical="center"/>
    </xf>
    <xf numFmtId="43" fontId="35" fillId="22" borderId="3" xfId="1" applyFont="1" applyFill="1" applyBorder="1" applyAlignment="1">
      <alignment horizontal="right" vertical="center"/>
    </xf>
    <xf numFmtId="43" fontId="10" fillId="22" borderId="16" xfId="1" applyFont="1" applyFill="1" applyBorder="1">
      <alignment vertical="center"/>
    </xf>
    <xf numFmtId="43" fontId="10" fillId="22" borderId="43" xfId="1" applyFont="1" applyFill="1" applyBorder="1">
      <alignment vertical="center"/>
    </xf>
    <xf numFmtId="43" fontId="10" fillId="22" borderId="42" xfId="1" applyFont="1" applyFill="1" applyBorder="1">
      <alignment vertical="center"/>
    </xf>
    <xf numFmtId="0" fontId="10" fillId="22" borderId="42" xfId="0" applyNumberFormat="1" applyFont="1" applyFill="1" applyBorder="1">
      <alignment vertical="center"/>
    </xf>
    <xf numFmtId="43" fontId="35" fillId="22" borderId="46" xfId="1" applyFont="1" applyFill="1" applyBorder="1" applyAlignment="1">
      <alignment vertical="center"/>
    </xf>
    <xf numFmtId="0" fontId="10" fillId="22" borderId="16" xfId="0" applyFont="1" applyFill="1" applyBorder="1">
      <alignment vertical="center"/>
    </xf>
    <xf numFmtId="43" fontId="35" fillId="22" borderId="45" xfId="1" applyFont="1" applyFill="1" applyBorder="1" applyAlignment="1">
      <alignment vertical="center"/>
    </xf>
    <xf numFmtId="0" fontId="10" fillId="22" borderId="40" xfId="0" applyFont="1" applyFill="1" applyBorder="1">
      <alignment vertical="center"/>
    </xf>
    <xf numFmtId="43" fontId="10" fillId="22" borderId="42" xfId="1" applyFont="1" applyFill="1" applyBorder="1" applyAlignment="1">
      <alignment vertical="center"/>
    </xf>
    <xf numFmtId="0" fontId="10" fillId="22" borderId="43" xfId="0" applyFont="1" applyFill="1" applyBorder="1">
      <alignment vertical="center"/>
    </xf>
    <xf numFmtId="43" fontId="34" fillId="22" borderId="37" xfId="3" applyNumberFormat="1" applyFont="1" applyFill="1" applyBorder="1" applyAlignment="1"/>
    <xf numFmtId="43" fontId="36" fillId="22" borderId="37" xfId="3" applyNumberFormat="1" applyFont="1" applyFill="1" applyBorder="1" applyAlignment="1"/>
    <xf numFmtId="43" fontId="36" fillId="22" borderId="40" xfId="3" applyNumberFormat="1" applyFont="1" applyFill="1" applyBorder="1" applyAlignment="1"/>
    <xf numFmtId="43" fontId="34" fillId="22" borderId="42" xfId="3" applyNumberFormat="1" applyFont="1" applyFill="1" applyBorder="1" applyAlignment="1"/>
    <xf numFmtId="43" fontId="36" fillId="22" borderId="42" xfId="3" applyNumberFormat="1" applyFont="1" applyFill="1" applyBorder="1" applyAlignment="1"/>
    <xf numFmtId="43" fontId="36" fillId="22" borderId="43" xfId="3" applyNumberFormat="1" applyFont="1" applyFill="1" applyBorder="1" applyAlignment="1"/>
    <xf numFmtId="10" fontId="36" fillId="22" borderId="40" xfId="6" applyNumberFormat="1" applyFont="1" applyFill="1" applyBorder="1" applyAlignment="1">
      <alignment horizontal="center" vertical="center"/>
    </xf>
    <xf numFmtId="10" fontId="36" fillId="22" borderId="42" xfId="6" applyNumberFormat="1" applyFont="1" applyFill="1" applyBorder="1" applyAlignment="1">
      <alignment horizontal="center" vertical="center"/>
    </xf>
    <xf numFmtId="0" fontId="10" fillId="2" borderId="0" xfId="0" applyFont="1" applyFill="1" applyAlignment="1">
      <alignment vertical="center"/>
    </xf>
    <xf numFmtId="0" fontId="36" fillId="2" borderId="0" xfId="0" applyFont="1" applyFill="1" applyBorder="1" applyAlignment="1">
      <alignment vertical="center" wrapText="1"/>
    </xf>
    <xf numFmtId="0" fontId="36" fillId="2" borderId="0" xfId="0" applyFont="1" applyFill="1" applyBorder="1" applyAlignment="1">
      <alignment horizontal="left" vertical="center"/>
    </xf>
    <xf numFmtId="0" fontId="35" fillId="2" borderId="0" xfId="0" applyFont="1" applyFill="1" applyBorder="1" applyAlignment="1">
      <alignment vertical="center"/>
    </xf>
    <xf numFmtId="0" fontId="10" fillId="2" borderId="0" xfId="0" applyFont="1" applyFill="1" applyAlignment="1">
      <alignment horizontal="right" vertical="center"/>
    </xf>
    <xf numFmtId="0" fontId="10" fillId="2" borderId="0" xfId="0" applyFont="1" applyFill="1" applyBorder="1" applyAlignment="1">
      <alignment horizontal="left" vertical="center"/>
    </xf>
    <xf numFmtId="0" fontId="10" fillId="22" borderId="40" xfId="0" applyFont="1" applyFill="1" applyBorder="1" applyAlignment="1">
      <alignment horizontal="right" vertical="center"/>
    </xf>
    <xf numFmtId="0" fontId="10" fillId="2" borderId="39" xfId="0" applyFont="1" applyFill="1" applyBorder="1" applyAlignment="1">
      <alignment horizontal="left" vertical="center" indent="1"/>
    </xf>
    <xf numFmtId="43" fontId="10" fillId="22" borderId="40" xfId="1" applyFont="1" applyFill="1" applyBorder="1">
      <alignment vertical="center"/>
    </xf>
    <xf numFmtId="0" fontId="10" fillId="2" borderId="39" xfId="0" applyFont="1" applyFill="1" applyBorder="1" applyAlignment="1">
      <alignment horizontal="left" vertical="center" indent="2"/>
    </xf>
    <xf numFmtId="0" fontId="10" fillId="2" borderId="39" xfId="0" applyFont="1" applyFill="1" applyBorder="1">
      <alignment vertical="center"/>
    </xf>
    <xf numFmtId="0" fontId="10" fillId="2" borderId="39" xfId="0" applyFont="1" applyFill="1" applyBorder="1" applyAlignment="1">
      <alignment vertical="center" wrapText="1"/>
    </xf>
    <xf numFmtId="0" fontId="10" fillId="2" borderId="41" xfId="0" applyFont="1" applyFill="1" applyBorder="1">
      <alignment vertical="center"/>
    </xf>
    <xf numFmtId="0" fontId="40" fillId="2" borderId="0" xfId="0" applyFont="1" applyFill="1" applyBorder="1">
      <alignment vertical="center"/>
    </xf>
    <xf numFmtId="0" fontId="40" fillId="2" borderId="0" xfId="0" applyFont="1" applyFill="1" applyBorder="1" applyAlignment="1">
      <alignment horizontal="center" vertical="center"/>
    </xf>
    <xf numFmtId="0" fontId="10" fillId="2" borderId="0" xfId="0" applyFont="1" applyFill="1" applyAlignment="1">
      <alignment horizontal="left" vertical="center"/>
    </xf>
    <xf numFmtId="0" fontId="34" fillId="2" borderId="42" xfId="69" applyFont="1" applyFill="1" applyBorder="1" applyAlignment="1">
      <alignment horizontal="center" vertical="center" wrapText="1"/>
    </xf>
    <xf numFmtId="0" fontId="34" fillId="0" borderId="10" xfId="69" applyFont="1" applyFill="1" applyBorder="1" applyAlignment="1">
      <alignment vertical="center"/>
    </xf>
    <xf numFmtId="182" fontId="36" fillId="0" borderId="10" xfId="69" applyNumberFormat="1" applyFont="1" applyFill="1" applyBorder="1" applyAlignment="1">
      <alignment horizontal="center" vertical="center"/>
    </xf>
    <xf numFmtId="0" fontId="10" fillId="2" borderId="16" xfId="9" applyFont="1" applyFill="1" applyBorder="1" applyAlignment="1">
      <alignment vertical="center"/>
    </xf>
    <xf numFmtId="0" fontId="10" fillId="2" borderId="40" xfId="9" applyFont="1" applyFill="1" applyBorder="1" applyAlignment="1">
      <alignment vertical="center"/>
    </xf>
    <xf numFmtId="0" fontId="34" fillId="0" borderId="2" xfId="69" applyFont="1" applyFill="1" applyBorder="1" applyAlignment="1">
      <alignment vertical="center"/>
    </xf>
    <xf numFmtId="182" fontId="36" fillId="0" borderId="2" xfId="69" applyNumberFormat="1" applyFont="1" applyFill="1" applyBorder="1" applyAlignment="1">
      <alignment horizontal="center" vertical="center"/>
    </xf>
    <xf numFmtId="0" fontId="10" fillId="2" borderId="3" xfId="9" applyFont="1" applyFill="1" applyBorder="1" applyAlignment="1">
      <alignment vertical="center"/>
    </xf>
    <xf numFmtId="14" fontId="34" fillId="0" borderId="42" xfId="69" applyNumberFormat="1" applyFont="1" applyFill="1" applyBorder="1" applyAlignment="1">
      <alignment vertical="center"/>
    </xf>
    <xf numFmtId="182" fontId="36" fillId="0" borderId="42" xfId="69" applyNumberFormat="1" applyFont="1" applyFill="1" applyBorder="1" applyAlignment="1">
      <alignment horizontal="center" vertical="center"/>
    </xf>
    <xf numFmtId="14" fontId="34" fillId="0" borderId="24" xfId="69" applyNumberFormat="1" applyFont="1" applyFill="1" applyBorder="1" applyAlignment="1">
      <alignment horizontal="center" vertical="center" wrapText="1"/>
    </xf>
    <xf numFmtId="14" fontId="34" fillId="0" borderId="55" xfId="69" applyNumberFormat="1" applyFont="1" applyFill="1" applyBorder="1" applyAlignment="1">
      <alignment horizontal="center" vertical="center"/>
    </xf>
    <xf numFmtId="0" fontId="35" fillId="0" borderId="42" xfId="65" applyFont="1" applyBorder="1" applyAlignment="1">
      <alignment horizontal="center" vertical="center"/>
    </xf>
    <xf numFmtId="0" fontId="34" fillId="0" borderId="88" xfId="69" applyFont="1" applyFill="1" applyBorder="1" applyAlignment="1">
      <alignment vertical="center"/>
    </xf>
    <xf numFmtId="182" fontId="36" fillId="0" borderId="88" xfId="69" applyNumberFormat="1" applyFont="1" applyFill="1" applyBorder="1" applyAlignment="1">
      <alignment horizontal="center" vertical="center"/>
    </xf>
    <xf numFmtId="14" fontId="34" fillId="0" borderId="88" xfId="69" applyNumberFormat="1" applyFont="1" applyFill="1" applyBorder="1" applyAlignment="1">
      <alignment vertical="center"/>
    </xf>
    <xf numFmtId="0" fontId="37" fillId="2" borderId="37" xfId="0" applyFont="1" applyFill="1" applyBorder="1" applyAlignment="1">
      <alignment horizontal="center" vertical="center"/>
    </xf>
    <xf numFmtId="0" fontId="10" fillId="2" borderId="37" xfId="0" applyFont="1" applyFill="1" applyBorder="1" applyAlignment="1">
      <alignment horizontal="center" vertical="center"/>
    </xf>
    <xf numFmtId="0" fontId="35" fillId="2" borderId="3" xfId="0" applyFont="1" applyFill="1" applyBorder="1" applyAlignment="1">
      <alignment horizontal="center" vertical="center"/>
    </xf>
    <xf numFmtId="0" fontId="35" fillId="0" borderId="18" xfId="0" applyFont="1" applyBorder="1" applyAlignment="1">
      <alignment horizontal="center" vertical="center"/>
    </xf>
    <xf numFmtId="0" fontId="35" fillId="2" borderId="10" xfId="0" applyFont="1" applyFill="1" applyBorder="1" applyAlignment="1">
      <alignment horizontal="center" vertical="center"/>
    </xf>
    <xf numFmtId="0" fontId="36" fillId="2" borderId="37" xfId="67" applyFont="1" applyFill="1" applyBorder="1" applyAlignment="1" applyProtection="1"/>
    <xf numFmtId="0" fontId="44" fillId="0" borderId="0" xfId="0" applyFont="1">
      <alignment vertical="center"/>
    </xf>
    <xf numFmtId="0" fontId="43" fillId="0" borderId="0" xfId="65" applyFont="1" applyAlignment="1">
      <alignment horizontal="center" vertical="center"/>
    </xf>
    <xf numFmtId="0" fontId="10" fillId="0" borderId="40" xfId="65" applyFont="1" applyFill="1" applyBorder="1" applyAlignment="1">
      <alignment horizontal="center" vertical="center"/>
    </xf>
    <xf numFmtId="0" fontId="10" fillId="22" borderId="40" xfId="65" applyFont="1" applyFill="1" applyBorder="1" applyAlignment="1">
      <alignment horizontal="right" vertical="center"/>
    </xf>
    <xf numFmtId="0" fontId="41" fillId="0" borderId="0" xfId="0" applyFont="1">
      <alignment vertical="center"/>
    </xf>
    <xf numFmtId="0" fontId="35" fillId="2" borderId="0" xfId="65" applyFont="1" applyFill="1">
      <alignment vertical="center"/>
    </xf>
    <xf numFmtId="0" fontId="34" fillId="2" borderId="0" xfId="65" applyFont="1" applyFill="1">
      <alignment vertical="center"/>
    </xf>
    <xf numFmtId="0" fontId="34" fillId="2" borderId="0" xfId="65" applyFont="1" applyFill="1" applyBorder="1" applyAlignment="1">
      <alignment horizontal="right" vertical="center"/>
    </xf>
    <xf numFmtId="177" fontId="45" fillId="2" borderId="0" xfId="65" applyNumberFormat="1" applyFont="1" applyFill="1" applyBorder="1" applyAlignment="1">
      <alignment horizontal="center" vertical="center"/>
    </xf>
    <xf numFmtId="0" fontId="41" fillId="2" borderId="0" xfId="65" applyFont="1" applyFill="1">
      <alignment vertical="center"/>
    </xf>
    <xf numFmtId="0" fontId="41" fillId="0" borderId="0" xfId="65" applyFont="1">
      <alignment vertical="center"/>
    </xf>
    <xf numFmtId="177" fontId="10" fillId="2" borderId="0" xfId="65" applyNumberFormat="1" applyFont="1" applyFill="1">
      <alignment vertical="center"/>
    </xf>
    <xf numFmtId="0" fontId="10" fillId="2" borderId="0" xfId="65" applyFont="1" applyFill="1">
      <alignment vertical="center"/>
    </xf>
    <xf numFmtId="0" fontId="10" fillId="2" borderId="0" xfId="65" applyFont="1" applyFill="1" applyBorder="1">
      <alignment vertical="center"/>
    </xf>
    <xf numFmtId="0" fontId="10" fillId="0" borderId="0" xfId="65" applyFont="1">
      <alignment vertical="center"/>
    </xf>
    <xf numFmtId="0" fontId="10" fillId="2" borderId="0" xfId="65" applyNumberFormat="1" applyFont="1" applyFill="1">
      <alignment vertical="center"/>
    </xf>
    <xf numFmtId="14" fontId="34" fillId="2" borderId="0" xfId="65" applyNumberFormat="1" applyFont="1" applyFill="1" applyBorder="1" applyAlignment="1">
      <alignment horizontal="center" vertical="center"/>
    </xf>
    <xf numFmtId="0" fontId="34" fillId="2" borderId="0" xfId="65" applyFont="1" applyFill="1" applyAlignment="1">
      <alignment horizontal="right" vertical="center"/>
    </xf>
    <xf numFmtId="0" fontId="36" fillId="2" borderId="0" xfId="65" applyFont="1" applyFill="1">
      <alignment vertical="center"/>
    </xf>
    <xf numFmtId="0" fontId="41" fillId="2" borderId="0" xfId="65" applyFont="1" applyFill="1" applyBorder="1">
      <alignment vertical="center"/>
    </xf>
    <xf numFmtId="0" fontId="36" fillId="2" borderId="0" xfId="9" applyFont="1" applyFill="1" applyAlignment="1">
      <alignment vertical="center"/>
    </xf>
    <xf numFmtId="177" fontId="45" fillId="0" borderId="0" xfId="65" applyNumberFormat="1" applyFont="1" applyAlignment="1">
      <alignment vertical="center"/>
    </xf>
    <xf numFmtId="177" fontId="45" fillId="0" borderId="0" xfId="65" applyNumberFormat="1" applyFont="1" applyFill="1" applyBorder="1" applyAlignment="1">
      <alignment horizontal="center" vertical="center"/>
    </xf>
    <xf numFmtId="0" fontId="10" fillId="0" borderId="0" xfId="65" applyFont="1" applyFill="1" applyBorder="1">
      <alignment vertical="center"/>
    </xf>
    <xf numFmtId="0" fontId="46" fillId="0" borderId="0" xfId="65" applyFont="1" applyFill="1" applyBorder="1">
      <alignment vertical="center"/>
    </xf>
    <xf numFmtId="0" fontId="41" fillId="0" borderId="0" xfId="65" applyFont="1" applyFill="1" applyBorder="1">
      <alignment vertical="center"/>
    </xf>
    <xf numFmtId="0" fontId="48" fillId="2" borderId="0" xfId="9" applyFont="1" applyFill="1"/>
    <xf numFmtId="0" fontId="36" fillId="2" borderId="0" xfId="65" applyFont="1" applyFill="1" applyAlignment="1">
      <alignment horizontal="left" vertical="center"/>
    </xf>
    <xf numFmtId="177" fontId="10" fillId="0" borderId="0" xfId="65" applyNumberFormat="1" applyFont="1">
      <alignment vertical="center"/>
    </xf>
    <xf numFmtId="0" fontId="34" fillId="0" borderId="0" xfId="65" applyFont="1">
      <alignment vertical="center"/>
    </xf>
    <xf numFmtId="0" fontId="36" fillId="0" borderId="0" xfId="65" applyFont="1">
      <alignment vertical="center"/>
    </xf>
    <xf numFmtId="0" fontId="10" fillId="0" borderId="12" xfId="65" applyFont="1" applyBorder="1" applyAlignment="1">
      <alignment horizontal="center" vertical="center"/>
    </xf>
    <xf numFmtId="181" fontId="10" fillId="22" borderId="36" xfId="70" applyNumberFormat="1" applyFont="1" applyFill="1" applyBorder="1" applyAlignment="1">
      <alignment horizontal="center" vertical="center"/>
    </xf>
    <xf numFmtId="181" fontId="10" fillId="22" borderId="67" xfId="70" applyNumberFormat="1" applyFont="1" applyFill="1" applyBorder="1" applyAlignment="1">
      <alignment horizontal="center" vertical="center"/>
    </xf>
    <xf numFmtId="181" fontId="10" fillId="22" borderId="2" xfId="70" applyNumberFormat="1" applyFont="1" applyFill="1" applyBorder="1" applyAlignment="1">
      <alignment horizontal="center" vertical="center"/>
    </xf>
    <xf numFmtId="181" fontId="10" fillId="22" borderId="3" xfId="70" applyNumberFormat="1" applyFont="1" applyFill="1" applyBorder="1" applyAlignment="1">
      <alignment horizontal="center" vertical="center"/>
    </xf>
    <xf numFmtId="181" fontId="10" fillId="22" borderId="37" xfId="70" applyNumberFormat="1" applyFont="1" applyFill="1" applyBorder="1" applyAlignment="1">
      <alignment horizontal="center" vertical="center"/>
    </xf>
    <xf numFmtId="181" fontId="10" fillId="22" borderId="10" xfId="70" applyNumberFormat="1" applyFont="1" applyFill="1" applyBorder="1" applyAlignment="1">
      <alignment horizontal="center" vertical="center"/>
    </xf>
    <xf numFmtId="181" fontId="10" fillId="22" borderId="40" xfId="70" applyNumberFormat="1" applyFont="1" applyFill="1" applyBorder="1" applyAlignment="1">
      <alignment horizontal="center" vertical="center"/>
    </xf>
    <xf numFmtId="181" fontId="10" fillId="22" borderId="42" xfId="70" applyNumberFormat="1" applyFont="1" applyFill="1" applyBorder="1" applyAlignment="1">
      <alignment horizontal="center" vertical="center"/>
    </xf>
    <xf numFmtId="181" fontId="10" fillId="22" borderId="24" xfId="70" applyNumberFormat="1" applyFont="1" applyFill="1" applyBorder="1" applyAlignment="1">
      <alignment horizontal="center" vertical="center"/>
    </xf>
    <xf numFmtId="181" fontId="10" fillId="22" borderId="43" xfId="70" applyNumberFormat="1" applyFont="1" applyFill="1" applyBorder="1" applyAlignment="1">
      <alignment horizontal="center" vertical="center"/>
    </xf>
    <xf numFmtId="181" fontId="10" fillId="22" borderId="16" xfId="70" applyNumberFormat="1" applyFont="1" applyFill="1" applyBorder="1" applyAlignment="1">
      <alignment horizontal="center" vertical="center"/>
    </xf>
    <xf numFmtId="0" fontId="34" fillId="0" borderId="88" xfId="65" applyFont="1" applyBorder="1" applyAlignment="1">
      <alignment horizontal="center" vertical="center" wrapText="1"/>
    </xf>
    <xf numFmtId="0" fontId="34" fillId="0" borderId="88" xfId="65" applyFont="1" applyFill="1" applyBorder="1">
      <alignment vertical="center"/>
    </xf>
    <xf numFmtId="43" fontId="10" fillId="22" borderId="88" xfId="65" applyNumberFormat="1" applyFont="1" applyFill="1" applyBorder="1">
      <alignment vertical="center"/>
    </xf>
    <xf numFmtId="0" fontId="10" fillId="0" borderId="88" xfId="65" applyFont="1" applyFill="1" applyBorder="1">
      <alignment vertical="center"/>
    </xf>
    <xf numFmtId="177" fontId="10" fillId="0" borderId="88" xfId="8" applyNumberFormat="1" applyFont="1" applyFill="1" applyBorder="1">
      <alignment vertical="center"/>
    </xf>
    <xf numFmtId="177" fontId="10" fillId="0" borderId="88" xfId="65" applyNumberFormat="1" applyFont="1" applyFill="1" applyBorder="1">
      <alignment vertical="center"/>
    </xf>
    <xf numFmtId="177" fontId="36" fillId="0" borderId="88" xfId="65" applyNumberFormat="1" applyFont="1" applyFill="1" applyBorder="1">
      <alignment vertical="center"/>
    </xf>
    <xf numFmtId="43" fontId="10" fillId="0" borderId="88" xfId="65" quotePrefix="1" applyNumberFormat="1" applyFont="1" applyFill="1" applyBorder="1" applyAlignment="1">
      <alignment horizontal="center" vertical="center"/>
    </xf>
    <xf numFmtId="177" fontId="10" fillId="0" borderId="88" xfId="65" applyNumberFormat="1" applyFont="1" applyFill="1" applyBorder="1" applyAlignment="1">
      <alignment vertical="center" wrapText="1"/>
    </xf>
    <xf numFmtId="177" fontId="10" fillId="0" borderId="88" xfId="8" applyNumberFormat="1" applyFont="1" applyFill="1" applyBorder="1" applyAlignment="1">
      <alignment vertical="center" wrapText="1"/>
    </xf>
    <xf numFmtId="0" fontId="36" fillId="0" borderId="88" xfId="65" applyFont="1" applyFill="1" applyBorder="1" applyAlignment="1">
      <alignment horizontal="left" vertical="center"/>
    </xf>
    <xf numFmtId="177" fontId="36" fillId="0" borderId="88" xfId="8" applyNumberFormat="1" applyFont="1" applyFill="1" applyBorder="1">
      <alignment vertical="center"/>
    </xf>
    <xf numFmtId="0" fontId="36" fillId="0" borderId="88" xfId="65" applyFont="1" applyFill="1" applyBorder="1">
      <alignment vertical="center"/>
    </xf>
    <xf numFmtId="0" fontId="34" fillId="0" borderId="88" xfId="65" applyFont="1" applyFill="1" applyBorder="1" applyAlignment="1">
      <alignment horizontal="left" vertical="center"/>
    </xf>
    <xf numFmtId="0" fontId="49" fillId="0" borderId="0" xfId="65" applyFont="1">
      <alignment vertical="center"/>
    </xf>
    <xf numFmtId="0" fontId="10" fillId="0" borderId="0" xfId="65" applyFont="1" applyBorder="1">
      <alignment vertical="center"/>
    </xf>
    <xf numFmtId="0" fontId="10" fillId="0" borderId="88" xfId="65" applyFont="1" applyBorder="1" applyAlignment="1">
      <alignment horizontal="center" vertical="center"/>
    </xf>
    <xf numFmtId="0" fontId="10" fillId="0" borderId="88" xfId="65" applyFont="1" applyBorder="1">
      <alignment vertical="center"/>
    </xf>
    <xf numFmtId="0" fontId="10" fillId="22" borderId="88" xfId="65" applyFont="1" applyFill="1" applyBorder="1">
      <alignment vertical="center"/>
    </xf>
    <xf numFmtId="0" fontId="10" fillId="0" borderId="88" xfId="65" applyFont="1" applyBorder="1" applyAlignment="1">
      <alignment horizontal="left" vertical="center" indent="1"/>
    </xf>
    <xf numFmtId="0" fontId="35" fillId="22" borderId="88" xfId="65" applyFont="1" applyFill="1" applyBorder="1" applyAlignment="1">
      <alignment horizontal="center" vertical="center"/>
    </xf>
    <xf numFmtId="0" fontId="10" fillId="22" borderId="88" xfId="65" applyNumberFormat="1" applyFont="1" applyFill="1" applyBorder="1">
      <alignment vertical="center"/>
    </xf>
    <xf numFmtId="0" fontId="35" fillId="2" borderId="88" xfId="65" applyFont="1" applyFill="1" applyBorder="1" applyAlignment="1">
      <alignment horizontal="center" vertical="center" wrapText="1"/>
    </xf>
    <xf numFmtId="0" fontId="35" fillId="0" borderId="88" xfId="65" applyFont="1" applyFill="1" applyBorder="1" applyAlignment="1">
      <alignment horizontal="center" vertical="center" wrapText="1"/>
    </xf>
    <xf numFmtId="0" fontId="34" fillId="2" borderId="88" xfId="65" applyFont="1" applyFill="1" applyBorder="1" applyAlignment="1">
      <alignment horizontal="center" vertical="center" wrapText="1"/>
    </xf>
    <xf numFmtId="0" fontId="34" fillId="22" borderId="88" xfId="65" applyFont="1" applyFill="1" applyBorder="1" applyAlignment="1">
      <alignment horizontal="left" vertical="center" wrapText="1"/>
    </xf>
    <xf numFmtId="181" fontId="10" fillId="22" borderId="88" xfId="65" applyNumberFormat="1" applyFont="1" applyFill="1" applyBorder="1" applyAlignment="1">
      <alignment horizontal="center" vertical="center" wrapText="1"/>
    </xf>
    <xf numFmtId="9" fontId="35" fillId="22" borderId="88" xfId="65" applyNumberFormat="1" applyFont="1" applyFill="1" applyBorder="1" applyAlignment="1">
      <alignment horizontal="center" vertical="center"/>
    </xf>
    <xf numFmtId="181" fontId="10" fillId="22" borderId="88" xfId="8" applyNumberFormat="1" applyFont="1" applyFill="1" applyBorder="1" applyAlignment="1">
      <alignment horizontal="center" vertical="center"/>
    </xf>
    <xf numFmtId="49" fontId="50" fillId="2" borderId="88" xfId="8" applyNumberFormat="1" applyFont="1" applyFill="1" applyBorder="1" applyAlignment="1">
      <alignment horizontal="left" vertical="center"/>
    </xf>
    <xf numFmtId="0" fontId="10" fillId="0" borderId="88" xfId="65" applyFont="1" applyFill="1" applyBorder="1" applyAlignment="1">
      <alignment horizontal="left" vertical="center" wrapText="1" indent="1"/>
    </xf>
    <xf numFmtId="181" fontId="10" fillId="0" borderId="88" xfId="8" applyNumberFormat="1" applyFont="1" applyBorder="1" applyAlignment="1">
      <alignment horizontal="center" vertical="center"/>
    </xf>
    <xf numFmtId="9" fontId="10" fillId="22" borderId="88" xfId="65" applyNumberFormat="1" applyFont="1" applyFill="1" applyBorder="1" applyAlignment="1">
      <alignment horizontal="center" vertical="center"/>
    </xf>
    <xf numFmtId="0" fontId="10" fillId="2" borderId="88" xfId="65" applyFont="1" applyFill="1" applyBorder="1" applyAlignment="1">
      <alignment horizontal="left" vertical="center" wrapText="1" indent="1"/>
    </xf>
    <xf numFmtId="49" fontId="50" fillId="0" borderId="88" xfId="8" applyNumberFormat="1" applyFont="1" applyFill="1" applyBorder="1" applyAlignment="1">
      <alignment horizontal="left" vertical="center"/>
    </xf>
    <xf numFmtId="181" fontId="10" fillId="0" borderId="88" xfId="8" applyNumberFormat="1" applyFont="1" applyFill="1" applyBorder="1" applyAlignment="1">
      <alignment horizontal="center" vertical="center"/>
    </xf>
    <xf numFmtId="0" fontId="34" fillId="22" borderId="88" xfId="8" applyNumberFormat="1" applyFont="1" applyFill="1" applyBorder="1" applyAlignment="1">
      <alignment horizontal="left" vertical="center"/>
    </xf>
    <xf numFmtId="0" fontId="50" fillId="22" borderId="88" xfId="8" applyNumberFormat="1" applyFont="1" applyFill="1" applyBorder="1" applyAlignment="1">
      <alignment horizontal="left" vertical="center"/>
    </xf>
    <xf numFmtId="0" fontId="10" fillId="22" borderId="88" xfId="65" applyFont="1" applyFill="1" applyBorder="1" applyAlignment="1">
      <alignment horizontal="left" vertical="center" wrapText="1" indent="1"/>
    </xf>
    <xf numFmtId="0" fontId="50" fillId="0" borderId="88" xfId="8" applyNumberFormat="1" applyFont="1" applyFill="1" applyBorder="1" applyAlignment="1">
      <alignment horizontal="left" vertical="center"/>
    </xf>
    <xf numFmtId="0" fontId="10" fillId="0" borderId="88" xfId="65" applyFont="1" applyFill="1" applyBorder="1" applyAlignment="1">
      <alignment horizontal="left" vertical="center" wrapText="1" indent="2"/>
    </xf>
    <xf numFmtId="183" fontId="35" fillId="22" borderId="88" xfId="65" applyNumberFormat="1" applyFont="1" applyFill="1" applyBorder="1" applyAlignment="1">
      <alignment horizontal="center" vertical="center"/>
    </xf>
    <xf numFmtId="0" fontId="49" fillId="0" borderId="0" xfId="65" applyFont="1" applyFill="1">
      <alignment vertical="center"/>
    </xf>
    <xf numFmtId="0" fontId="36" fillId="2" borderId="0" xfId="0" applyFont="1" applyFill="1" applyBorder="1" applyAlignment="1">
      <alignment vertical="top" wrapText="1"/>
    </xf>
    <xf numFmtId="0" fontId="10" fillId="2" borderId="0" xfId="0" applyFont="1" applyFill="1" applyBorder="1" applyAlignment="1">
      <alignment vertical="top"/>
    </xf>
    <xf numFmtId="43" fontId="10" fillId="22" borderId="2" xfId="1" applyFont="1" applyFill="1" applyBorder="1" applyAlignment="1">
      <alignment vertical="center"/>
    </xf>
    <xf numFmtId="43" fontId="10" fillId="22" borderId="3" xfId="1" applyFont="1" applyFill="1" applyBorder="1" applyAlignment="1">
      <alignment vertical="center"/>
    </xf>
    <xf numFmtId="43" fontId="10" fillId="22" borderId="10" xfId="1" applyFont="1" applyFill="1" applyBorder="1" applyAlignment="1">
      <alignment vertical="center"/>
    </xf>
    <xf numFmtId="43" fontId="10" fillId="22" borderId="16" xfId="1" applyFont="1" applyFill="1" applyBorder="1" applyAlignment="1">
      <alignment vertical="center"/>
    </xf>
    <xf numFmtId="43" fontId="10" fillId="22" borderId="43" xfId="1" applyFont="1" applyFill="1" applyBorder="1" applyAlignment="1">
      <alignment vertical="center"/>
    </xf>
    <xf numFmtId="180" fontId="10" fillId="22" borderId="88" xfId="0" applyNumberFormat="1" applyFont="1" applyFill="1" applyBorder="1">
      <alignment vertical="center"/>
    </xf>
    <xf numFmtId="0" fontId="36" fillId="2" borderId="88" xfId="67" applyFont="1" applyFill="1" applyBorder="1" applyAlignment="1" applyProtection="1"/>
    <xf numFmtId="0" fontId="41" fillId="2" borderId="0" xfId="5" applyFont="1" applyFill="1">
      <alignment vertical="center"/>
    </xf>
    <xf numFmtId="0" fontId="41" fillId="2" borderId="0" xfId="0" applyFont="1" applyFill="1">
      <alignment vertical="center"/>
    </xf>
    <xf numFmtId="0" fontId="41" fillId="2" borderId="88" xfId="5" applyFont="1" applyFill="1" applyBorder="1">
      <alignment vertical="center"/>
    </xf>
    <xf numFmtId="184" fontId="41" fillId="2" borderId="88" xfId="68" applyNumberFormat="1" applyFont="1" applyFill="1" applyBorder="1">
      <alignment vertical="center"/>
    </xf>
    <xf numFmtId="0" fontId="41" fillId="2" borderId="88" xfId="5" applyFont="1" applyFill="1" applyBorder="1" applyAlignment="1">
      <alignment horizontal="right" vertical="center"/>
    </xf>
    <xf numFmtId="0" fontId="34" fillId="2" borderId="0" xfId="65" applyFont="1" applyFill="1" applyBorder="1" applyAlignment="1">
      <alignment horizontal="center" vertical="center"/>
    </xf>
    <xf numFmtId="0" fontId="43" fillId="2" borderId="0" xfId="65" applyFont="1" applyFill="1" applyAlignment="1">
      <alignment horizontal="center" vertical="center"/>
    </xf>
    <xf numFmtId="0" fontId="34" fillId="2" borderId="84" xfId="65" applyFont="1" applyFill="1" applyBorder="1" applyAlignment="1">
      <alignment horizontal="center" vertical="center"/>
    </xf>
    <xf numFmtId="0" fontId="34" fillId="2" borderId="44" xfId="65" applyFont="1" applyFill="1" applyBorder="1" applyAlignment="1">
      <alignment vertical="center"/>
    </xf>
    <xf numFmtId="0" fontId="35" fillId="2" borderId="44" xfId="65" applyFont="1" applyFill="1" applyBorder="1" applyAlignment="1">
      <alignment horizontal="center" vertical="center"/>
    </xf>
    <xf numFmtId="0" fontId="49" fillId="2" borderId="0" xfId="65" applyFont="1" applyFill="1">
      <alignment vertical="center"/>
    </xf>
    <xf numFmtId="0" fontId="10" fillId="2" borderId="0" xfId="65" applyFont="1" applyFill="1" applyBorder="1" applyAlignment="1">
      <alignment vertical="center"/>
    </xf>
    <xf numFmtId="0" fontId="35" fillId="2" borderId="0" xfId="65" applyFont="1" applyFill="1" applyBorder="1" applyAlignment="1">
      <alignment vertical="center"/>
    </xf>
    <xf numFmtId="0" fontId="35" fillId="2" borderId="44" xfId="65" applyFont="1" applyFill="1" applyBorder="1" applyAlignment="1">
      <alignment vertical="center"/>
    </xf>
    <xf numFmtId="10" fontId="34" fillId="2" borderId="88" xfId="14" applyNumberFormat="1" applyFont="1" applyFill="1" applyBorder="1" applyAlignment="1"/>
    <xf numFmtId="0" fontId="34" fillId="22" borderId="88" xfId="14" applyNumberFormat="1" applyFont="1" applyFill="1" applyBorder="1" applyAlignment="1"/>
    <xf numFmtId="43" fontId="34" fillId="2" borderId="40" xfId="3" applyNumberFormat="1" applyFont="1" applyFill="1" applyBorder="1" applyAlignment="1"/>
    <xf numFmtId="43" fontId="34" fillId="22" borderId="88" xfId="3" applyNumberFormat="1" applyFont="1" applyFill="1" applyBorder="1" applyAlignment="1"/>
    <xf numFmtId="10" fontId="36" fillId="2" borderId="88" xfId="14" applyNumberFormat="1" applyFont="1" applyFill="1" applyBorder="1" applyAlignment="1"/>
    <xf numFmtId="43" fontId="36" fillId="2" borderId="40" xfId="3" applyNumberFormat="1" applyFont="1" applyFill="1" applyBorder="1" applyAlignment="1"/>
    <xf numFmtId="10" fontId="36" fillId="2" borderId="88" xfId="14" applyNumberFormat="1" applyFont="1" applyFill="1" applyBorder="1" applyAlignment="1">
      <alignment vertical="center"/>
    </xf>
    <xf numFmtId="43" fontId="36" fillId="2" borderId="40" xfId="3" applyNumberFormat="1" applyFont="1" applyFill="1" applyBorder="1" applyAlignment="1">
      <alignment vertical="center"/>
    </xf>
    <xf numFmtId="43" fontId="34" fillId="2" borderId="43" xfId="3" applyNumberFormat="1" applyFont="1" applyFill="1" applyBorder="1" applyAlignment="1"/>
    <xf numFmtId="0" fontId="40" fillId="2" borderId="13" xfId="0" applyFont="1" applyFill="1" applyBorder="1" applyAlignment="1">
      <alignment horizontal="left" vertical="center" indent="2"/>
    </xf>
    <xf numFmtId="0" fontId="40" fillId="2" borderId="88" xfId="0" applyFont="1" applyFill="1" applyBorder="1">
      <alignment vertical="center"/>
    </xf>
    <xf numFmtId="0" fontId="40" fillId="2" borderId="91" xfId="0" applyFont="1" applyFill="1" applyBorder="1">
      <alignment vertical="center"/>
    </xf>
    <xf numFmtId="0" fontId="40" fillId="2" borderId="41" xfId="0" applyFont="1" applyFill="1" applyBorder="1" applyAlignment="1">
      <alignment horizontal="left" vertical="center" indent="2"/>
    </xf>
    <xf numFmtId="0" fontId="10" fillId="2" borderId="88" xfId="0" applyFont="1" applyFill="1" applyBorder="1">
      <alignment vertical="center"/>
    </xf>
    <xf numFmtId="0" fontId="10" fillId="22" borderId="88" xfId="65" applyFont="1" applyFill="1" applyBorder="1" applyAlignment="1">
      <alignment horizontal="right" vertical="center"/>
    </xf>
    <xf numFmtId="0" fontId="10" fillId="22" borderId="88" xfId="0" applyFont="1" applyFill="1" applyBorder="1" applyAlignment="1">
      <alignment horizontal="right" vertical="center"/>
    </xf>
    <xf numFmtId="43" fontId="10" fillId="22" borderId="88" xfId="1" applyFont="1" applyFill="1" applyBorder="1">
      <alignment vertical="center"/>
    </xf>
    <xf numFmtId="0" fontId="35" fillId="2" borderId="10" xfId="0" applyFont="1" applyFill="1" applyBorder="1" applyAlignment="1">
      <alignment horizontal="center" vertical="center"/>
    </xf>
    <xf numFmtId="0" fontId="35" fillId="2" borderId="88" xfId="0" applyFont="1" applyFill="1" applyBorder="1" applyAlignment="1">
      <alignment horizontal="center" vertical="center"/>
    </xf>
    <xf numFmtId="43" fontId="10" fillId="22" borderId="40" xfId="1" applyFont="1" applyFill="1" applyBorder="1" applyAlignment="1">
      <alignment horizontal="center" vertical="center"/>
    </xf>
    <xf numFmtId="0" fontId="10" fillId="2" borderId="92" xfId="0" applyFont="1" applyFill="1" applyBorder="1" applyAlignment="1">
      <alignment horizontal="center" vertical="center"/>
    </xf>
    <xf numFmtId="43" fontId="10" fillId="22" borderId="43" xfId="1" applyFont="1" applyFill="1" applyBorder="1" applyAlignment="1">
      <alignment horizontal="center" vertical="center"/>
    </xf>
    <xf numFmtId="0" fontId="35" fillId="0" borderId="0" xfId="0" applyFont="1" applyBorder="1" applyAlignment="1">
      <alignment horizontal="center" vertical="center"/>
    </xf>
    <xf numFmtId="0" fontId="35" fillId="2" borderId="88" xfId="0" applyFont="1" applyFill="1" applyBorder="1" applyAlignment="1">
      <alignment vertical="center"/>
    </xf>
    <xf numFmtId="0" fontId="35" fillId="2" borderId="88" xfId="0" applyFont="1" applyFill="1" applyBorder="1">
      <alignment vertical="center"/>
    </xf>
    <xf numFmtId="0" fontId="35" fillId="2" borderId="91" xfId="0" applyFont="1" applyFill="1" applyBorder="1" applyAlignment="1">
      <alignment horizontal="center" vertical="center"/>
    </xf>
    <xf numFmtId="0" fontId="35" fillId="2" borderId="89" xfId="0" applyFont="1" applyFill="1" applyBorder="1" applyAlignment="1">
      <alignment vertical="center"/>
    </xf>
    <xf numFmtId="0" fontId="35" fillId="2" borderId="13" xfId="0" applyFont="1" applyFill="1" applyBorder="1" applyAlignment="1">
      <alignment horizontal="left" vertical="center"/>
    </xf>
    <xf numFmtId="0" fontId="0" fillId="2" borderId="0" xfId="0" applyFill="1">
      <alignment vertical="center"/>
    </xf>
    <xf numFmtId="0" fontId="51" fillId="2" borderId="44" xfId="0" applyFont="1" applyFill="1" applyBorder="1" applyAlignment="1">
      <alignment horizontal="centerContinuous" vertical="center"/>
    </xf>
    <xf numFmtId="0" fontId="52" fillId="23" borderId="88" xfId="0" applyFont="1" applyFill="1" applyBorder="1" applyAlignment="1">
      <alignment horizontal="center" vertical="center"/>
    </xf>
    <xf numFmtId="0" fontId="35" fillId="2" borderId="88" xfId="0" applyFont="1" applyFill="1" applyBorder="1" applyAlignment="1">
      <alignment horizontal="center" vertical="center"/>
    </xf>
    <xf numFmtId="9" fontId="10" fillId="2" borderId="88" xfId="14" applyFont="1" applyFill="1" applyBorder="1" applyAlignment="1">
      <alignment horizontal="center" vertical="center"/>
    </xf>
    <xf numFmtId="43" fontId="35" fillId="24" borderId="88" xfId="1" applyFont="1" applyFill="1" applyBorder="1" applyAlignment="1">
      <alignment horizontal="center" vertical="center"/>
    </xf>
    <xf numFmtId="43" fontId="10" fillId="24" borderId="88" xfId="1" applyFont="1" applyFill="1" applyBorder="1" applyAlignment="1">
      <alignment horizontal="center" vertical="center"/>
    </xf>
    <xf numFmtId="9" fontId="35" fillId="2" borderId="88" xfId="0" applyNumberFormat="1" applyFont="1" applyFill="1" applyBorder="1" applyAlignment="1">
      <alignment horizontal="center" vertical="center"/>
    </xf>
    <xf numFmtId="0" fontId="45" fillId="2" borderId="44" xfId="65" applyFont="1" applyFill="1" applyBorder="1" applyAlignment="1">
      <alignment horizontal="centerContinuous" vertical="center"/>
    </xf>
    <xf numFmtId="0" fontId="45" fillId="2" borderId="0" xfId="65" applyFont="1" applyFill="1" applyBorder="1" applyAlignment="1">
      <alignment horizontal="centerContinuous" vertical="center"/>
    </xf>
    <xf numFmtId="0" fontId="53" fillId="2" borderId="0" xfId="65" applyFont="1" applyFill="1" applyBorder="1" applyAlignment="1">
      <alignment horizontal="centerContinuous" vertical="center"/>
    </xf>
    <xf numFmtId="0" fontId="54" fillId="23" borderId="88" xfId="65" applyFont="1" applyFill="1" applyBorder="1" applyAlignment="1">
      <alignment horizontal="left" vertical="center" wrapText="1"/>
    </xf>
    <xf numFmtId="0" fontId="54" fillId="23" borderId="88" xfId="65" applyFont="1" applyFill="1" applyBorder="1" applyAlignment="1">
      <alignment horizontal="center" vertical="center" wrapText="1"/>
    </xf>
    <xf numFmtId="0" fontId="56" fillId="0" borderId="88" xfId="65" applyFont="1" applyFill="1" applyBorder="1" applyAlignment="1">
      <alignment horizontal="left" vertical="center" wrapText="1"/>
    </xf>
    <xf numFmtId="0" fontId="57" fillId="0" borderId="88" xfId="65" applyFont="1" applyFill="1" applyBorder="1" applyAlignment="1">
      <alignment horizontal="center" vertical="center" wrapText="1"/>
    </xf>
    <xf numFmtId="0" fontId="57" fillId="2" borderId="88" xfId="65" applyFont="1" applyFill="1" applyBorder="1" applyAlignment="1">
      <alignment horizontal="center" vertical="center" wrapText="1"/>
    </xf>
    <xf numFmtId="0" fontId="56" fillId="0" borderId="10" xfId="65" applyFont="1" applyFill="1" applyBorder="1" applyAlignment="1">
      <alignment horizontal="left" vertical="center" wrapText="1"/>
    </xf>
    <xf numFmtId="0" fontId="57" fillId="0" borderId="88" xfId="65" applyFont="1" applyFill="1" applyBorder="1" applyAlignment="1">
      <alignment horizontal="left" vertical="center" wrapText="1"/>
    </xf>
    <xf numFmtId="0" fontId="56" fillId="2" borderId="88" xfId="65" applyFont="1" applyFill="1" applyBorder="1" applyAlignment="1">
      <alignment horizontal="left" vertical="center" wrapText="1"/>
    </xf>
    <xf numFmtId="0" fontId="57" fillId="2" borderId="88" xfId="65" applyFont="1" applyFill="1" applyBorder="1" applyAlignment="1">
      <alignment horizontal="left" vertical="center" wrapText="1"/>
    </xf>
    <xf numFmtId="0" fontId="53" fillId="2" borderId="88" xfId="0" applyFont="1" applyFill="1" applyBorder="1" applyAlignment="1">
      <alignment horizontal="left" vertical="center"/>
    </xf>
    <xf numFmtId="0" fontId="58" fillId="2" borderId="88" xfId="0" applyFont="1" applyFill="1" applyBorder="1" applyAlignment="1">
      <alignment horizontal="center" vertical="center"/>
    </xf>
    <xf numFmtId="0" fontId="58" fillId="2" borderId="88" xfId="0" applyFont="1" applyFill="1" applyBorder="1">
      <alignment vertical="center"/>
    </xf>
    <xf numFmtId="0" fontId="58" fillId="2" borderId="88" xfId="0" applyFont="1" applyFill="1" applyBorder="1" applyAlignment="1">
      <alignment vertical="center" wrapText="1"/>
    </xf>
    <xf numFmtId="0" fontId="35" fillId="0" borderId="88" xfId="0" applyFont="1" applyFill="1" applyBorder="1" applyAlignment="1">
      <alignment horizontal="center" vertical="center"/>
    </xf>
    <xf numFmtId="0" fontId="35" fillId="2" borderId="3" xfId="0" applyFont="1" applyFill="1" applyBorder="1" applyAlignment="1">
      <alignment horizontal="center" vertical="center"/>
    </xf>
    <xf numFmtId="0" fontId="10" fillId="2" borderId="88" xfId="0" applyFont="1" applyFill="1" applyBorder="1" applyAlignment="1">
      <alignment horizontal="center" vertical="center"/>
    </xf>
    <xf numFmtId="0" fontId="35" fillId="2" borderId="88" xfId="0" applyFont="1" applyFill="1" applyBorder="1" applyAlignment="1">
      <alignment horizontal="center" vertical="center"/>
    </xf>
    <xf numFmtId="0" fontId="35" fillId="2" borderId="92" xfId="0" applyFont="1" applyFill="1" applyBorder="1" applyAlignment="1">
      <alignment horizontal="center" vertical="center"/>
    </xf>
    <xf numFmtId="43" fontId="10" fillId="22" borderId="42" xfId="1" applyFont="1" applyFill="1" applyBorder="1" applyAlignment="1">
      <alignment horizontal="center" vertical="center"/>
    </xf>
    <xf numFmtId="0" fontId="10" fillId="2" borderId="88" xfId="0" applyFont="1" applyFill="1" applyBorder="1" applyAlignment="1">
      <alignment horizontal="center" vertical="center"/>
    </xf>
    <xf numFmtId="0" fontId="10" fillId="2" borderId="39" xfId="0" applyFont="1" applyFill="1" applyBorder="1" applyAlignment="1">
      <alignment horizontal="left" vertical="center" wrapText="1" indent="1"/>
    </xf>
    <xf numFmtId="43" fontId="10" fillId="0" borderId="88" xfId="1" applyFont="1" applyFill="1" applyBorder="1">
      <alignment vertical="center"/>
    </xf>
    <xf numFmtId="43" fontId="10" fillId="0" borderId="40" xfId="1" applyFont="1" applyFill="1" applyBorder="1">
      <alignment vertical="center"/>
    </xf>
    <xf numFmtId="0" fontId="10" fillId="22" borderId="88" xfId="0" applyNumberFormat="1" applyFont="1" applyFill="1" applyBorder="1" applyAlignment="1">
      <alignment horizontal="right" vertical="center"/>
    </xf>
    <xf numFmtId="0" fontId="36" fillId="2" borderId="10" xfId="0" applyFont="1" applyFill="1" applyBorder="1" applyAlignment="1">
      <alignment horizontal="center" vertical="center" wrapText="1"/>
    </xf>
    <xf numFmtId="0" fontId="35" fillId="2" borderId="43" xfId="0" applyFont="1" applyFill="1" applyBorder="1" applyAlignment="1">
      <alignment horizontal="center" vertical="center"/>
    </xf>
    <xf numFmtId="0" fontId="34" fillId="0" borderId="39" xfId="5" applyFont="1" applyFill="1" applyBorder="1" applyAlignment="1">
      <alignment horizontal="center" vertical="center"/>
    </xf>
    <xf numFmtId="0" fontId="40" fillId="2" borderId="6" xfId="0" applyFont="1" applyFill="1" applyBorder="1" applyAlignment="1">
      <alignment horizontal="center" vertical="center"/>
    </xf>
    <xf numFmtId="0" fontId="40" fillId="2" borderId="2" xfId="0" applyFont="1" applyFill="1" applyBorder="1" applyAlignment="1">
      <alignment horizontal="center" vertical="center"/>
    </xf>
    <xf numFmtId="0" fontId="40" fillId="2" borderId="3" xfId="0" applyFont="1" applyFill="1" applyBorder="1" applyAlignment="1">
      <alignment horizontal="center" vertical="center"/>
    </xf>
    <xf numFmtId="0" fontId="34" fillId="2" borderId="42" xfId="69" applyFont="1" applyFill="1" applyBorder="1" applyAlignment="1">
      <alignment horizontal="center" vertical="center"/>
    </xf>
    <xf numFmtId="0" fontId="34" fillId="0" borderId="88" xfId="5" applyFont="1" applyFill="1" applyBorder="1" applyAlignment="1">
      <alignment horizontal="center" vertical="center"/>
    </xf>
    <xf numFmtId="0" fontId="34" fillId="0" borderId="42" xfId="5" applyFont="1" applyFill="1" applyBorder="1" applyAlignment="1">
      <alignment horizontal="center" vertical="center"/>
    </xf>
    <xf numFmtId="0" fontId="34" fillId="0" borderId="77" xfId="5" applyFont="1" applyFill="1" applyBorder="1" applyAlignment="1">
      <alignment horizontal="center" vertical="center"/>
    </xf>
    <xf numFmtId="0" fontId="34" fillId="0" borderId="81" xfId="5" applyFont="1" applyFill="1" applyBorder="1" applyAlignment="1">
      <alignment horizontal="center" vertical="center"/>
    </xf>
    <xf numFmtId="0" fontId="34" fillId="0" borderId="91" xfId="5" applyFont="1" applyFill="1" applyBorder="1" applyAlignment="1">
      <alignment horizontal="center" vertical="center"/>
    </xf>
    <xf numFmtId="0" fontId="34" fillId="0" borderId="13" xfId="5" applyFont="1" applyFill="1" applyBorder="1" applyAlignment="1">
      <alignment horizontal="center" vertical="center"/>
    </xf>
    <xf numFmtId="0" fontId="34" fillId="0" borderId="10" xfId="5" applyFont="1" applyFill="1" applyBorder="1" applyAlignment="1">
      <alignment horizontal="center" vertical="center"/>
    </xf>
    <xf numFmtId="179" fontId="10" fillId="2" borderId="16" xfId="0" applyNumberFormat="1" applyFont="1" applyFill="1" applyBorder="1">
      <alignment vertical="center"/>
    </xf>
    <xf numFmtId="0" fontId="34" fillId="0" borderId="11" xfId="5" applyFont="1" applyFill="1" applyBorder="1" applyAlignment="1">
      <alignment horizontal="center" vertical="center"/>
    </xf>
    <xf numFmtId="0" fontId="10" fillId="2" borderId="16" xfId="0" applyFont="1" applyFill="1" applyBorder="1">
      <alignment vertical="center"/>
    </xf>
    <xf numFmtId="0" fontId="35" fillId="2" borderId="66" xfId="0" applyFont="1" applyFill="1" applyBorder="1">
      <alignment vertical="center"/>
    </xf>
    <xf numFmtId="43" fontId="34" fillId="0" borderId="92" xfId="3" applyNumberFormat="1" applyFont="1" applyFill="1" applyBorder="1" applyAlignment="1"/>
    <xf numFmtId="0" fontId="34" fillId="0" borderId="92" xfId="14" applyNumberFormat="1" applyFont="1" applyFill="1" applyBorder="1" applyAlignment="1"/>
    <xf numFmtId="43" fontId="34" fillId="0" borderId="67" xfId="3" applyNumberFormat="1" applyFont="1" applyFill="1" applyBorder="1" applyAlignment="1"/>
    <xf numFmtId="0" fontId="40" fillId="2" borderId="89" xfId="0" applyFont="1" applyFill="1" applyBorder="1">
      <alignment vertical="center"/>
    </xf>
    <xf numFmtId="0" fontId="40" fillId="2" borderId="41" xfId="0" applyFont="1" applyFill="1" applyBorder="1" applyAlignment="1">
      <alignment horizontal="center" vertical="center"/>
    </xf>
    <xf numFmtId="0" fontId="40" fillId="2" borderId="22" xfId="0" applyFont="1" applyFill="1" applyBorder="1">
      <alignment vertical="center"/>
    </xf>
    <xf numFmtId="0" fontId="40" fillId="2" borderId="77" xfId="0" applyFont="1" applyFill="1" applyBorder="1">
      <alignment vertical="center"/>
    </xf>
    <xf numFmtId="0" fontId="40" fillId="2" borderId="81" xfId="0" applyFont="1" applyFill="1" applyBorder="1">
      <alignment vertical="center"/>
    </xf>
    <xf numFmtId="0" fontId="40" fillId="2" borderId="56" xfId="0" applyFont="1" applyFill="1" applyBorder="1" applyAlignment="1">
      <alignment horizontal="center" vertical="center"/>
    </xf>
    <xf numFmtId="0" fontId="40" fillId="2" borderId="8" xfId="0" applyFont="1" applyFill="1" applyBorder="1">
      <alignment vertical="center"/>
    </xf>
    <xf numFmtId="0" fontId="40" fillId="2" borderId="22" xfId="0" applyFont="1" applyFill="1" applyBorder="1" applyAlignment="1">
      <alignment horizontal="left" vertical="center" indent="2"/>
    </xf>
    <xf numFmtId="0" fontId="40" fillId="2" borderId="81" xfId="0" applyFont="1" applyFill="1" applyBorder="1" applyAlignment="1">
      <alignment horizontal="left" vertical="center" indent="2"/>
    </xf>
    <xf numFmtId="0" fontId="40" fillId="2" borderId="23" xfId="0" applyFont="1" applyFill="1" applyBorder="1" applyAlignment="1">
      <alignment horizontal="center" vertical="center"/>
    </xf>
    <xf numFmtId="0" fontId="35" fillId="2" borderId="45" xfId="0" applyFont="1" applyFill="1" applyBorder="1" applyAlignment="1">
      <alignment horizontal="center" vertical="center"/>
    </xf>
    <xf numFmtId="9" fontId="35" fillId="2" borderId="10" xfId="65" applyNumberFormat="1" applyFont="1" applyFill="1" applyBorder="1" applyAlignment="1">
      <alignment horizontal="center" vertical="center"/>
    </xf>
    <xf numFmtId="9" fontId="35" fillId="2" borderId="46" xfId="65" applyNumberFormat="1" applyFont="1" applyFill="1" applyBorder="1" applyAlignment="1">
      <alignment horizontal="center" vertical="center"/>
    </xf>
    <xf numFmtId="9" fontId="35" fillId="2" borderId="88" xfId="65" applyNumberFormat="1" applyFont="1" applyFill="1" applyBorder="1" applyAlignment="1">
      <alignment horizontal="center" vertical="center"/>
    </xf>
    <xf numFmtId="9" fontId="35" fillId="2" borderId="89" xfId="65" applyNumberFormat="1" applyFont="1" applyFill="1" applyBorder="1" applyAlignment="1">
      <alignment horizontal="center" vertical="center"/>
    </xf>
    <xf numFmtId="9" fontId="35" fillId="2" borderId="40" xfId="65" applyNumberFormat="1" applyFont="1" applyFill="1" applyBorder="1" applyAlignment="1">
      <alignment horizontal="center" vertical="center"/>
    </xf>
    <xf numFmtId="14" fontId="34" fillId="0" borderId="22" xfId="69" applyNumberFormat="1" applyFont="1" applyFill="1" applyBorder="1" applyAlignment="1">
      <alignment vertical="center"/>
    </xf>
    <xf numFmtId="14" fontId="34" fillId="0" borderId="77" xfId="69" applyNumberFormat="1" applyFont="1" applyFill="1" applyBorder="1" applyAlignment="1">
      <alignment vertical="center"/>
    </xf>
    <xf numFmtId="0" fontId="10" fillId="2" borderId="11" xfId="9" applyFont="1" applyFill="1" applyBorder="1" applyAlignment="1">
      <alignment vertical="center"/>
    </xf>
    <xf numFmtId="0" fontId="10" fillId="2" borderId="91" xfId="9" applyFont="1" applyFill="1" applyBorder="1" applyAlignment="1">
      <alignment vertical="center"/>
    </xf>
    <xf numFmtId="0" fontId="10" fillId="2" borderId="6" xfId="9" applyFont="1" applyFill="1" applyBorder="1" applyAlignment="1">
      <alignment vertical="center"/>
    </xf>
    <xf numFmtId="0" fontId="34" fillId="2" borderId="43" xfId="69" applyFont="1" applyFill="1" applyBorder="1" applyAlignment="1">
      <alignment horizontal="center" vertical="center"/>
    </xf>
    <xf numFmtId="0" fontId="57" fillId="25" borderId="88" xfId="65" applyFont="1" applyFill="1" applyBorder="1" applyAlignment="1">
      <alignment horizontal="left" vertical="center" wrapText="1"/>
    </xf>
    <xf numFmtId="0" fontId="57" fillId="25" borderId="88" xfId="65" applyFont="1" applyFill="1" applyBorder="1" applyAlignment="1">
      <alignment horizontal="center" vertical="center" wrapText="1"/>
    </xf>
    <xf numFmtId="0" fontId="10" fillId="2" borderId="88" xfId="0" applyFont="1" applyFill="1" applyBorder="1" applyAlignment="1">
      <alignment horizontal="center" vertical="center"/>
    </xf>
    <xf numFmtId="0" fontId="34" fillId="2" borderId="2" xfId="0" applyFont="1" applyFill="1" applyBorder="1" applyAlignment="1">
      <alignment horizontal="right" vertical="center" wrapText="1"/>
    </xf>
    <xf numFmtId="0" fontId="10" fillId="22" borderId="2" xfId="0" applyNumberFormat="1" applyFont="1" applyFill="1" applyBorder="1">
      <alignment vertical="center"/>
    </xf>
    <xf numFmtId="0" fontId="10" fillId="21" borderId="62" xfId="0" applyFont="1" applyFill="1" applyBorder="1">
      <alignment vertical="center"/>
    </xf>
    <xf numFmtId="0" fontId="34" fillId="2" borderId="88" xfId="0" applyFont="1" applyFill="1" applyBorder="1" applyAlignment="1">
      <alignment horizontal="right" wrapText="1"/>
    </xf>
    <xf numFmtId="0" fontId="10" fillId="22" borderId="88" xfId="0" applyNumberFormat="1" applyFont="1" applyFill="1" applyBorder="1">
      <alignment vertical="center"/>
    </xf>
    <xf numFmtId="0" fontId="34" fillId="2" borderId="88" xfId="0" applyFont="1" applyFill="1" applyBorder="1" applyAlignment="1">
      <alignment horizontal="right" vertical="center" wrapText="1"/>
    </xf>
    <xf numFmtId="0" fontId="34" fillId="2" borderId="92" xfId="0" applyFont="1" applyFill="1" applyBorder="1" applyAlignment="1">
      <alignment horizontal="right" vertical="center" wrapText="1"/>
    </xf>
    <xf numFmtId="0" fontId="10" fillId="2" borderId="92" xfId="0" applyFont="1" applyFill="1" applyBorder="1">
      <alignment vertical="center"/>
    </xf>
    <xf numFmtId="43" fontId="10" fillId="25" borderId="88" xfId="1" applyFont="1" applyFill="1" applyBorder="1">
      <alignment vertical="center"/>
    </xf>
    <xf numFmtId="0" fontId="36" fillId="2" borderId="88" xfId="65" applyFont="1" applyFill="1" applyBorder="1" applyAlignment="1">
      <alignment horizontal="left" vertical="center"/>
    </xf>
    <xf numFmtId="177" fontId="10" fillId="2" borderId="88" xfId="8" applyNumberFormat="1" applyFont="1" applyFill="1" applyBorder="1">
      <alignment vertical="center"/>
    </xf>
    <xf numFmtId="177" fontId="10" fillId="2" borderId="88" xfId="65" applyNumberFormat="1" applyFont="1" applyFill="1" applyBorder="1">
      <alignment vertical="center"/>
    </xf>
    <xf numFmtId="177" fontId="10" fillId="25" borderId="88" xfId="65" applyNumberFormat="1" applyFont="1" applyFill="1" applyBorder="1">
      <alignment vertical="center"/>
    </xf>
    <xf numFmtId="0" fontId="41" fillId="2" borderId="88" xfId="65" applyFont="1" applyFill="1" applyBorder="1">
      <alignment vertical="center"/>
    </xf>
    <xf numFmtId="0" fontId="41" fillId="25" borderId="88" xfId="65" applyFont="1" applyFill="1" applyBorder="1">
      <alignment vertical="center"/>
    </xf>
    <xf numFmtId="0" fontId="59" fillId="2" borderId="88" xfId="65" applyFont="1" applyFill="1" applyBorder="1">
      <alignment vertical="center"/>
    </xf>
    <xf numFmtId="10" fontId="36" fillId="0" borderId="92" xfId="6" applyNumberFormat="1" applyFont="1" applyFill="1" applyBorder="1" applyAlignment="1">
      <alignment horizontal="center" vertical="center"/>
    </xf>
    <xf numFmtId="0" fontId="34" fillId="0" borderId="88" xfId="5" applyFont="1" applyFill="1" applyBorder="1" applyAlignment="1">
      <alignment horizontal="center" vertical="center" wrapText="1"/>
    </xf>
    <xf numFmtId="0" fontId="36" fillId="0" borderId="91" xfId="5" applyFont="1" applyFill="1" applyBorder="1" applyAlignment="1">
      <alignment horizontal="center"/>
    </xf>
    <xf numFmtId="10" fontId="36" fillId="0" borderId="88" xfId="6" applyNumberFormat="1" applyFont="1" applyFill="1" applyBorder="1" applyAlignment="1">
      <alignment horizontal="center" vertical="center"/>
    </xf>
    <xf numFmtId="10" fontId="36" fillId="22" borderId="88" xfId="7" applyNumberFormat="1" applyFont="1" applyFill="1" applyBorder="1" applyAlignment="1">
      <alignment horizontal="center" vertical="center"/>
    </xf>
    <xf numFmtId="0" fontId="36" fillId="0" borderId="91" xfId="5" applyFont="1" applyFill="1" applyBorder="1" applyAlignment="1">
      <alignment horizontal="center" vertical="center"/>
    </xf>
    <xf numFmtId="10" fontId="36" fillId="22" borderId="43" xfId="6" applyNumberFormat="1" applyFont="1" applyFill="1" applyBorder="1" applyAlignment="1">
      <alignment horizontal="center" vertical="center"/>
    </xf>
    <xf numFmtId="0" fontId="34" fillId="2" borderId="0" xfId="5" applyFont="1" applyFill="1" applyBorder="1" applyAlignment="1">
      <alignment horizontal="center" vertical="center" wrapText="1"/>
    </xf>
    <xf numFmtId="10" fontId="36" fillId="2" borderId="0" xfId="6" applyNumberFormat="1" applyFont="1" applyFill="1" applyBorder="1" applyAlignment="1">
      <alignment horizontal="center" vertical="center"/>
    </xf>
    <xf numFmtId="0" fontId="34" fillId="0" borderId="88" xfId="69" applyFont="1" applyFill="1" applyBorder="1" applyAlignment="1">
      <alignment horizontal="left" vertical="center" indent="1"/>
    </xf>
    <xf numFmtId="0" fontId="35" fillId="2" borderId="1" xfId="65" applyFont="1" applyFill="1" applyBorder="1" applyAlignment="1">
      <alignment horizontal="center" vertical="center" wrapText="1"/>
    </xf>
    <xf numFmtId="0" fontId="10" fillId="0" borderId="2" xfId="65" applyFont="1" applyFill="1" applyBorder="1">
      <alignment vertical="center"/>
    </xf>
    <xf numFmtId="0" fontId="35" fillId="2" borderId="2" xfId="65" applyFont="1" applyFill="1" applyBorder="1" applyAlignment="1">
      <alignment horizontal="center" vertical="center" wrapText="1"/>
    </xf>
    <xf numFmtId="181" fontId="35" fillId="0" borderId="88" xfId="1" applyNumberFormat="1" applyFont="1" applyFill="1" applyBorder="1" applyAlignment="1">
      <alignment horizontal="center" vertical="center" wrapText="1"/>
    </xf>
    <xf numFmtId="181" fontId="10" fillId="0" borderId="88" xfId="1" applyNumberFormat="1" applyFont="1" applyFill="1" applyBorder="1" applyAlignment="1">
      <alignment horizontal="center" vertical="center" wrapText="1"/>
    </xf>
    <xf numFmtId="0" fontId="10" fillId="0" borderId="42" xfId="65" applyFont="1" applyFill="1" applyBorder="1">
      <alignment vertical="center"/>
    </xf>
    <xf numFmtId="0" fontId="34" fillId="0" borderId="10" xfId="65" applyFont="1" applyFill="1" applyBorder="1" applyAlignment="1">
      <alignment horizontal="left" vertical="center"/>
    </xf>
    <xf numFmtId="0" fontId="10" fillId="2" borderId="10" xfId="65" applyFont="1" applyFill="1" applyBorder="1">
      <alignment vertical="center"/>
    </xf>
    <xf numFmtId="43" fontId="10" fillId="22" borderId="10" xfId="65" applyNumberFormat="1" applyFont="1" applyFill="1" applyBorder="1">
      <alignment vertical="center"/>
    </xf>
    <xf numFmtId="0" fontId="34" fillId="0" borderId="94" xfId="65" applyFont="1" applyFill="1" applyBorder="1" applyAlignment="1">
      <alignment horizontal="left" vertical="center"/>
    </xf>
    <xf numFmtId="43" fontId="10" fillId="22" borderId="94" xfId="65" applyNumberFormat="1" applyFont="1" applyFill="1" applyBorder="1">
      <alignment vertical="center"/>
    </xf>
    <xf numFmtId="0" fontId="34" fillId="0" borderId="95" xfId="65" applyFont="1" applyFill="1" applyBorder="1" applyAlignment="1">
      <alignment horizontal="left" vertical="center"/>
    </xf>
    <xf numFmtId="0" fontId="10" fillId="2" borderId="95" xfId="65" applyFont="1" applyFill="1" applyBorder="1">
      <alignment vertical="center"/>
    </xf>
    <xf numFmtId="43" fontId="10" fillId="22" borderId="95" xfId="65" applyNumberFormat="1" applyFont="1" applyFill="1" applyBorder="1">
      <alignment vertical="center"/>
    </xf>
    <xf numFmtId="177" fontId="10" fillId="25" borderId="10" xfId="8" applyNumberFormat="1" applyFont="1" applyFill="1" applyBorder="1">
      <alignment vertical="center"/>
    </xf>
    <xf numFmtId="177" fontId="10" fillId="2" borderId="10" xfId="65" applyNumberFormat="1" applyFont="1" applyFill="1" applyBorder="1">
      <alignment vertical="center"/>
    </xf>
    <xf numFmtId="177" fontId="10" fillId="25" borderId="94" xfId="8" applyNumberFormat="1" applyFont="1" applyFill="1" applyBorder="1">
      <alignment vertical="center"/>
    </xf>
    <xf numFmtId="177" fontId="10" fillId="2" borderId="94" xfId="65" applyNumberFormat="1" applyFont="1" applyFill="1" applyBorder="1">
      <alignment vertical="center"/>
    </xf>
    <xf numFmtId="181" fontId="10" fillId="22" borderId="88" xfId="70" applyNumberFormat="1" applyFont="1" applyFill="1" applyBorder="1" applyAlignment="1">
      <alignment horizontal="center" vertical="center"/>
    </xf>
    <xf numFmtId="0" fontId="10" fillId="0" borderId="6" xfId="65" applyFont="1" applyBorder="1">
      <alignment vertical="center"/>
    </xf>
    <xf numFmtId="0" fontId="10" fillId="0" borderId="91" xfId="65" applyFont="1" applyBorder="1">
      <alignment vertical="center"/>
    </xf>
    <xf numFmtId="0" fontId="36" fillId="0" borderId="91" xfId="65" applyFont="1" applyBorder="1">
      <alignment vertical="center"/>
    </xf>
    <xf numFmtId="0" fontId="41" fillId="0" borderId="91" xfId="65" applyFont="1" applyBorder="1">
      <alignment vertical="center"/>
    </xf>
    <xf numFmtId="0" fontId="41" fillId="0" borderId="66" xfId="65" applyFont="1" applyBorder="1">
      <alignment vertical="center"/>
    </xf>
    <xf numFmtId="0" fontId="34" fillId="0" borderId="93" xfId="65" applyFont="1" applyBorder="1" applyAlignment="1">
      <alignment horizontal="left" vertical="center"/>
    </xf>
    <xf numFmtId="0" fontId="34" fillId="0" borderId="8" xfId="69" applyFont="1" applyFill="1" applyBorder="1" applyAlignment="1">
      <alignment horizontal="left" vertical="center"/>
    </xf>
    <xf numFmtId="0" fontId="34" fillId="0" borderId="77" xfId="69" applyFont="1" applyFill="1" applyBorder="1" applyAlignment="1">
      <alignment horizontal="left" vertical="center"/>
    </xf>
    <xf numFmtId="0" fontId="34" fillId="0" borderId="81" xfId="69" applyFont="1" applyFill="1" applyBorder="1" applyAlignment="1">
      <alignment horizontal="left" vertical="center"/>
    </xf>
    <xf numFmtId="0" fontId="35" fillId="0" borderId="22" xfId="65" applyFont="1" applyBorder="1">
      <alignment vertical="center"/>
    </xf>
    <xf numFmtId="0" fontId="35" fillId="0" borderId="81" xfId="65" applyFont="1" applyBorder="1">
      <alignment vertical="center"/>
    </xf>
    <xf numFmtId="0" fontId="35" fillId="0" borderId="66" xfId="65" applyFont="1" applyBorder="1" applyAlignment="1">
      <alignment horizontal="center" vertical="center"/>
    </xf>
    <xf numFmtId="0" fontId="10" fillId="0" borderId="48" xfId="65" applyFont="1" applyBorder="1" applyAlignment="1">
      <alignment horizontal="center" vertical="center"/>
    </xf>
    <xf numFmtId="0" fontId="35" fillId="0" borderId="41" xfId="65" applyFont="1" applyBorder="1" applyAlignment="1">
      <alignment horizontal="center" vertical="center"/>
    </xf>
    <xf numFmtId="0" fontId="35" fillId="0" borderId="43" xfId="65" applyFont="1" applyBorder="1" applyAlignment="1">
      <alignment horizontal="center" vertical="center"/>
    </xf>
    <xf numFmtId="0" fontId="10" fillId="0" borderId="23" xfId="65" applyFont="1" applyBorder="1" applyAlignment="1">
      <alignment horizontal="center" vertical="center"/>
    </xf>
    <xf numFmtId="0" fontId="10" fillId="0" borderId="1" xfId="65" applyFont="1" applyBorder="1">
      <alignment vertical="center"/>
    </xf>
    <xf numFmtId="0" fontId="10" fillId="0" borderId="39" xfId="65" applyFont="1" applyBorder="1">
      <alignment vertical="center"/>
    </xf>
    <xf numFmtId="0" fontId="36" fillId="0" borderId="39" xfId="65" applyFont="1" applyBorder="1">
      <alignment vertical="center"/>
    </xf>
    <xf numFmtId="0" fontId="41" fillId="0" borderId="39" xfId="65" applyFont="1" applyBorder="1">
      <alignment vertical="center"/>
    </xf>
    <xf numFmtId="0" fontId="41" fillId="0" borderId="41" xfId="65" applyFont="1" applyBorder="1">
      <alignment vertical="center"/>
    </xf>
    <xf numFmtId="9" fontId="35" fillId="25" borderId="13" xfId="65" applyNumberFormat="1" applyFont="1" applyFill="1" applyBorder="1" applyAlignment="1">
      <alignment horizontal="center" vertical="center"/>
    </xf>
    <xf numFmtId="9" fontId="35" fillId="25" borderId="10" xfId="65" applyNumberFormat="1" applyFont="1" applyFill="1" applyBorder="1" applyAlignment="1">
      <alignment horizontal="center" vertical="center"/>
    </xf>
    <xf numFmtId="9" fontId="35" fillId="25" borderId="16" xfId="65" applyNumberFormat="1" applyFont="1" applyFill="1" applyBorder="1" applyAlignment="1">
      <alignment horizontal="center" vertical="center"/>
    </xf>
    <xf numFmtId="9" fontId="35" fillId="25" borderId="11" xfId="65" applyNumberFormat="1" applyFont="1" applyFill="1" applyBorder="1" applyAlignment="1">
      <alignment horizontal="center" vertical="center"/>
    </xf>
    <xf numFmtId="9" fontId="35" fillId="25" borderId="41" xfId="65" applyNumberFormat="1" applyFont="1" applyFill="1" applyBorder="1" applyAlignment="1">
      <alignment horizontal="center" vertical="center"/>
    </xf>
    <xf numFmtId="9" fontId="35" fillId="25" borderId="42" xfId="65" applyNumberFormat="1" applyFont="1" applyFill="1" applyBorder="1" applyAlignment="1">
      <alignment horizontal="center" vertical="center"/>
    </xf>
    <xf numFmtId="9" fontId="35" fillId="25" borderId="43" xfId="65" applyNumberFormat="1" applyFont="1" applyFill="1" applyBorder="1" applyAlignment="1">
      <alignment horizontal="center" vertical="center"/>
    </xf>
    <xf numFmtId="9" fontId="35" fillId="25" borderId="66" xfId="65" applyNumberFormat="1" applyFont="1" applyFill="1" applyBorder="1" applyAlignment="1">
      <alignment horizontal="center" vertical="center"/>
    </xf>
    <xf numFmtId="0" fontId="40" fillId="2" borderId="23" xfId="0" applyFont="1" applyFill="1" applyBorder="1">
      <alignment vertical="center"/>
    </xf>
    <xf numFmtId="0" fontId="40" fillId="2" borderId="60" xfId="0" applyFont="1" applyFill="1" applyBorder="1">
      <alignment vertical="center"/>
    </xf>
    <xf numFmtId="0" fontId="40" fillId="2" borderId="66" xfId="0" applyFont="1" applyFill="1" applyBorder="1" applyAlignment="1">
      <alignment vertical="center"/>
    </xf>
    <xf numFmtId="0" fontId="40" fillId="2" borderId="52" xfId="0" applyFont="1" applyFill="1" applyBorder="1" applyAlignment="1">
      <alignment vertical="center"/>
    </xf>
    <xf numFmtId="0" fontId="10" fillId="2" borderId="0" xfId="0" applyFont="1" applyFill="1" applyBorder="1" applyAlignment="1">
      <alignment horizontal="right" vertical="center"/>
    </xf>
    <xf numFmtId="0" fontId="40" fillId="25" borderId="96" xfId="0" applyFont="1" applyFill="1" applyBorder="1" applyAlignment="1">
      <alignment horizontal="center" vertical="center"/>
    </xf>
    <xf numFmtId="0" fontId="40" fillId="25" borderId="97" xfId="0" applyFont="1" applyFill="1" applyBorder="1" applyAlignment="1">
      <alignment horizontal="center" vertical="center"/>
    </xf>
    <xf numFmtId="9" fontId="35" fillId="2" borderId="90" xfId="65" applyNumberFormat="1" applyFont="1" applyFill="1" applyBorder="1" applyAlignment="1">
      <alignment horizontal="center" vertical="center"/>
    </xf>
    <xf numFmtId="0" fontId="40" fillId="2" borderId="100" xfId="0" applyFont="1" applyFill="1" applyBorder="1" applyAlignment="1">
      <alignment horizontal="center" vertical="center"/>
    </xf>
    <xf numFmtId="0" fontId="40" fillId="2" borderId="101" xfId="0" applyFont="1" applyFill="1" applyBorder="1">
      <alignment vertical="center"/>
    </xf>
    <xf numFmtId="0" fontId="40" fillId="2" borderId="102" xfId="0" applyFont="1" applyFill="1" applyBorder="1">
      <alignment vertical="center"/>
    </xf>
    <xf numFmtId="0" fontId="40" fillId="2" borderId="103" xfId="0" applyFont="1" applyFill="1" applyBorder="1">
      <alignment vertical="center"/>
    </xf>
    <xf numFmtId="0" fontId="40" fillId="2" borderId="99" xfId="0" applyFont="1" applyFill="1" applyBorder="1">
      <alignment vertical="center"/>
    </xf>
    <xf numFmtId="0" fontId="40" fillId="2" borderId="99" xfId="0" applyFont="1" applyFill="1" applyBorder="1" applyAlignment="1">
      <alignment horizontal="center" vertical="center"/>
    </xf>
    <xf numFmtId="9" fontId="35" fillId="25" borderId="89" xfId="65" applyNumberFormat="1" applyFont="1" applyFill="1" applyBorder="1" applyAlignment="1">
      <alignment horizontal="center" vertical="center"/>
    </xf>
    <xf numFmtId="9" fontId="35" fillId="25" borderId="90" xfId="65" applyNumberFormat="1" applyFont="1" applyFill="1" applyBorder="1" applyAlignment="1">
      <alignment horizontal="center" vertical="center"/>
    </xf>
    <xf numFmtId="9" fontId="35" fillId="25" borderId="40" xfId="65" applyNumberFormat="1" applyFont="1" applyFill="1" applyBorder="1" applyAlignment="1">
      <alignment horizontal="center" vertical="center"/>
    </xf>
    <xf numFmtId="0" fontId="40" fillId="25" borderId="98" xfId="0" applyFont="1" applyFill="1" applyBorder="1" applyAlignment="1">
      <alignment horizontal="center" vertical="center"/>
    </xf>
    <xf numFmtId="0" fontId="40" fillId="25" borderId="42" xfId="0" applyFont="1" applyFill="1" applyBorder="1" applyAlignment="1">
      <alignment horizontal="center" vertical="center"/>
    </xf>
    <xf numFmtId="0" fontId="40" fillId="25" borderId="66" xfId="0" applyFont="1" applyFill="1" applyBorder="1" applyAlignment="1">
      <alignment horizontal="center" vertical="center"/>
    </xf>
    <xf numFmtId="0" fontId="40" fillId="25" borderId="104" xfId="0" applyFont="1" applyFill="1" applyBorder="1" applyAlignment="1">
      <alignment horizontal="center" vertical="center"/>
    </xf>
    <xf numFmtId="0" fontId="40" fillId="25" borderId="47" xfId="0" applyFont="1" applyFill="1" applyBorder="1" applyAlignment="1">
      <alignment horizontal="center" vertical="center"/>
    </xf>
    <xf numFmtId="0" fontId="40" fillId="25" borderId="105" xfId="0" applyFont="1" applyFill="1" applyBorder="1" applyAlignment="1">
      <alignment horizontal="center" vertical="center"/>
    </xf>
    <xf numFmtId="9" fontId="35" fillId="25" borderId="47" xfId="65" applyNumberFormat="1" applyFont="1" applyFill="1" applyBorder="1" applyAlignment="1">
      <alignment horizontal="center" vertical="center"/>
    </xf>
    <xf numFmtId="0" fontId="36" fillId="2" borderId="0" xfId="65" applyFont="1" applyFill="1" applyAlignment="1">
      <alignment horizontal="left" vertical="center" indent="1"/>
    </xf>
    <xf numFmtId="43" fontId="35" fillId="25" borderId="2" xfId="1" applyFont="1" applyFill="1" applyBorder="1" applyAlignment="1">
      <alignment horizontal="center" vertical="center"/>
    </xf>
    <xf numFmtId="43" fontId="10" fillId="25" borderId="3" xfId="1" applyFont="1" applyFill="1" applyBorder="1" applyAlignment="1">
      <alignment vertical="center"/>
    </xf>
    <xf numFmtId="43" fontId="35" fillId="25" borderId="10" xfId="1" applyFont="1" applyFill="1" applyBorder="1" applyAlignment="1">
      <alignment horizontal="center" vertical="center"/>
    </xf>
    <xf numFmtId="43" fontId="10" fillId="25" borderId="16" xfId="1" applyFont="1" applyFill="1" applyBorder="1" applyAlignment="1">
      <alignment vertical="center"/>
    </xf>
    <xf numFmtId="43" fontId="35" fillId="25" borderId="24" xfId="1" applyFont="1" applyFill="1" applyBorder="1" applyAlignment="1">
      <alignment horizontal="center" vertical="center"/>
    </xf>
    <xf numFmtId="43" fontId="10" fillId="25" borderId="43" xfId="1" applyFont="1" applyFill="1" applyBorder="1" applyAlignment="1">
      <alignment vertical="center"/>
    </xf>
    <xf numFmtId="14" fontId="34" fillId="0" borderId="53" xfId="69" applyNumberFormat="1" applyFont="1" applyFill="1" applyBorder="1" applyAlignment="1">
      <alignment vertical="center"/>
    </xf>
    <xf numFmtId="14" fontId="34" fillId="0" borderId="78" xfId="69" applyNumberFormat="1" applyFont="1" applyFill="1" applyBorder="1" applyAlignment="1">
      <alignment vertical="center"/>
    </xf>
    <xf numFmtId="14" fontId="34" fillId="0" borderId="77" xfId="69" applyNumberFormat="1" applyFont="1" applyFill="1" applyBorder="1" applyAlignment="1">
      <alignment horizontal="left" vertical="center" indent="1"/>
    </xf>
    <xf numFmtId="0" fontId="35" fillId="22" borderId="40" xfId="65" applyNumberFormat="1" applyFont="1" applyFill="1" applyBorder="1" applyAlignment="1">
      <alignment horizontal="center" vertical="center"/>
    </xf>
    <xf numFmtId="9" fontId="35" fillId="25" borderId="88" xfId="65" applyNumberFormat="1" applyFont="1" applyFill="1" applyBorder="1" applyAlignment="1">
      <alignment horizontal="center" vertical="center"/>
    </xf>
    <xf numFmtId="0" fontId="35" fillId="0" borderId="9" xfId="65" applyFont="1" applyFill="1" applyBorder="1" applyAlignment="1">
      <alignment horizontal="center" vertical="center" wrapText="1"/>
    </xf>
    <xf numFmtId="0" fontId="35" fillId="0" borderId="2" xfId="65" applyFont="1" applyFill="1" applyBorder="1" applyAlignment="1">
      <alignment horizontal="center" vertical="center" wrapText="1"/>
    </xf>
    <xf numFmtId="181" fontId="10" fillId="0" borderId="42" xfId="1" applyNumberFormat="1" applyFont="1" applyFill="1" applyBorder="1" applyAlignment="1">
      <alignment horizontal="center" vertical="center" wrapText="1"/>
    </xf>
    <xf numFmtId="0" fontId="10" fillId="25" borderId="88" xfId="65" applyFont="1" applyFill="1" applyBorder="1" applyAlignment="1">
      <alignment horizontal="center" vertical="center"/>
    </xf>
    <xf numFmtId="0" fontId="10" fillId="25" borderId="89" xfId="65" applyFont="1" applyFill="1" applyBorder="1" applyAlignment="1">
      <alignment horizontal="center" vertical="center"/>
    </xf>
    <xf numFmtId="0" fontId="10" fillId="22" borderId="40" xfId="0" applyNumberFormat="1" applyFont="1" applyFill="1" applyBorder="1" applyAlignment="1">
      <alignment horizontal="right" vertical="center"/>
    </xf>
    <xf numFmtId="0" fontId="10" fillId="25" borderId="88" xfId="0" applyFont="1" applyFill="1" applyBorder="1">
      <alignment vertical="center"/>
    </xf>
    <xf numFmtId="0" fontId="10" fillId="25" borderId="40" xfId="0" applyFont="1" applyFill="1" applyBorder="1">
      <alignment vertical="center"/>
    </xf>
    <xf numFmtId="0" fontId="10" fillId="25" borderId="42" xfId="0" applyFont="1" applyFill="1" applyBorder="1">
      <alignment vertical="center"/>
    </xf>
    <xf numFmtId="0" fontId="10" fillId="25" borderId="43" xfId="0" applyFont="1" applyFill="1" applyBorder="1">
      <alignment vertical="center"/>
    </xf>
    <xf numFmtId="0" fontId="36" fillId="2" borderId="10" xfId="0" applyFont="1" applyFill="1" applyBorder="1" applyAlignment="1">
      <alignment horizontal="center" vertical="center" wrapText="1"/>
    </xf>
    <xf numFmtId="0" fontId="10" fillId="0" borderId="88" xfId="65" applyFont="1" applyFill="1" applyBorder="1" applyAlignment="1">
      <alignment horizontal="center" vertical="center"/>
    </xf>
    <xf numFmtId="176" fontId="10" fillId="22" borderId="88" xfId="0" applyNumberFormat="1" applyFont="1" applyFill="1" applyBorder="1">
      <alignment vertical="center"/>
    </xf>
    <xf numFmtId="0" fontId="10" fillId="22" borderId="51" xfId="8" applyNumberFormat="1" applyFont="1" applyFill="1" applyBorder="1" applyAlignment="1">
      <alignment horizontal="center" vertical="center"/>
    </xf>
    <xf numFmtId="0" fontId="10" fillId="22" borderId="52" xfId="8" applyNumberFormat="1" applyFont="1" applyFill="1" applyBorder="1" applyAlignment="1">
      <alignment horizontal="center" vertical="center"/>
    </xf>
    <xf numFmtId="43" fontId="35" fillId="22" borderId="88" xfId="1" applyFont="1" applyFill="1" applyBorder="1" applyAlignment="1">
      <alignment horizontal="center" vertical="center"/>
    </xf>
    <xf numFmtId="43" fontId="40" fillId="2" borderId="94" xfId="1" applyFont="1" applyFill="1" applyBorder="1">
      <alignment vertical="center"/>
    </xf>
    <xf numFmtId="43" fontId="40" fillId="2" borderId="61" xfId="1" applyFont="1" applyFill="1" applyBorder="1">
      <alignment vertical="center"/>
    </xf>
    <xf numFmtId="0" fontId="10" fillId="22" borderId="43" xfId="14" applyNumberFormat="1" applyFont="1" applyFill="1" applyBorder="1" applyAlignment="1">
      <alignment horizontal="center" vertical="center"/>
    </xf>
    <xf numFmtId="0" fontId="10" fillId="22" borderId="88" xfId="65" applyNumberFormat="1" applyFont="1" applyFill="1" applyBorder="1" applyAlignment="1">
      <alignment horizontal="center" vertical="center"/>
    </xf>
    <xf numFmtId="0" fontId="10" fillId="2" borderId="0" xfId="65" applyFont="1" applyFill="1" applyAlignment="1">
      <alignment horizontal="left" vertical="center" indent="1"/>
    </xf>
    <xf numFmtId="0" fontId="10" fillId="2" borderId="88" xfId="0" applyFont="1" applyFill="1" applyBorder="1" applyAlignment="1">
      <alignment vertical="center"/>
    </xf>
    <xf numFmtId="0" fontId="10" fillId="2" borderId="88" xfId="0" applyFont="1" applyFill="1" applyBorder="1" applyAlignment="1">
      <alignment vertical="center" wrapText="1"/>
    </xf>
    <xf numFmtId="0" fontId="10" fillId="22" borderId="42" xfId="0" applyFont="1" applyFill="1" applyBorder="1">
      <alignment vertical="center"/>
    </xf>
    <xf numFmtId="0" fontId="10" fillId="22" borderId="40" xfId="0" applyNumberFormat="1" applyFont="1" applyFill="1" applyBorder="1">
      <alignment vertical="center"/>
    </xf>
    <xf numFmtId="0" fontId="35" fillId="0" borderId="2" xfId="0" applyFont="1" applyFill="1" applyBorder="1" applyAlignment="1">
      <alignment horizontal="center" vertical="center" wrapText="1"/>
    </xf>
    <xf numFmtId="0" fontId="34" fillId="0" borderId="88" xfId="65" applyFont="1" applyBorder="1" applyAlignment="1">
      <alignment horizontal="center" vertical="center"/>
    </xf>
    <xf numFmtId="0" fontId="10" fillId="0" borderId="88" xfId="65" applyFont="1" applyFill="1" applyBorder="1" applyAlignment="1">
      <alignment horizontal="center" vertical="center"/>
    </xf>
    <xf numFmtId="43" fontId="10" fillId="22" borderId="42" xfId="1" applyFont="1" applyFill="1" applyBorder="1" applyAlignment="1">
      <alignment horizontal="center" vertical="center"/>
    </xf>
    <xf numFmtId="43" fontId="10" fillId="2" borderId="10" xfId="65" applyNumberFormat="1" applyFont="1" applyFill="1" applyBorder="1">
      <alignment vertical="center"/>
    </xf>
    <xf numFmtId="0" fontId="41" fillId="0" borderId="0" xfId="0" applyFont="1" applyAlignment="1">
      <alignment vertical="top"/>
    </xf>
    <xf numFmtId="0" fontId="41" fillId="2" borderId="0" xfId="0" applyFont="1" applyFill="1" applyAlignment="1">
      <alignment vertical="top"/>
    </xf>
    <xf numFmtId="182" fontId="36" fillId="0" borderId="46" xfId="69" applyNumberFormat="1" applyFont="1" applyFill="1" applyBorder="1" applyAlignment="1">
      <alignment horizontal="center" vertical="center"/>
    </xf>
    <xf numFmtId="182" fontId="36" fillId="0" borderId="89" xfId="69" applyNumberFormat="1" applyFont="1" applyFill="1" applyBorder="1" applyAlignment="1">
      <alignment horizontal="center" vertical="center"/>
    </xf>
    <xf numFmtId="43" fontId="10" fillId="22" borderId="88" xfId="1" applyFont="1" applyFill="1" applyBorder="1" applyAlignment="1">
      <alignment vertical="center"/>
    </xf>
    <xf numFmtId="182" fontId="36" fillId="0" borderId="4" xfId="69" applyNumberFormat="1" applyFont="1" applyFill="1" applyBorder="1" applyAlignment="1">
      <alignment horizontal="center" vertical="center"/>
    </xf>
    <xf numFmtId="182" fontId="36" fillId="0" borderId="47" xfId="69" applyNumberFormat="1" applyFont="1" applyFill="1" applyBorder="1" applyAlignment="1">
      <alignment horizontal="center" vertical="center"/>
    </xf>
    <xf numFmtId="43" fontId="10" fillId="22" borderId="92" xfId="1" applyFont="1" applyFill="1" applyBorder="1" applyAlignment="1">
      <alignment vertical="center"/>
    </xf>
    <xf numFmtId="0" fontId="10" fillId="2" borderId="79" xfId="9" applyFont="1" applyFill="1" applyBorder="1" applyAlignment="1">
      <alignment vertical="center"/>
    </xf>
    <xf numFmtId="0" fontId="10" fillId="2" borderId="67" xfId="9" applyFont="1" applyFill="1" applyBorder="1" applyAlignment="1">
      <alignment vertical="center"/>
    </xf>
    <xf numFmtId="43" fontId="10" fillId="25" borderId="1" xfId="1" applyFont="1" applyFill="1" applyBorder="1" applyAlignment="1">
      <alignment vertical="center"/>
    </xf>
    <xf numFmtId="43" fontId="10" fillId="25" borderId="13" xfId="1" applyFont="1" applyFill="1" applyBorder="1" applyAlignment="1">
      <alignment vertical="center"/>
    </xf>
    <xf numFmtId="43" fontId="10" fillId="25" borderId="106" xfId="1" applyFont="1" applyFill="1" applyBorder="1" applyAlignment="1">
      <alignment vertical="center"/>
    </xf>
    <xf numFmtId="43" fontId="10" fillId="25" borderId="41" xfId="1" applyFont="1" applyFill="1" applyBorder="1" applyAlignment="1">
      <alignment vertical="center"/>
    </xf>
    <xf numFmtId="0" fontId="34" fillId="0" borderId="10" xfId="69" applyNumberFormat="1" applyFont="1" applyFill="1" applyBorder="1" applyAlignment="1">
      <alignment vertical="center"/>
    </xf>
    <xf numFmtId="0" fontId="35" fillId="25" borderId="10" xfId="65" applyNumberFormat="1" applyFont="1" applyFill="1" applyBorder="1" applyAlignment="1">
      <alignment horizontal="center" vertical="center"/>
    </xf>
    <xf numFmtId="0" fontId="34" fillId="0" borderId="88" xfId="69" applyNumberFormat="1" applyFont="1" applyFill="1" applyBorder="1" applyAlignment="1">
      <alignment vertical="center"/>
    </xf>
    <xf numFmtId="0" fontId="34" fillId="0" borderId="94" xfId="69" applyNumberFormat="1" applyFont="1" applyFill="1" applyBorder="1" applyAlignment="1">
      <alignment vertical="center"/>
    </xf>
    <xf numFmtId="0" fontId="34" fillId="0" borderId="24" xfId="69" applyNumberFormat="1" applyFont="1" applyFill="1" applyBorder="1" applyAlignment="1">
      <alignment vertical="center"/>
    </xf>
    <xf numFmtId="0" fontId="34" fillId="0" borderId="16" xfId="69" applyNumberFormat="1" applyFont="1" applyFill="1" applyBorder="1" applyAlignment="1">
      <alignment vertical="center"/>
    </xf>
    <xf numFmtId="0" fontId="35" fillId="25" borderId="16" xfId="65" applyNumberFormat="1" applyFont="1" applyFill="1" applyBorder="1" applyAlignment="1">
      <alignment horizontal="center" vertical="center"/>
    </xf>
    <xf numFmtId="0" fontId="35" fillId="2" borderId="16" xfId="65" applyNumberFormat="1" applyFont="1" applyFill="1" applyBorder="1" applyAlignment="1">
      <alignment horizontal="center" vertical="center"/>
    </xf>
    <xf numFmtId="0" fontId="34" fillId="0" borderId="40" xfId="69" applyNumberFormat="1" applyFont="1" applyFill="1" applyBorder="1" applyAlignment="1">
      <alignment vertical="center"/>
    </xf>
    <xf numFmtId="0" fontId="34" fillId="0" borderId="61" xfId="69" applyNumberFormat="1" applyFont="1" applyFill="1" applyBorder="1" applyAlignment="1">
      <alignment vertical="center"/>
    </xf>
    <xf numFmtId="0" fontId="34" fillId="0" borderId="55" xfId="69" applyNumberFormat="1" applyFont="1" applyFill="1" applyBorder="1" applyAlignment="1">
      <alignment vertical="center"/>
    </xf>
    <xf numFmtId="0" fontId="10" fillId="25" borderId="24" xfId="0" applyFont="1" applyFill="1" applyBorder="1">
      <alignment vertical="center"/>
    </xf>
    <xf numFmtId="0" fontId="62" fillId="2" borderId="0" xfId="12" applyFont="1" applyFill="1" applyAlignment="1">
      <alignment vertical="center"/>
    </xf>
    <xf numFmtId="0" fontId="64" fillId="2" borderId="0" xfId="12" applyFont="1" applyFill="1" applyAlignment="1">
      <alignment vertical="center"/>
    </xf>
    <xf numFmtId="0" fontId="61" fillId="2" borderId="0" xfId="12" applyFont="1" applyFill="1" applyAlignment="1">
      <alignment vertical="top"/>
    </xf>
    <xf numFmtId="0" fontId="1" fillId="2" borderId="0" xfId="12" applyFont="1" applyFill="1" applyAlignment="1"/>
    <xf numFmtId="0" fontId="69" fillId="2" borderId="0" xfId="12" applyFont="1" applyFill="1" applyAlignment="1">
      <alignment horizontal="center" vertical="center"/>
    </xf>
    <xf numFmtId="0" fontId="65" fillId="2" borderId="0" xfId="12" applyFont="1" applyFill="1" applyBorder="1" applyAlignment="1">
      <alignment horizontal="left" vertical="center" indent="2"/>
    </xf>
    <xf numFmtId="0" fontId="52" fillId="23" borderId="88" xfId="0" applyFont="1" applyFill="1" applyBorder="1" applyAlignment="1">
      <alignment horizontal="center" vertical="center"/>
    </xf>
    <xf numFmtId="0" fontId="57" fillId="0" borderId="10" xfId="65" applyFont="1" applyFill="1" applyBorder="1" applyAlignment="1">
      <alignment horizontal="left" vertical="center" wrapText="1"/>
    </xf>
    <xf numFmtId="0" fontId="57" fillId="0" borderId="10" xfId="65" applyFont="1" applyFill="1" applyBorder="1" applyAlignment="1">
      <alignment horizontal="center" vertical="center" wrapText="1"/>
    </xf>
    <xf numFmtId="0" fontId="56" fillId="0" borderId="10" xfId="65" applyFont="1" applyFill="1" applyBorder="1" applyAlignment="1">
      <alignment horizontal="center" vertical="center" wrapText="1"/>
    </xf>
    <xf numFmtId="0" fontId="56" fillId="2" borderId="94" xfId="65" applyFont="1" applyFill="1" applyBorder="1" applyAlignment="1">
      <alignment horizontal="center" vertical="center" wrapText="1"/>
    </xf>
    <xf numFmtId="0" fontId="56" fillId="0" borderId="94" xfId="65" applyFont="1" applyFill="1" applyBorder="1" applyAlignment="1">
      <alignment horizontal="left" vertical="center" wrapText="1"/>
    </xf>
    <xf numFmtId="0" fontId="57" fillId="25" borderId="94" xfId="65" applyFont="1" applyFill="1" applyBorder="1" applyAlignment="1">
      <alignment horizontal="center" vertical="center" wrapText="1"/>
    </xf>
    <xf numFmtId="0" fontId="57" fillId="0" borderId="94" xfId="65" applyFont="1" applyFill="1" applyBorder="1" applyAlignment="1">
      <alignment horizontal="left" vertical="center" wrapText="1"/>
    </xf>
    <xf numFmtId="0" fontId="57" fillId="25" borderId="94" xfId="65" applyFont="1" applyFill="1" applyBorder="1" applyAlignment="1">
      <alignment horizontal="left" vertical="center" wrapText="1"/>
    </xf>
    <xf numFmtId="14" fontId="34" fillId="0" borderId="54" xfId="69" applyNumberFormat="1" applyFont="1" applyFill="1" applyBorder="1" applyAlignment="1">
      <alignment horizontal="center" vertical="center"/>
    </xf>
    <xf numFmtId="0" fontId="34" fillId="0" borderId="11" xfId="69" applyNumberFormat="1" applyFont="1" applyFill="1" applyBorder="1" applyAlignment="1">
      <alignment vertical="center"/>
    </xf>
    <xf numFmtId="0" fontId="34" fillId="0" borderId="91" xfId="69" applyNumberFormat="1" applyFont="1" applyFill="1" applyBorder="1" applyAlignment="1">
      <alignment vertical="center"/>
    </xf>
    <xf numFmtId="0" fontId="34" fillId="0" borderId="76" xfId="69" applyNumberFormat="1" applyFont="1" applyFill="1" applyBorder="1" applyAlignment="1">
      <alignment vertical="center"/>
    </xf>
    <xf numFmtId="0" fontId="34" fillId="0" borderId="54" xfId="69" applyNumberFormat="1" applyFont="1" applyFill="1" applyBorder="1" applyAlignment="1">
      <alignment vertical="center"/>
    </xf>
    <xf numFmtId="0" fontId="35" fillId="25" borderId="88" xfId="65" applyNumberFormat="1" applyFont="1" applyFill="1" applyBorder="1" applyAlignment="1">
      <alignment horizontal="center" vertical="center"/>
    </xf>
    <xf numFmtId="0" fontId="35" fillId="2" borderId="88" xfId="65" applyNumberFormat="1" applyFont="1" applyFill="1" applyBorder="1" applyAlignment="1">
      <alignment horizontal="center" vertical="center"/>
    </xf>
    <xf numFmtId="43" fontId="10" fillId="22" borderId="94" xfId="1" applyFont="1" applyFill="1" applyBorder="1" applyAlignment="1">
      <alignment vertical="center"/>
    </xf>
    <xf numFmtId="0" fontId="10" fillId="22" borderId="24" xfId="1" applyNumberFormat="1" applyFont="1" applyFill="1" applyBorder="1" applyAlignment="1">
      <alignment vertical="center"/>
    </xf>
    <xf numFmtId="43" fontId="10" fillId="22" borderId="24" xfId="1" applyFont="1" applyFill="1" applyBorder="1" applyAlignment="1">
      <alignment vertical="center"/>
    </xf>
    <xf numFmtId="14" fontId="34" fillId="0" borderId="42" xfId="69" applyNumberFormat="1" applyFont="1" applyFill="1" applyBorder="1" applyAlignment="1">
      <alignment horizontal="center" vertical="center"/>
    </xf>
    <xf numFmtId="14" fontId="34" fillId="0" borderId="42" xfId="69" applyNumberFormat="1" applyFont="1" applyFill="1" applyBorder="1" applyAlignment="1">
      <alignment horizontal="center" vertical="center" wrapText="1"/>
    </xf>
    <xf numFmtId="14" fontId="34" fillId="0" borderId="107" xfId="69" applyNumberFormat="1" applyFont="1" applyFill="1" applyBorder="1" applyAlignment="1">
      <alignment vertical="center"/>
    </xf>
    <xf numFmtId="0" fontId="10" fillId="22" borderId="108" xfId="1" applyNumberFormat="1" applyFont="1" applyFill="1" applyBorder="1" applyAlignment="1">
      <alignment vertical="center"/>
    </xf>
    <xf numFmtId="0" fontId="34" fillId="25" borderId="108" xfId="69" applyNumberFormat="1" applyFont="1" applyFill="1" applyBorder="1" applyAlignment="1">
      <alignment vertical="center"/>
    </xf>
    <xf numFmtId="43" fontId="10" fillId="25" borderId="108" xfId="1" applyFont="1" applyFill="1" applyBorder="1" applyAlignment="1">
      <alignment vertical="center"/>
    </xf>
    <xf numFmtId="0" fontId="34" fillId="25" borderId="109" xfId="69" applyNumberFormat="1" applyFont="1" applyFill="1" applyBorder="1" applyAlignment="1">
      <alignment vertical="center"/>
    </xf>
    <xf numFmtId="0" fontId="34" fillId="0" borderId="88" xfId="69" applyNumberFormat="1" applyFont="1" applyFill="1" applyBorder="1" applyAlignment="1" applyProtection="1">
      <alignment vertical="center"/>
    </xf>
    <xf numFmtId="0" fontId="57" fillId="0" borderId="88" xfId="65" applyFont="1" applyFill="1" applyBorder="1" applyAlignment="1">
      <alignment horizontal="left" vertical="center" wrapText="1"/>
    </xf>
    <xf numFmtId="0" fontId="63" fillId="2" borderId="0" xfId="12" applyFont="1" applyFill="1" applyAlignment="1">
      <alignment horizontal="center" vertical="center"/>
    </xf>
    <xf numFmtId="0" fontId="36" fillId="2" borderId="92" xfId="0" applyFont="1" applyFill="1" applyBorder="1" applyAlignment="1">
      <alignment horizontal="center" vertical="center" wrapText="1"/>
    </xf>
    <xf numFmtId="0" fontId="36" fillId="2" borderId="12" xfId="0" applyFont="1" applyFill="1" applyBorder="1" applyAlignment="1">
      <alignment horizontal="center" vertical="center" wrapText="1"/>
    </xf>
    <xf numFmtId="0" fontId="36" fillId="2" borderId="10" xfId="0" applyFont="1" applyFill="1" applyBorder="1" applyAlignment="1">
      <alignment horizontal="center" vertical="center" wrapText="1"/>
    </xf>
    <xf numFmtId="0" fontId="52" fillId="23" borderId="88" xfId="0" applyFont="1" applyFill="1" applyBorder="1" applyAlignment="1">
      <alignment horizontal="center" vertical="center"/>
    </xf>
    <xf numFmtId="0" fontId="35" fillId="2" borderId="88" xfId="0" applyFont="1" applyFill="1" applyBorder="1" applyAlignment="1">
      <alignment horizontal="center" vertical="center"/>
    </xf>
    <xf numFmtId="0" fontId="34" fillId="2" borderId="89" xfId="0" applyFont="1" applyFill="1" applyBorder="1" applyAlignment="1">
      <alignment horizontal="center" vertical="center"/>
    </xf>
    <xf numFmtId="0" fontId="34" fillId="2" borderId="91" xfId="0" applyFont="1" applyFill="1" applyBorder="1" applyAlignment="1">
      <alignment horizontal="center" vertical="center"/>
    </xf>
    <xf numFmtId="0" fontId="35" fillId="2" borderId="92" xfId="0" applyFont="1" applyFill="1" applyBorder="1" applyAlignment="1">
      <alignment horizontal="center" vertical="center"/>
    </xf>
    <xf numFmtId="0" fontId="35" fillId="2" borderId="10" xfId="0" applyFont="1" applyFill="1" applyBorder="1" applyAlignment="1">
      <alignment horizontal="center" vertical="center"/>
    </xf>
    <xf numFmtId="0" fontId="35" fillId="0" borderId="92" xfId="0" applyFont="1" applyFill="1" applyBorder="1" applyAlignment="1">
      <alignment horizontal="center" vertical="center"/>
    </xf>
    <xf numFmtId="0" fontId="35" fillId="0" borderId="10" xfId="0" applyFont="1" applyFill="1" applyBorder="1" applyAlignment="1">
      <alignment horizontal="center" vertical="center"/>
    </xf>
    <xf numFmtId="0" fontId="34" fillId="2" borderId="92" xfId="0" applyFont="1" applyFill="1" applyBorder="1" applyAlignment="1">
      <alignment horizontal="center" vertical="center"/>
    </xf>
    <xf numFmtId="0" fontId="34" fillId="2" borderId="12" xfId="0" applyFont="1" applyFill="1" applyBorder="1" applyAlignment="1">
      <alignment horizontal="center" vertical="center"/>
    </xf>
    <xf numFmtId="0" fontId="34" fillId="2" borderId="10" xfId="0" applyFont="1" applyFill="1" applyBorder="1" applyAlignment="1">
      <alignment horizontal="center" vertical="center"/>
    </xf>
    <xf numFmtId="0" fontId="57" fillId="2" borderId="88" xfId="65" applyFont="1" applyFill="1" applyBorder="1" applyAlignment="1">
      <alignment horizontal="center" vertical="center" wrapText="1"/>
    </xf>
    <xf numFmtId="0" fontId="56" fillId="2" borderId="88" xfId="65" applyFont="1" applyFill="1" applyBorder="1" applyAlignment="1">
      <alignment horizontal="center" vertical="center" wrapText="1"/>
    </xf>
    <xf numFmtId="0" fontId="53" fillId="2" borderId="88" xfId="0" applyFont="1" applyFill="1" applyBorder="1" applyAlignment="1">
      <alignment horizontal="center" vertical="center"/>
    </xf>
    <xf numFmtId="0" fontId="54" fillId="23" borderId="89" xfId="65" applyFont="1" applyFill="1" applyBorder="1" applyAlignment="1">
      <alignment horizontal="center" vertical="center" wrapText="1"/>
    </xf>
    <xf numFmtId="0" fontId="54" fillId="23" borderId="91" xfId="65" applyFont="1" applyFill="1" applyBorder="1" applyAlignment="1">
      <alignment horizontal="center" vertical="center" wrapText="1"/>
    </xf>
    <xf numFmtId="0" fontId="57" fillId="0" borderId="88" xfId="65" applyFont="1" applyFill="1" applyBorder="1" applyAlignment="1">
      <alignment horizontal="left" vertical="center" wrapText="1"/>
    </xf>
    <xf numFmtId="0" fontId="57" fillId="2" borderId="92" xfId="65" applyFont="1" applyFill="1" applyBorder="1" applyAlignment="1">
      <alignment horizontal="left" vertical="center" wrapText="1"/>
    </xf>
    <xf numFmtId="0" fontId="57" fillId="2" borderId="12" xfId="65" applyFont="1" applyFill="1" applyBorder="1" applyAlignment="1">
      <alignment horizontal="left" vertical="center" wrapText="1"/>
    </xf>
    <xf numFmtId="0" fontId="57" fillId="2" borderId="10" xfId="65" applyFont="1" applyFill="1" applyBorder="1" applyAlignment="1">
      <alignment horizontal="left" vertical="center" wrapText="1"/>
    </xf>
    <xf numFmtId="0" fontId="57" fillId="0" borderId="88" xfId="65" applyFont="1" applyFill="1" applyBorder="1" applyAlignment="1">
      <alignment horizontal="center" vertical="center" wrapText="1"/>
    </xf>
    <xf numFmtId="0" fontId="56" fillId="2" borderId="94" xfId="65" applyFont="1" applyFill="1" applyBorder="1" applyAlignment="1">
      <alignment horizontal="center" vertical="center" wrapText="1"/>
    </xf>
    <xf numFmtId="0" fontId="56" fillId="2" borderId="10" xfId="65" applyFont="1" applyFill="1" applyBorder="1" applyAlignment="1">
      <alignment horizontal="center" vertical="center" wrapText="1"/>
    </xf>
    <xf numFmtId="0" fontId="10" fillId="22" borderId="42" xfId="0" applyFont="1" applyFill="1" applyBorder="1" applyAlignment="1">
      <alignment horizontal="center" vertical="center"/>
    </xf>
    <xf numFmtId="0" fontId="10" fillId="22" borderId="43" xfId="0" applyFont="1" applyFill="1" applyBorder="1" applyAlignment="1">
      <alignment horizontal="center" vertical="center"/>
    </xf>
    <xf numFmtId="0" fontId="43" fillId="0" borderId="0" xfId="65" applyFont="1" applyAlignment="1">
      <alignment horizontal="center" vertical="center"/>
    </xf>
    <xf numFmtId="0" fontId="35" fillId="2" borderId="0" xfId="0" applyFont="1" applyFill="1" applyAlignment="1">
      <alignment horizontal="center" vertical="center"/>
    </xf>
    <xf numFmtId="3" fontId="37" fillId="2" borderId="85" xfId="0" applyNumberFormat="1" applyFont="1" applyFill="1" applyBorder="1" applyAlignment="1">
      <alignment horizontal="center" vertical="center" wrapText="1"/>
    </xf>
    <xf numFmtId="0" fontId="37" fillId="2" borderId="16" xfId="0" applyFont="1" applyFill="1" applyBorder="1" applyAlignment="1">
      <alignment horizontal="center" vertical="center" wrapText="1"/>
    </xf>
    <xf numFmtId="0" fontId="10" fillId="2" borderId="1" xfId="0" applyFont="1" applyFill="1" applyBorder="1" applyAlignment="1">
      <alignment horizontal="center" vertical="center"/>
    </xf>
    <xf numFmtId="0" fontId="10" fillId="2" borderId="39" xfId="0" applyFont="1" applyFill="1" applyBorder="1" applyAlignment="1">
      <alignment horizontal="center" vertical="center"/>
    </xf>
    <xf numFmtId="3" fontId="37" fillId="2" borderId="2" xfId="0" applyNumberFormat="1" applyFont="1" applyFill="1" applyBorder="1" applyAlignment="1">
      <alignment horizontal="center" vertical="center"/>
    </xf>
    <xf numFmtId="0" fontId="37" fillId="2" borderId="88" xfId="0" applyFont="1" applyFill="1" applyBorder="1" applyAlignment="1">
      <alignment horizontal="center" vertical="center"/>
    </xf>
    <xf numFmtId="0" fontId="37" fillId="2" borderId="8" xfId="0" applyFont="1" applyFill="1" applyBorder="1" applyAlignment="1">
      <alignment horizontal="center" vertical="center"/>
    </xf>
    <xf numFmtId="0" fontId="37" fillId="2" borderId="77" xfId="0" applyFont="1" applyFill="1" applyBorder="1" applyAlignment="1">
      <alignment horizontal="center" vertical="center"/>
    </xf>
    <xf numFmtId="3" fontId="37" fillId="2" borderId="71" xfId="0" applyNumberFormat="1" applyFont="1" applyFill="1" applyBorder="1" applyAlignment="1">
      <alignment horizontal="center" vertical="center"/>
    </xf>
    <xf numFmtId="0" fontId="37" fillId="2" borderId="63" xfId="0" applyFont="1" applyFill="1" applyBorder="1" applyAlignment="1">
      <alignment horizontal="center" vertical="center"/>
    </xf>
    <xf numFmtId="0" fontId="37" fillId="2" borderId="1" xfId="0" applyFont="1" applyFill="1" applyBorder="1" applyAlignment="1">
      <alignment horizontal="center" vertical="center"/>
    </xf>
    <xf numFmtId="0" fontId="37" fillId="2" borderId="39" xfId="0" applyFont="1" applyFill="1" applyBorder="1" applyAlignment="1">
      <alignment horizontal="center" vertical="center"/>
    </xf>
    <xf numFmtId="0" fontId="10" fillId="0" borderId="77" xfId="65" applyFont="1" applyFill="1" applyBorder="1" applyAlignment="1">
      <alignment horizontal="center" vertical="center"/>
    </xf>
    <xf numFmtId="0" fontId="10" fillId="0" borderId="91" xfId="65" applyFont="1" applyFill="1" applyBorder="1" applyAlignment="1">
      <alignment horizontal="center" vertical="center"/>
    </xf>
    <xf numFmtId="0" fontId="10" fillId="0" borderId="83" xfId="65" applyFont="1" applyFill="1" applyBorder="1" applyAlignment="1">
      <alignment horizontal="center" vertical="center"/>
    </xf>
    <xf numFmtId="0" fontId="10" fillId="0" borderId="93" xfId="65" applyFont="1" applyFill="1" applyBorder="1" applyAlignment="1">
      <alignment horizontal="center" vertical="center"/>
    </xf>
    <xf numFmtId="0" fontId="10" fillId="0" borderId="53" xfId="65" applyFont="1" applyFill="1" applyBorder="1" applyAlignment="1">
      <alignment horizontal="center" vertical="center"/>
    </xf>
    <xf numFmtId="0" fontId="10" fillId="2" borderId="81" xfId="0" applyFont="1" applyFill="1" applyBorder="1" applyAlignment="1">
      <alignment horizontal="center" vertical="center"/>
    </xf>
    <xf numFmtId="0" fontId="10" fillId="2" borderId="73" xfId="0" applyFont="1" applyFill="1" applyBorder="1" applyAlignment="1">
      <alignment horizontal="center" vertical="center"/>
    </xf>
    <xf numFmtId="0" fontId="10" fillId="2" borderId="52" xfId="0" applyFont="1" applyFill="1" applyBorder="1" applyAlignment="1">
      <alignment horizontal="center" vertical="center"/>
    </xf>
    <xf numFmtId="0" fontId="10" fillId="2" borderId="38" xfId="0" applyFont="1" applyFill="1" applyBorder="1" applyAlignment="1">
      <alignment horizontal="center" vertical="center"/>
    </xf>
    <xf numFmtId="0" fontId="10" fillId="2" borderId="37" xfId="0" applyFont="1" applyFill="1" applyBorder="1" applyAlignment="1">
      <alignment horizontal="center" vertical="center"/>
    </xf>
    <xf numFmtId="0" fontId="34" fillId="0" borderId="8" xfId="5" applyFont="1" applyFill="1" applyBorder="1" applyAlignment="1">
      <alignment horizontal="center" vertical="center"/>
    </xf>
    <xf numFmtId="0" fontId="34" fillId="0" borderId="77" xfId="5" applyFont="1" applyFill="1" applyBorder="1" applyAlignment="1">
      <alignment horizontal="center" vertical="center"/>
    </xf>
    <xf numFmtId="0" fontId="35" fillId="2" borderId="19" xfId="0" applyFont="1" applyFill="1" applyBorder="1" applyAlignment="1">
      <alignment horizontal="center" vertical="center"/>
    </xf>
    <xf numFmtId="0" fontId="35" fillId="2" borderId="21" xfId="0" applyFont="1" applyFill="1" applyBorder="1" applyAlignment="1">
      <alignment horizontal="center" vertical="center"/>
    </xf>
    <xf numFmtId="0" fontId="35" fillId="2" borderId="22" xfId="0" applyFont="1" applyFill="1" applyBorder="1" applyAlignment="1">
      <alignment horizontal="center" vertical="center"/>
    </xf>
    <xf numFmtId="0" fontId="35" fillId="2" borderId="11" xfId="0" applyFont="1" applyFill="1" applyBorder="1" applyAlignment="1">
      <alignment horizontal="center" vertical="center"/>
    </xf>
    <xf numFmtId="0" fontId="37" fillId="2" borderId="14" xfId="0" applyFont="1" applyFill="1" applyBorder="1" applyAlignment="1">
      <alignment horizontal="center" vertical="center"/>
    </xf>
    <xf numFmtId="0" fontId="37" fillId="2" borderId="13" xfId="0" applyFont="1" applyFill="1" applyBorder="1" applyAlignment="1">
      <alignment horizontal="center" vertical="center"/>
    </xf>
    <xf numFmtId="0" fontId="35" fillId="2" borderId="14" xfId="0" applyFont="1" applyFill="1" applyBorder="1" applyAlignment="1">
      <alignment horizontal="center" vertical="center" wrapText="1"/>
    </xf>
    <xf numFmtId="0" fontId="35" fillId="2" borderId="23" xfId="0" applyFont="1" applyFill="1" applyBorder="1" applyAlignment="1">
      <alignment horizontal="center" vertical="center" wrapText="1"/>
    </xf>
    <xf numFmtId="0" fontId="35" fillId="2" borderId="17" xfId="0" applyFont="1" applyFill="1" applyBorder="1" applyAlignment="1">
      <alignment horizontal="center" vertical="center" wrapText="1"/>
    </xf>
    <xf numFmtId="0" fontId="34" fillId="2" borderId="25" xfId="0" applyFont="1" applyFill="1" applyBorder="1" applyAlignment="1">
      <alignment horizontal="center" vertical="center" wrapText="1"/>
    </xf>
    <xf numFmtId="0" fontId="34" fillId="2" borderId="68" xfId="0" applyFont="1" applyFill="1" applyBorder="1" applyAlignment="1">
      <alignment horizontal="center" vertical="center" wrapText="1"/>
    </xf>
    <xf numFmtId="0" fontId="35" fillId="2" borderId="4" xfId="0" applyFont="1" applyFill="1" applyBorder="1" applyAlignment="1">
      <alignment horizontal="center" vertical="center"/>
    </xf>
    <xf numFmtId="0" fontId="35" fillId="2" borderId="5" xfId="0" applyFont="1" applyFill="1" applyBorder="1" applyAlignment="1">
      <alignment horizontal="center" vertical="center"/>
    </xf>
    <xf numFmtId="0" fontId="35" fillId="2" borderId="9" xfId="0" applyFont="1" applyFill="1" applyBorder="1" applyAlignment="1">
      <alignment horizontal="center" vertical="center"/>
    </xf>
    <xf numFmtId="0" fontId="34" fillId="0" borderId="1" xfId="5" applyFont="1" applyFill="1" applyBorder="1" applyAlignment="1">
      <alignment horizontal="center" vertical="center"/>
    </xf>
    <xf numFmtId="0" fontId="34" fillId="0" borderId="2" xfId="5" applyFont="1" applyFill="1" applyBorder="1" applyAlignment="1">
      <alignment horizontal="center" vertical="center"/>
    </xf>
    <xf numFmtId="0" fontId="34" fillId="0" borderId="3" xfId="5" applyFont="1" applyFill="1" applyBorder="1" applyAlignment="1">
      <alignment horizontal="center" vertical="center"/>
    </xf>
    <xf numFmtId="0" fontId="34" fillId="0" borderId="6" xfId="5" applyFont="1" applyFill="1" applyBorder="1" applyAlignment="1">
      <alignment horizontal="center" vertical="center"/>
    </xf>
    <xf numFmtId="0" fontId="35" fillId="0" borderId="38" xfId="0" applyFont="1" applyFill="1" applyBorder="1" applyAlignment="1">
      <alignment horizontal="center" vertical="center"/>
    </xf>
    <xf numFmtId="0" fontId="35" fillId="0" borderId="37" xfId="0" applyFont="1" applyFill="1" applyBorder="1" applyAlignment="1">
      <alignment horizontal="center" vertical="center"/>
    </xf>
    <xf numFmtId="0" fontId="35" fillId="2" borderId="44" xfId="0" applyFont="1" applyFill="1" applyBorder="1" applyAlignment="1">
      <alignment horizontal="center" vertical="center"/>
    </xf>
    <xf numFmtId="3" fontId="37" fillId="2" borderId="4" xfId="0" applyNumberFormat="1" applyFont="1" applyFill="1" applyBorder="1" applyAlignment="1">
      <alignment horizontal="center" vertical="center"/>
    </xf>
    <xf numFmtId="3" fontId="37" fillId="2" borderId="5" xfId="0" applyNumberFormat="1" applyFont="1" applyFill="1" applyBorder="1" applyAlignment="1">
      <alignment horizontal="center" vertical="center"/>
    </xf>
    <xf numFmtId="3" fontId="37" fillId="2" borderId="9" xfId="0" applyNumberFormat="1" applyFont="1" applyFill="1" applyBorder="1" applyAlignment="1">
      <alignment horizontal="center" vertical="center"/>
    </xf>
    <xf numFmtId="3" fontId="37" fillId="2" borderId="6" xfId="0" applyNumberFormat="1" applyFont="1" applyFill="1" applyBorder="1" applyAlignment="1">
      <alignment horizontal="center" vertical="center"/>
    </xf>
    <xf numFmtId="43" fontId="10" fillId="22" borderId="66" xfId="1" applyFont="1" applyFill="1" applyBorder="1" applyAlignment="1">
      <alignment horizontal="center" vertical="center"/>
    </xf>
    <xf numFmtId="43" fontId="10" fillId="22" borderId="42" xfId="1" applyFont="1" applyFill="1" applyBorder="1" applyAlignment="1">
      <alignment horizontal="center" vertical="center"/>
    </xf>
    <xf numFmtId="0" fontId="35" fillId="2" borderId="3" xfId="0" applyFont="1" applyFill="1" applyBorder="1" applyAlignment="1">
      <alignment horizontal="center" vertical="center"/>
    </xf>
    <xf numFmtId="0" fontId="35" fillId="2" borderId="43" xfId="0" applyFont="1" applyFill="1" applyBorder="1" applyAlignment="1">
      <alignment horizontal="center" vertical="center"/>
    </xf>
    <xf numFmtId="0" fontId="35" fillId="2" borderId="14" xfId="0" applyFont="1" applyFill="1" applyBorder="1" applyAlignment="1">
      <alignment horizontal="center" vertical="center"/>
    </xf>
    <xf numFmtId="0" fontId="35" fillId="2" borderId="23" xfId="0" applyFont="1" applyFill="1" applyBorder="1" applyAlignment="1">
      <alignment horizontal="center" vertical="center"/>
    </xf>
    <xf numFmtId="0" fontId="35" fillId="2" borderId="17" xfId="0" applyFont="1" applyFill="1" applyBorder="1" applyAlignment="1">
      <alignment horizontal="center" vertical="center"/>
    </xf>
    <xf numFmtId="0" fontId="35" fillId="2" borderId="49" xfId="0" applyFont="1" applyFill="1" applyBorder="1" applyAlignment="1">
      <alignment horizontal="center" vertical="center"/>
    </xf>
    <xf numFmtId="0" fontId="35" fillId="2" borderId="50"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42" xfId="0" applyFont="1" applyFill="1" applyBorder="1" applyAlignment="1">
      <alignment horizontal="center" vertical="center"/>
    </xf>
    <xf numFmtId="0" fontId="34" fillId="2" borderId="1" xfId="2" applyFont="1" applyFill="1" applyBorder="1" applyAlignment="1">
      <alignment horizontal="center"/>
    </xf>
    <xf numFmtId="0" fontId="34" fillId="2" borderId="41" xfId="2" applyFont="1" applyFill="1" applyBorder="1" applyAlignment="1">
      <alignment horizontal="center"/>
    </xf>
    <xf numFmtId="0" fontId="34" fillId="2" borderId="14" xfId="2" applyFont="1" applyFill="1" applyBorder="1" applyAlignment="1">
      <alignment horizontal="center" vertical="center"/>
    </xf>
    <xf numFmtId="0" fontId="34" fillId="2" borderId="13" xfId="2" applyFont="1" applyFill="1" applyBorder="1" applyAlignment="1">
      <alignment horizontal="center" vertical="center"/>
    </xf>
    <xf numFmtId="0" fontId="35" fillId="2" borderId="6" xfId="0" applyFont="1" applyFill="1" applyBorder="1" applyAlignment="1">
      <alignment horizontal="center" vertical="center"/>
    </xf>
    <xf numFmtId="0" fontId="35" fillId="0" borderId="82" xfId="0" applyFont="1" applyBorder="1" applyAlignment="1">
      <alignment horizontal="center" vertical="center"/>
    </xf>
    <xf numFmtId="0" fontId="35" fillId="0" borderId="18" xfId="0" applyFont="1" applyBorder="1" applyAlignment="1">
      <alignment horizontal="center" vertical="center"/>
    </xf>
    <xf numFmtId="177" fontId="45" fillId="0" borderId="0" xfId="65" applyNumberFormat="1" applyFont="1" applyAlignment="1">
      <alignment horizontal="center" vertical="center"/>
    </xf>
    <xf numFmtId="14" fontId="34" fillId="2" borderId="0" xfId="65" applyNumberFormat="1" applyFont="1" applyFill="1" applyBorder="1" applyAlignment="1">
      <alignment horizontal="center" vertical="center"/>
    </xf>
    <xf numFmtId="0" fontId="36" fillId="0" borderId="19" xfId="65" applyFont="1" applyFill="1" applyBorder="1" applyAlignment="1">
      <alignment horizontal="center" vertical="center"/>
    </xf>
    <xf numFmtId="0" fontId="36" fillId="0" borderId="53" xfId="65" applyFont="1" applyFill="1" applyBorder="1" applyAlignment="1">
      <alignment horizontal="center" vertical="center"/>
    </xf>
    <xf numFmtId="14" fontId="34" fillId="0" borderId="5" xfId="69" applyNumberFormat="1" applyFont="1" applyFill="1" applyBorder="1" applyAlignment="1">
      <alignment horizontal="center" vertical="center"/>
    </xf>
    <xf numFmtId="14" fontId="34" fillId="0" borderId="9" xfId="69" applyNumberFormat="1" applyFont="1" applyFill="1" applyBorder="1" applyAlignment="1">
      <alignment horizontal="center" vertical="center"/>
    </xf>
    <xf numFmtId="14" fontId="34" fillId="0" borderId="2" xfId="69" applyNumberFormat="1" applyFont="1" applyFill="1" applyBorder="1" applyAlignment="1">
      <alignment horizontal="center" vertical="center"/>
    </xf>
    <xf numFmtId="14" fontId="34" fillId="2" borderId="44" xfId="65" applyNumberFormat="1" applyFont="1" applyFill="1" applyBorder="1" applyAlignment="1">
      <alignment horizontal="center" vertical="center"/>
    </xf>
    <xf numFmtId="0" fontId="35" fillId="2" borderId="19" xfId="9" applyFont="1" applyFill="1" applyBorder="1" applyAlignment="1">
      <alignment horizontal="center" vertical="center"/>
    </xf>
    <xf numFmtId="0" fontId="35" fillId="2" borderId="53" xfId="9" applyFont="1" applyFill="1" applyBorder="1" applyAlignment="1">
      <alignment horizontal="center" vertical="center"/>
    </xf>
    <xf numFmtId="0" fontId="34" fillId="2" borderId="2" xfId="69" applyFont="1" applyFill="1" applyBorder="1" applyAlignment="1">
      <alignment horizontal="center" vertical="center"/>
    </xf>
    <xf numFmtId="0" fontId="34" fillId="2" borderId="42" xfId="69" applyFont="1" applyFill="1" applyBorder="1" applyAlignment="1">
      <alignment horizontal="center" vertical="center"/>
    </xf>
    <xf numFmtId="0" fontId="34" fillId="0" borderId="2" xfId="69" applyFont="1" applyFill="1" applyBorder="1" applyAlignment="1">
      <alignment horizontal="center" vertical="center"/>
    </xf>
    <xf numFmtId="0" fontId="34" fillId="0" borderId="3" xfId="69" applyFont="1" applyFill="1" applyBorder="1" applyAlignment="1">
      <alignment horizontal="center" vertical="center"/>
    </xf>
    <xf numFmtId="0" fontId="35" fillId="2" borderId="71" xfId="9" applyFont="1" applyFill="1" applyBorder="1" applyAlignment="1">
      <alignment horizontal="center" vertical="center"/>
    </xf>
    <xf numFmtId="0" fontId="35" fillId="2" borderId="70" xfId="9" applyFont="1" applyFill="1" applyBorder="1" applyAlignment="1">
      <alignment horizontal="center" vertical="center"/>
    </xf>
    <xf numFmtId="0" fontId="34" fillId="0" borderId="6" xfId="69" applyFont="1" applyFill="1" applyBorder="1" applyAlignment="1">
      <alignment horizontal="center" vertical="center"/>
    </xf>
    <xf numFmtId="0" fontId="34" fillId="0" borderId="66" xfId="69" applyFont="1" applyFill="1" applyBorder="1" applyAlignment="1">
      <alignment horizontal="center" vertical="center"/>
    </xf>
    <xf numFmtId="0" fontId="35" fillId="2" borderId="1" xfId="9" applyFont="1" applyFill="1" applyBorder="1" applyAlignment="1">
      <alignment horizontal="center" vertical="center"/>
    </xf>
    <xf numFmtId="0" fontId="35" fillId="2" borderId="13" xfId="9" applyFont="1" applyFill="1" applyBorder="1" applyAlignment="1">
      <alignment horizontal="center" vertical="center"/>
    </xf>
    <xf numFmtId="0" fontId="35" fillId="2" borderId="39" xfId="9" applyFont="1" applyFill="1" applyBorder="1" applyAlignment="1">
      <alignment horizontal="center" vertical="center"/>
    </xf>
    <xf numFmtId="0" fontId="35" fillId="2" borderId="41" xfId="9" applyFont="1" applyFill="1" applyBorder="1" applyAlignment="1">
      <alignment horizontal="center" vertical="center"/>
    </xf>
    <xf numFmtId="0" fontId="34" fillId="0" borderId="43" xfId="69" applyFont="1" applyFill="1" applyBorder="1" applyAlignment="1">
      <alignment horizontal="center" vertical="center"/>
    </xf>
    <xf numFmtId="0" fontId="35" fillId="0" borderId="85" xfId="65" applyFont="1" applyBorder="1" applyAlignment="1">
      <alignment horizontal="center" vertical="center"/>
    </xf>
    <xf numFmtId="0" fontId="35" fillId="0" borderId="55" xfId="65" applyFont="1" applyBorder="1" applyAlignment="1">
      <alignment horizontal="center" vertical="center"/>
    </xf>
    <xf numFmtId="0" fontId="34" fillId="0" borderId="8" xfId="65" applyFont="1" applyBorder="1" applyAlignment="1">
      <alignment horizontal="center" vertical="center"/>
    </xf>
    <xf numFmtId="0" fontId="34" fillId="0" borderId="81" xfId="65" applyFont="1" applyBorder="1" applyAlignment="1">
      <alignment horizontal="center" vertical="center"/>
    </xf>
    <xf numFmtId="0" fontId="35" fillId="0" borderId="1" xfId="65" applyFont="1" applyBorder="1" applyAlignment="1">
      <alignment horizontal="center" vertical="center"/>
    </xf>
    <xf numFmtId="0" fontId="35" fillId="0" borderId="2" xfId="65" applyFont="1" applyBorder="1" applyAlignment="1">
      <alignment horizontal="center" vertical="center"/>
    </xf>
    <xf numFmtId="0" fontId="35" fillId="0" borderId="3" xfId="65" applyFont="1" applyBorder="1" applyAlignment="1">
      <alignment horizontal="center" vertical="center"/>
    </xf>
    <xf numFmtId="0" fontId="35" fillId="0" borderId="6" xfId="65" applyFont="1" applyBorder="1" applyAlignment="1">
      <alignment horizontal="center" vertical="center"/>
    </xf>
    <xf numFmtId="0" fontId="10" fillId="2" borderId="88" xfId="0" applyFont="1" applyFill="1" applyBorder="1" applyAlignment="1">
      <alignment horizontal="center" vertical="center"/>
    </xf>
    <xf numFmtId="0" fontId="34" fillId="0" borderId="39" xfId="5" applyFont="1" applyFill="1" applyBorder="1" applyAlignment="1">
      <alignment horizontal="center" vertical="center"/>
    </xf>
    <xf numFmtId="0" fontId="34" fillId="0" borderId="15" xfId="5" applyFont="1" applyFill="1" applyBorder="1" applyAlignment="1">
      <alignment horizontal="center" vertical="center" wrapText="1"/>
    </xf>
    <xf numFmtId="0" fontId="34" fillId="0" borderId="10" xfId="5" applyFont="1" applyFill="1" applyBorder="1" applyAlignment="1">
      <alignment horizontal="center" vertical="center" wrapText="1"/>
    </xf>
    <xf numFmtId="0" fontId="35" fillId="2" borderId="8" xfId="0" applyFont="1" applyFill="1" applyBorder="1" applyAlignment="1">
      <alignment horizontal="center" vertical="center"/>
    </xf>
    <xf numFmtId="0" fontId="42" fillId="2" borderId="8" xfId="0" applyFont="1" applyFill="1" applyBorder="1" applyAlignment="1">
      <alignment horizontal="center" vertical="center"/>
    </xf>
    <xf numFmtId="0" fontId="42" fillId="2" borderId="5" xfId="0" applyFont="1" applyFill="1" applyBorder="1" applyAlignment="1">
      <alignment horizontal="center" vertical="center"/>
    </xf>
    <xf numFmtId="0" fontId="42" fillId="2" borderId="9" xfId="0" applyFont="1" applyFill="1" applyBorder="1" applyAlignment="1">
      <alignment horizontal="center" vertical="center"/>
    </xf>
    <xf numFmtId="0" fontId="35" fillId="2" borderId="13" xfId="0" applyFont="1" applyFill="1" applyBorder="1" applyAlignment="1">
      <alignment horizontal="center" vertical="center"/>
    </xf>
    <xf numFmtId="0" fontId="40" fillId="2" borderId="2" xfId="0" applyFont="1" applyFill="1" applyBorder="1" applyAlignment="1">
      <alignment horizontal="center" vertical="center"/>
    </xf>
    <xf numFmtId="0" fontId="40" fillId="2" borderId="3" xfId="0" applyFont="1" applyFill="1" applyBorder="1" applyAlignment="1">
      <alignment horizontal="center" vertical="center"/>
    </xf>
    <xf numFmtId="0" fontId="41" fillId="2" borderId="1" xfId="0" applyFont="1" applyFill="1" applyBorder="1" applyAlignment="1">
      <alignment horizontal="left" vertical="center"/>
    </xf>
    <xf numFmtId="0" fontId="41" fillId="2" borderId="39" xfId="0" applyFont="1" applyFill="1" applyBorder="1" applyAlignment="1">
      <alignment horizontal="left" vertical="center"/>
    </xf>
    <xf numFmtId="0" fontId="40" fillId="2" borderId="14" xfId="0" applyFont="1" applyFill="1" applyBorder="1" applyAlignment="1">
      <alignment horizontal="left" vertical="center"/>
    </xf>
    <xf numFmtId="0" fontId="40" fillId="2" borderId="17" xfId="0" applyFont="1" applyFill="1" applyBorder="1" applyAlignment="1">
      <alignment horizontal="left" vertical="center"/>
    </xf>
    <xf numFmtId="0" fontId="42" fillId="2" borderId="4" xfId="0" applyFont="1" applyFill="1" applyBorder="1" applyAlignment="1">
      <alignment horizontal="center" vertical="center"/>
    </xf>
    <xf numFmtId="0" fontId="43" fillId="0" borderId="0" xfId="65" applyFont="1" applyFill="1" applyAlignment="1">
      <alignment horizontal="center" vertical="center"/>
    </xf>
    <xf numFmtId="0" fontId="35" fillId="2" borderId="15" xfId="0" applyFont="1" applyFill="1" applyBorder="1" applyAlignment="1">
      <alignment horizontal="center" vertical="center"/>
    </xf>
    <xf numFmtId="0" fontId="34" fillId="2" borderId="0" xfId="65" applyFont="1" applyFill="1" applyBorder="1" applyAlignment="1">
      <alignment horizontal="center" vertical="center"/>
    </xf>
    <xf numFmtId="0" fontId="40" fillId="2" borderId="19" xfId="0" applyFont="1" applyFill="1" applyBorder="1" applyAlignment="1">
      <alignment horizontal="left" vertical="center"/>
    </xf>
    <xf numFmtId="0" fontId="40" fillId="2" borderId="53" xfId="0" applyFont="1" applyFill="1" applyBorder="1" applyAlignment="1">
      <alignment horizontal="left" vertical="center"/>
    </xf>
    <xf numFmtId="0" fontId="40" fillId="2" borderId="8" xfId="0" applyFont="1" applyFill="1" applyBorder="1" applyAlignment="1">
      <alignment horizontal="center" vertical="center"/>
    </xf>
    <xf numFmtId="0" fontId="40" fillId="2" borderId="5" xfId="0" applyFont="1" applyFill="1" applyBorder="1" applyAlignment="1">
      <alignment horizontal="center" vertical="center"/>
    </xf>
    <xf numFmtId="0" fontId="40" fillId="2" borderId="9" xfId="0" applyFont="1" applyFill="1" applyBorder="1" applyAlignment="1">
      <alignment horizontal="center" vertical="center"/>
    </xf>
    <xf numFmtId="0" fontId="10" fillId="0" borderId="92" xfId="65" applyFont="1" applyBorder="1" applyAlignment="1">
      <alignment horizontal="center" vertical="center" wrapText="1"/>
    </xf>
    <xf numFmtId="0" fontId="10" fillId="0" borderId="12" xfId="65" applyFont="1" applyBorder="1" applyAlignment="1">
      <alignment horizontal="center" vertical="center" wrapText="1"/>
    </xf>
    <xf numFmtId="0" fontId="10" fillId="0" borderId="10" xfId="65" applyFont="1" applyBorder="1" applyAlignment="1">
      <alignment horizontal="center" vertical="center" wrapText="1"/>
    </xf>
    <xf numFmtId="0" fontId="59" fillId="2" borderId="89" xfId="65" applyFont="1" applyFill="1" applyBorder="1" applyAlignment="1">
      <alignment horizontal="center" vertical="center"/>
    </xf>
    <xf numFmtId="0" fontId="59" fillId="2" borderId="90" xfId="65" applyFont="1" applyFill="1" applyBorder="1" applyAlignment="1">
      <alignment horizontal="center" vertical="center"/>
    </xf>
    <xf numFmtId="0" fontId="59" fillId="2" borderId="91" xfId="65" applyFont="1" applyFill="1" applyBorder="1" applyAlignment="1">
      <alignment horizontal="center" vertical="center"/>
    </xf>
    <xf numFmtId="0" fontId="60" fillId="2" borderId="86" xfId="65" applyFont="1" applyFill="1" applyBorder="1" applyAlignment="1">
      <alignment horizontal="left" vertical="top"/>
    </xf>
    <xf numFmtId="0" fontId="60" fillId="2" borderId="87" xfId="65" applyFont="1" applyFill="1" applyBorder="1" applyAlignment="1">
      <alignment horizontal="left" vertical="top"/>
    </xf>
    <xf numFmtId="0" fontId="60" fillId="2" borderId="56" xfId="65" applyFont="1" applyFill="1" applyBorder="1" applyAlignment="1">
      <alignment horizontal="left" vertical="top"/>
    </xf>
    <xf numFmtId="0" fontId="60" fillId="2" borderId="0" xfId="65" applyFont="1" applyFill="1" applyBorder="1" applyAlignment="1">
      <alignment horizontal="left" vertical="top"/>
    </xf>
    <xf numFmtId="0" fontId="60" fillId="2" borderId="46" xfId="65" applyFont="1" applyFill="1" applyBorder="1" applyAlignment="1">
      <alignment horizontal="left" vertical="top"/>
    </xf>
    <xf numFmtId="0" fontId="60" fillId="2" borderId="44" xfId="65" applyFont="1" applyFill="1" applyBorder="1" applyAlignment="1">
      <alignment horizontal="left" vertical="top"/>
    </xf>
    <xf numFmtId="0" fontId="41" fillId="2" borderId="86" xfId="65" applyFont="1" applyFill="1" applyBorder="1" applyAlignment="1">
      <alignment horizontal="left" vertical="center" wrapText="1"/>
    </xf>
    <xf numFmtId="0" fontId="41" fillId="2" borderId="87" xfId="65" applyFont="1" applyFill="1" applyBorder="1" applyAlignment="1">
      <alignment horizontal="left" vertical="center" wrapText="1"/>
    </xf>
    <xf numFmtId="0" fontId="41" fillId="2" borderId="56" xfId="65" applyFont="1" applyFill="1" applyBorder="1" applyAlignment="1">
      <alignment horizontal="left" vertical="center" wrapText="1"/>
    </xf>
    <xf numFmtId="0" fontId="41" fillId="2" borderId="0" xfId="65" applyFont="1" applyFill="1" applyBorder="1" applyAlignment="1">
      <alignment horizontal="left" vertical="center" wrapText="1"/>
    </xf>
    <xf numFmtId="0" fontId="41" fillId="2" borderId="46" xfId="65" applyFont="1" applyFill="1" applyBorder="1" applyAlignment="1">
      <alignment horizontal="left" vertical="center" wrapText="1"/>
    </xf>
    <xf numFmtId="0" fontId="41" fillId="2" borderId="44" xfId="65" applyFont="1" applyFill="1" applyBorder="1" applyAlignment="1">
      <alignment horizontal="left" vertical="center" wrapText="1"/>
    </xf>
    <xf numFmtId="0" fontId="34" fillId="2" borderId="44" xfId="65" applyFont="1" applyFill="1" applyBorder="1" applyAlignment="1">
      <alignment horizontal="center" vertical="center"/>
    </xf>
    <xf numFmtId="0" fontId="34" fillId="0" borderId="37" xfId="65" applyFont="1" applyBorder="1" applyAlignment="1">
      <alignment horizontal="center" vertical="center"/>
    </xf>
    <xf numFmtId="0" fontId="34" fillId="0" borderId="88" xfId="65" applyFont="1" applyBorder="1" applyAlignment="1">
      <alignment horizontal="center" vertical="center"/>
    </xf>
    <xf numFmtId="0" fontId="34" fillId="0" borderId="87" xfId="65" applyFont="1" applyBorder="1" applyAlignment="1">
      <alignment horizontal="center" vertical="center"/>
    </xf>
    <xf numFmtId="0" fontId="34" fillId="0" borderId="79" xfId="65" applyFont="1" applyBorder="1" applyAlignment="1">
      <alignment horizontal="center" vertical="center"/>
    </xf>
    <xf numFmtId="0" fontId="34" fillId="0" borderId="44" xfId="65" applyFont="1" applyBorder="1" applyAlignment="1">
      <alignment horizontal="center" vertical="center"/>
    </xf>
    <xf numFmtId="0" fontId="34" fillId="0" borderId="11" xfId="65" applyFont="1" applyBorder="1" applyAlignment="1">
      <alignment horizontal="center" vertical="center"/>
    </xf>
    <xf numFmtId="0" fontId="35" fillId="0" borderId="90" xfId="65" applyFont="1" applyBorder="1" applyAlignment="1">
      <alignment horizontal="center" vertical="center"/>
    </xf>
    <xf numFmtId="0" fontId="35" fillId="0" borderId="91" xfId="65" applyFont="1" applyBorder="1" applyAlignment="1">
      <alignment horizontal="center" vertical="center"/>
    </xf>
    <xf numFmtId="0" fontId="34" fillId="0" borderId="89" xfId="65" applyFont="1" applyFill="1" applyBorder="1" applyAlignment="1">
      <alignment horizontal="center" vertical="center"/>
    </xf>
    <xf numFmtId="0" fontId="34" fillId="0" borderId="90" xfId="65" applyFont="1" applyFill="1" applyBorder="1" applyAlignment="1">
      <alignment horizontal="center" vertical="center"/>
    </xf>
    <xf numFmtId="0" fontId="34" fillId="0" borderId="91" xfId="65" applyFont="1" applyFill="1" applyBorder="1" applyAlignment="1">
      <alignment horizontal="center" vertical="center"/>
    </xf>
    <xf numFmtId="0" fontId="34" fillId="0" borderId="92" xfId="65" applyFont="1" applyFill="1" applyBorder="1" applyAlignment="1">
      <alignment horizontal="center" vertical="center"/>
    </xf>
    <xf numFmtId="0" fontId="34" fillId="0" borderId="10" xfId="65" applyFont="1" applyFill="1" applyBorder="1" applyAlignment="1">
      <alignment horizontal="center" vertical="center"/>
    </xf>
    <xf numFmtId="0" fontId="34" fillId="0" borderId="86" xfId="65" applyFont="1" applyBorder="1" applyAlignment="1">
      <alignment horizontal="center" vertical="center"/>
    </xf>
    <xf numFmtId="0" fontId="34" fillId="0" borderId="46" xfId="65" applyFont="1" applyBorder="1" applyAlignment="1">
      <alignment horizontal="center" vertical="center"/>
    </xf>
    <xf numFmtId="0" fontId="34" fillId="0" borderId="92" xfId="65" applyFont="1" applyBorder="1" applyAlignment="1">
      <alignment horizontal="center" vertical="center"/>
    </xf>
    <xf numFmtId="0" fontId="34" fillId="0" borderId="10" xfId="65" applyFont="1" applyBorder="1" applyAlignment="1">
      <alignment horizontal="center" vertical="center"/>
    </xf>
    <xf numFmtId="0" fontId="34" fillId="0" borderId="92" xfId="65" applyFont="1" applyFill="1" applyBorder="1" applyAlignment="1">
      <alignment horizontal="center" vertical="center" wrapText="1"/>
    </xf>
    <xf numFmtId="0" fontId="34" fillId="0" borderId="10" xfId="65" applyFont="1" applyFill="1" applyBorder="1" applyAlignment="1">
      <alignment horizontal="center" vertical="center" wrapText="1"/>
    </xf>
    <xf numFmtId="0" fontId="41" fillId="2" borderId="86" xfId="65" applyFont="1" applyFill="1" applyBorder="1" applyAlignment="1">
      <alignment horizontal="center" vertical="center"/>
    </xf>
    <xf numFmtId="0" fontId="41" fillId="2" borderId="87" xfId="65" applyFont="1" applyFill="1" applyBorder="1" applyAlignment="1">
      <alignment horizontal="center" vertical="center"/>
    </xf>
    <xf numFmtId="0" fontId="41" fillId="2" borderId="56" xfId="65" applyFont="1" applyFill="1" applyBorder="1" applyAlignment="1">
      <alignment horizontal="center" vertical="center"/>
    </xf>
    <xf numFmtId="0" fontId="41" fillId="2" borderId="0" xfId="65" applyFont="1" applyFill="1" applyBorder="1" applyAlignment="1">
      <alignment horizontal="center" vertical="center"/>
    </xf>
    <xf numFmtId="0" fontId="41" fillId="2" borderId="46" xfId="65" applyFont="1" applyFill="1" applyBorder="1" applyAlignment="1">
      <alignment horizontal="center" vertical="center"/>
    </xf>
    <xf numFmtId="0" fontId="41" fillId="2" borderId="44" xfId="65" applyFont="1" applyFill="1" applyBorder="1" applyAlignment="1">
      <alignment horizontal="center" vertical="center"/>
    </xf>
    <xf numFmtId="0" fontId="45" fillId="0" borderId="0" xfId="65" applyFont="1" applyAlignment="1">
      <alignment horizontal="center" vertical="center"/>
    </xf>
    <xf numFmtId="0" fontId="35" fillId="2" borderId="0" xfId="65" applyFont="1" applyFill="1" applyBorder="1" applyAlignment="1">
      <alignment horizontal="left" vertical="center"/>
    </xf>
    <xf numFmtId="0" fontId="35" fillId="2" borderId="0" xfId="65" applyFont="1" applyFill="1" applyBorder="1" applyAlignment="1">
      <alignment horizontal="center" vertical="center"/>
    </xf>
    <xf numFmtId="0" fontId="34" fillId="2" borderId="0" xfId="65" applyFont="1" applyFill="1" applyBorder="1" applyAlignment="1">
      <alignment horizontal="right" vertical="center"/>
    </xf>
    <xf numFmtId="0" fontId="10" fillId="0" borderId="88" xfId="65" applyFont="1" applyBorder="1" applyAlignment="1">
      <alignment horizontal="center" vertical="center"/>
    </xf>
    <xf numFmtId="0" fontId="10" fillId="0" borderId="88" xfId="65" applyFont="1" applyFill="1" applyBorder="1" applyAlignment="1">
      <alignment horizontal="center" vertical="center"/>
    </xf>
    <xf numFmtId="0" fontId="35" fillId="2" borderId="89" xfId="65" applyFont="1" applyFill="1" applyBorder="1" applyAlignment="1">
      <alignment horizontal="center" vertical="center" wrapText="1"/>
    </xf>
    <xf numFmtId="0" fontId="35" fillId="2" borderId="90" xfId="65" applyFont="1" applyFill="1" applyBorder="1" applyAlignment="1">
      <alignment horizontal="center" vertical="center" wrapText="1"/>
    </xf>
    <xf numFmtId="0" fontId="35" fillId="2" borderId="91" xfId="65" applyFont="1" applyFill="1" applyBorder="1" applyAlignment="1">
      <alignment horizontal="center" vertical="center" wrapText="1"/>
    </xf>
    <xf numFmtId="0" fontId="35" fillId="0" borderId="88" xfId="65" applyFont="1" applyFill="1" applyBorder="1" applyAlignment="1">
      <alignment horizontal="center" vertical="center"/>
    </xf>
    <xf numFmtId="0" fontId="35" fillId="2" borderId="44" xfId="65" applyFont="1" applyFill="1" applyBorder="1" applyAlignment="1">
      <alignment horizontal="center" vertical="center"/>
    </xf>
    <xf numFmtId="0" fontId="35" fillId="0" borderId="89" xfId="65" applyFont="1" applyFill="1" applyBorder="1" applyAlignment="1">
      <alignment horizontal="center" vertical="center"/>
    </xf>
    <xf numFmtId="0" fontId="35" fillId="0" borderId="91" xfId="65" applyFont="1" applyFill="1" applyBorder="1" applyAlignment="1">
      <alignment horizontal="center" vertical="center"/>
    </xf>
    <xf numFmtId="0" fontId="35" fillId="2" borderId="14" xfId="7" applyFont="1" applyFill="1" applyBorder="1" applyAlignment="1">
      <alignment horizontal="center" vertical="center"/>
    </xf>
    <xf numFmtId="0" fontId="35" fillId="2" borderId="13" xfId="7" applyFont="1" applyFill="1" applyBorder="1" applyAlignment="1">
      <alignment horizontal="center" vertical="center"/>
    </xf>
    <xf numFmtId="0" fontId="35" fillId="2" borderId="49" xfId="7" applyFont="1" applyFill="1" applyBorder="1" applyAlignment="1">
      <alignment horizontal="center" vertical="center"/>
    </xf>
    <xf numFmtId="0" fontId="35" fillId="2" borderId="50" xfId="7" applyFont="1" applyFill="1" applyBorder="1" applyAlignment="1">
      <alignment horizontal="center" vertical="center"/>
    </xf>
    <xf numFmtId="0" fontId="35" fillId="2" borderId="62" xfId="7" applyFont="1" applyFill="1" applyBorder="1" applyAlignment="1">
      <alignment horizontal="center" vertical="center"/>
    </xf>
    <xf numFmtId="0" fontId="35" fillId="2" borderId="15" xfId="7" applyFont="1" applyFill="1" applyBorder="1" applyAlignment="1">
      <alignment horizontal="center" vertical="center"/>
    </xf>
    <xf numFmtId="0" fontId="35" fillId="2" borderId="10" xfId="7" applyFont="1" applyFill="1" applyBorder="1" applyAlignment="1">
      <alignment horizontal="center" vertical="center"/>
    </xf>
    <xf numFmtId="0" fontId="41" fillId="2" borderId="89" xfId="5" applyFont="1" applyFill="1" applyBorder="1" applyAlignment="1">
      <alignment horizontal="center" vertical="center"/>
    </xf>
    <xf numFmtId="0" fontId="41" fillId="2" borderId="90" xfId="5" applyFont="1" applyFill="1" applyBorder="1" applyAlignment="1">
      <alignment horizontal="center" vertical="center"/>
    </xf>
    <xf numFmtId="0" fontId="41" fillId="2" borderId="91" xfId="5" applyFont="1" applyFill="1" applyBorder="1" applyAlignment="1">
      <alignment horizontal="center" vertical="center"/>
    </xf>
    <xf numFmtId="177" fontId="45" fillId="2" borderId="0" xfId="65" applyNumberFormat="1" applyFont="1" applyFill="1" applyAlignment="1">
      <alignment horizontal="center" vertical="center"/>
    </xf>
    <xf numFmtId="0" fontId="41" fillId="0" borderId="0" xfId="0" applyFont="1" applyAlignment="1">
      <alignment horizontal="left" vertical="top"/>
    </xf>
  </cellXfs>
  <cellStyles count="72">
    <cellStyle name="?鹎%U龡&amp;H?_x0008_e_x0005_9_x0006__x0007__x0001__x0001_ 2" xfId="62"/>
    <cellStyle name="20% - Accent1" xfId="21"/>
    <cellStyle name="20% - Accent2" xfId="22"/>
    <cellStyle name="20% - Accent3" xfId="23"/>
    <cellStyle name="20% - Accent4" xfId="24"/>
    <cellStyle name="20% - Accent5" xfId="25"/>
    <cellStyle name="20% - Accent6" xfId="26"/>
    <cellStyle name="40% - Accent1" xfId="27"/>
    <cellStyle name="40% - Accent2" xfId="28"/>
    <cellStyle name="40% - Accent3" xfId="29"/>
    <cellStyle name="40% - Accent4" xfId="30"/>
    <cellStyle name="40% - Accent5" xfId="31"/>
    <cellStyle name="40% - Accent6" xfId="32"/>
    <cellStyle name="60% - Accent1" xfId="33"/>
    <cellStyle name="60% - Accent2" xfId="34"/>
    <cellStyle name="60% - Accent3" xfId="35"/>
    <cellStyle name="60% - Accent4" xfId="36"/>
    <cellStyle name="60% - Accent5" xfId="37"/>
    <cellStyle name="60% - Accent6" xfId="38"/>
    <cellStyle name="Accent1" xfId="39"/>
    <cellStyle name="Accent2" xfId="40"/>
    <cellStyle name="Accent3" xfId="41"/>
    <cellStyle name="Accent4" xfId="42"/>
    <cellStyle name="Accent5" xfId="43"/>
    <cellStyle name="Accent6" xfId="44"/>
    <cellStyle name="Bad" xfId="45"/>
    <cellStyle name="Calculation" xfId="46"/>
    <cellStyle name="Check Cell" xfId="47"/>
    <cellStyle name="Explanatory Text" xfId="48"/>
    <cellStyle name="Good" xfId="49"/>
    <cellStyle name="Heading 1" xfId="50"/>
    <cellStyle name="Heading 2" xfId="51"/>
    <cellStyle name="Heading 3" xfId="52"/>
    <cellStyle name="Heading 4" xfId="53"/>
    <cellStyle name="Input" xfId="54"/>
    <cellStyle name="Linked Cell" xfId="55"/>
    <cellStyle name="Neutral" xfId="56"/>
    <cellStyle name="Normal 2" xfId="12"/>
    <cellStyle name="Normal 3" xfId="13"/>
    <cellStyle name="Note" xfId="57"/>
    <cellStyle name="Output" xfId="58"/>
    <cellStyle name="Title" xfId="59"/>
    <cellStyle name="Total" xfId="60"/>
    <cellStyle name="Warning Text" xfId="61"/>
    <cellStyle name="百分比" xfId="14" builtinId="5"/>
    <cellStyle name="百分比 2" xfId="6"/>
    <cellStyle name="百分比 2 2" xfId="3"/>
    <cellStyle name="百分比 2 3" xfId="68"/>
    <cellStyle name="百分比 3" xfId="71"/>
    <cellStyle name="标题 1 2" xfId="17"/>
    <cellStyle name="标题 2 2" xfId="18"/>
    <cellStyle name="常规" xfId="0" builtinId="0"/>
    <cellStyle name="常规 2" xfId="7"/>
    <cellStyle name="常规 2 2" xfId="9"/>
    <cellStyle name="常规 2 3" xfId="10"/>
    <cellStyle name="常规 2 3 2" xfId="63"/>
    <cellStyle name="常规 2 4" xfId="64"/>
    <cellStyle name="常规 2 5" xfId="65"/>
    <cellStyle name="常规 22" xfId="5"/>
    <cellStyle name="常规 22 2" xfId="69"/>
    <cellStyle name="常规 3" xfId="15"/>
    <cellStyle name="常规 4" xfId="11"/>
    <cellStyle name="常规 5" xfId="16"/>
    <cellStyle name="超链接" xfId="67" builtinId="8"/>
    <cellStyle name="超链接 2" xfId="20"/>
    <cellStyle name="超链接 3" xfId="66"/>
    <cellStyle name="千位分隔" xfId="1" builtinId="3"/>
    <cellStyle name="千位分隔 11 3" xfId="4"/>
    <cellStyle name="千位分隔 2" xfId="8"/>
    <cellStyle name="千位分隔 2 2" xfId="70"/>
    <cellStyle name="输入 2" xfId="19"/>
    <cellStyle name="一般_投資活動月報_201006" xfId="2"/>
  </cellStyles>
  <dxfs count="0"/>
  <tableStyles count="0" defaultTableStyle="TableStyleMedium9" defaultPivotStyle="PivotStyleLight16"/>
  <colors>
    <mruColors>
      <color rgb="FFDCE6F1"/>
      <color rgb="FF648EC4"/>
      <color rgb="FFE3F7C9"/>
      <color rgb="FF7CB25D"/>
      <color rgb="FFE1E1FF"/>
      <color rgb="FFE3CFF1"/>
      <color rgb="FF3548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externalLink" Target="externalLinks/externalLink1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0.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1.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2.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3.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4.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5.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6.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7.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8.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9.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2.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20.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3.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4.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5.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30446;&#24405;!Print_Area"/><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hyperlink" Target="#&#30446;&#24405;!Print_Area"/></Relationships>
</file>

<file path=xl/drawings/_rels/drawing8.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9.xml.rels><?xml version="1.0" encoding="UTF-8" standalone="yes"?>
<Relationships xmlns="http://schemas.openxmlformats.org/package/2006/relationships"><Relationship Id="rId3" Type="http://schemas.openxmlformats.org/officeDocument/2006/relationships/hyperlink" Target="#&#30446;&#24405;!Print_Area"/><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19051</xdr:colOff>
      <xdr:row>0</xdr:row>
      <xdr:rowOff>28575</xdr:rowOff>
    </xdr:from>
    <xdr:to>
      <xdr:col>0</xdr:col>
      <xdr:colOff>619125</xdr:colOff>
      <xdr:row>1</xdr:row>
      <xdr:rowOff>0</xdr:rowOff>
    </xdr:to>
    <xdr:sp macro="" textlink="">
      <xdr:nvSpPr>
        <xdr:cNvPr id="2" name="矩形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19051" y="28575"/>
          <a:ext cx="600074" cy="2381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190499</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10583</xdr:rowOff>
    </xdr:from>
    <xdr:to>
      <xdr:col>0</xdr:col>
      <xdr:colOff>600074</xdr:colOff>
      <xdr:row>0</xdr:row>
      <xdr:rowOff>286808</xdr:rowOff>
    </xdr:to>
    <xdr:sp macro="" textlink="">
      <xdr:nvSpPr>
        <xdr:cNvPr id="2" name="矩形 1">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0" y="10583"/>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101145</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17009</xdr:colOff>
      <xdr:row>0</xdr:row>
      <xdr:rowOff>28915</xdr:rowOff>
    </xdr:from>
    <xdr:to>
      <xdr:col>0</xdr:col>
      <xdr:colOff>617083</xdr:colOff>
      <xdr:row>0</xdr:row>
      <xdr:rowOff>301739</xdr:rowOff>
    </xdr:to>
    <xdr:sp macro="" textlink="">
      <xdr:nvSpPr>
        <xdr:cNvPr id="2" name="矩形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17009" y="28915"/>
          <a:ext cx="600074" cy="272824"/>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48432</xdr:colOff>
      <xdr:row>0</xdr:row>
      <xdr:rowOff>32288</xdr:rowOff>
    </xdr:from>
    <xdr:to>
      <xdr:col>0</xdr:col>
      <xdr:colOff>637166</xdr:colOff>
      <xdr:row>1</xdr:row>
      <xdr:rowOff>139000</xdr:rowOff>
    </xdr:to>
    <xdr:sp macro="" textlink="">
      <xdr:nvSpPr>
        <xdr:cNvPr id="2" name="矩形 1">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48432" y="32288"/>
          <a:ext cx="58873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35719</xdr:colOff>
      <xdr:row>0</xdr:row>
      <xdr:rowOff>35719</xdr:rowOff>
    </xdr:from>
    <xdr:to>
      <xdr:col>0</xdr:col>
      <xdr:colOff>635793</xdr:colOff>
      <xdr:row>1</xdr:row>
      <xdr:rowOff>2381</xdr:rowOff>
    </xdr:to>
    <xdr:sp macro="" textlink="">
      <xdr:nvSpPr>
        <xdr:cNvPr id="2" name="矩形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35719" y="35719"/>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xmlns="" id="{00000000-0008-0000-06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745330</xdr:colOff>
      <xdr:row>33</xdr:row>
      <xdr:rowOff>11314</xdr:rowOff>
    </xdr:from>
    <xdr:to>
      <xdr:col>5</xdr:col>
      <xdr:colOff>242888</xdr:colOff>
      <xdr:row>36</xdr:row>
      <xdr:rowOff>130966</xdr:rowOff>
    </xdr:to>
    <xdr:pic>
      <xdr:nvPicPr>
        <xdr:cNvPr id="2049" name="Picture 1">
          <a:extLst>
            <a:ext uri="{FF2B5EF4-FFF2-40B4-BE49-F238E27FC236}">
              <a16:creationId xmlns:a16="http://schemas.microsoft.com/office/drawing/2014/main" xmlns="" id="{00000000-0008-0000-0700-000001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54955" y="5802514"/>
          <a:ext cx="4121945" cy="748302"/>
        </a:xfrm>
        <a:prstGeom prst="rect">
          <a:avLst/>
        </a:prstGeom>
        <a:noFill/>
      </xdr:spPr>
    </xdr:pic>
    <xdr:clientData/>
  </xdr:twoCellAnchor>
  <xdr:twoCellAnchor>
    <xdr:from>
      <xdr:col>0</xdr:col>
      <xdr:colOff>0</xdr:colOff>
      <xdr:row>0</xdr:row>
      <xdr:rowOff>0</xdr:rowOff>
    </xdr:from>
    <xdr:to>
      <xdr:col>0</xdr:col>
      <xdr:colOff>600074</xdr:colOff>
      <xdr:row>0</xdr:row>
      <xdr:rowOff>276225</xdr:rowOff>
    </xdr:to>
    <xdr:sp macro="" textlink="">
      <xdr:nvSpPr>
        <xdr:cNvPr id="4" name="矩形 3">
          <a:hlinkClick xmlns:r="http://schemas.openxmlformats.org/officeDocument/2006/relationships" r:id="rId2"/>
          <a:extLst>
            <a:ext uri="{FF2B5EF4-FFF2-40B4-BE49-F238E27FC236}">
              <a16:creationId xmlns:a16="http://schemas.microsoft.com/office/drawing/2014/main" xmlns="" id="{00000000-0008-0000-0700-000004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twoCellAnchor>
    <xdr:from>
      <xdr:col>5</xdr:col>
      <xdr:colOff>333375</xdr:colOff>
      <xdr:row>29</xdr:row>
      <xdr:rowOff>87601</xdr:rowOff>
    </xdr:from>
    <xdr:to>
      <xdr:col>8</xdr:col>
      <xdr:colOff>9525</xdr:colOff>
      <xdr:row>31</xdr:row>
      <xdr:rowOff>177189</xdr:rowOff>
    </xdr:to>
    <xdr:pic>
      <xdr:nvPicPr>
        <xdr:cNvPr id="1027" name="Picture 3">
          <a:extLst>
            <a:ext uri="{FF2B5EF4-FFF2-40B4-BE49-F238E27FC236}">
              <a16:creationId xmlns:a16="http://schemas.microsoft.com/office/drawing/2014/main" xmlns="" id="{00000000-0008-0000-0700-00000304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blip>
        <a:srcRect/>
        <a:stretch>
          <a:fillRect/>
        </a:stretch>
      </xdr:blipFill>
      <xdr:spPr bwMode="auto">
        <a:xfrm>
          <a:off x="5762625" y="5552570"/>
          <a:ext cx="2450306" cy="518213"/>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4" name="矩形 3">
          <a:hlinkClick xmlns:r="http://schemas.openxmlformats.org/officeDocument/2006/relationships" r:id="rId1"/>
          <a:extLst>
            <a:ext uri="{FF2B5EF4-FFF2-40B4-BE49-F238E27FC236}">
              <a16:creationId xmlns:a16="http://schemas.microsoft.com/office/drawing/2014/main" xmlns="" id="{00000000-0008-0000-0800-000004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twoCellAnchor>
    <xdr:from>
      <xdr:col>9</xdr:col>
      <xdr:colOff>897996</xdr:colOff>
      <xdr:row>36</xdr:row>
      <xdr:rowOff>141553</xdr:rowOff>
    </xdr:from>
    <xdr:to>
      <xdr:col>11</xdr:col>
      <xdr:colOff>372798</xdr:colOff>
      <xdr:row>38</xdr:row>
      <xdr:rowOff>122504</xdr:rowOff>
    </xdr:to>
    <xdr:pic>
      <xdr:nvPicPr>
        <xdr:cNvPr id="1025" name="Picture 1">
          <a:extLst>
            <a:ext uri="{FF2B5EF4-FFF2-40B4-BE49-F238E27FC236}">
              <a16:creationId xmlns:a16="http://schemas.microsoft.com/office/drawing/2014/main" xmlns="" id="{00000000-0008-0000-0800-00000104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9970559" y="7952053"/>
          <a:ext cx="1498864" cy="409576"/>
        </a:xfrm>
        <a:prstGeom prst="rect">
          <a:avLst/>
        </a:prstGeom>
        <a:noFill/>
      </xdr:spPr>
    </xdr:pic>
    <xdr:clientData/>
  </xdr:twoCellAnchor>
  <xdr:twoCellAnchor>
    <xdr:from>
      <xdr:col>2</xdr:col>
      <xdr:colOff>1468173</xdr:colOff>
      <xdr:row>37</xdr:row>
      <xdr:rowOff>94191</xdr:rowOff>
    </xdr:from>
    <xdr:to>
      <xdr:col>4</xdr:col>
      <xdr:colOff>529960</xdr:colOff>
      <xdr:row>39</xdr:row>
      <xdr:rowOff>122766</xdr:rowOff>
    </xdr:to>
    <xdr:pic>
      <xdr:nvPicPr>
        <xdr:cNvPr id="1026" name="Picture 2">
          <a:extLst>
            <a:ext uri="{FF2B5EF4-FFF2-40B4-BE49-F238E27FC236}">
              <a16:creationId xmlns:a16="http://schemas.microsoft.com/office/drawing/2014/main" xmlns="" id="{00000000-0008-0000-0800-00000204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blip>
        <a:srcRect/>
        <a:stretch>
          <a:fillRect/>
        </a:stretch>
      </xdr:blipFill>
      <xdr:spPr bwMode="auto">
        <a:xfrm>
          <a:off x="3170767" y="8119004"/>
          <a:ext cx="1728787" cy="457200"/>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273831</xdr:colOff>
      <xdr:row>52</xdr:row>
      <xdr:rowOff>11905</xdr:rowOff>
    </xdr:from>
    <xdr:to>
      <xdr:col>5</xdr:col>
      <xdr:colOff>345272</xdr:colOff>
      <xdr:row>54</xdr:row>
      <xdr:rowOff>71436</xdr:rowOff>
    </xdr:to>
    <xdr:pic>
      <xdr:nvPicPr>
        <xdr:cNvPr id="1025" name="Picture 1">
          <a:extLst>
            <a:ext uri="{FF2B5EF4-FFF2-40B4-BE49-F238E27FC236}">
              <a16:creationId xmlns:a16="http://schemas.microsoft.com/office/drawing/2014/main" xmlns="" id="{00000000-0008-0000-0A00-00000104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5679269" y="12132468"/>
          <a:ext cx="3250409" cy="559593"/>
        </a:xfrm>
        <a:prstGeom prst="rect">
          <a:avLst/>
        </a:prstGeom>
        <a:noFill/>
      </xdr:spPr>
    </xdr:pic>
    <xdr:clientData/>
  </xdr:twoCellAnchor>
  <xdr:twoCellAnchor>
    <xdr:from>
      <xdr:col>0</xdr:col>
      <xdr:colOff>526254</xdr:colOff>
      <xdr:row>52</xdr:row>
      <xdr:rowOff>11906</xdr:rowOff>
    </xdr:from>
    <xdr:to>
      <xdr:col>0</xdr:col>
      <xdr:colOff>3083717</xdr:colOff>
      <xdr:row>54</xdr:row>
      <xdr:rowOff>56457</xdr:rowOff>
    </xdr:to>
    <xdr:pic>
      <xdr:nvPicPr>
        <xdr:cNvPr id="1026" name="Picture 2">
          <a:extLst>
            <a:ext uri="{FF2B5EF4-FFF2-40B4-BE49-F238E27FC236}">
              <a16:creationId xmlns:a16="http://schemas.microsoft.com/office/drawing/2014/main" xmlns="" id="{00000000-0008-0000-0A00-00000204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526254" y="12132469"/>
          <a:ext cx="2557463" cy="544613"/>
        </a:xfrm>
        <a:prstGeom prst="rect">
          <a:avLst/>
        </a:prstGeom>
        <a:noFill/>
      </xdr:spPr>
    </xdr:pic>
    <xdr:clientData/>
  </xdr:twoCellAnchor>
  <xdr:twoCellAnchor>
    <xdr:from>
      <xdr:col>0</xdr:col>
      <xdr:colOff>0</xdr:colOff>
      <xdr:row>0</xdr:row>
      <xdr:rowOff>0</xdr:rowOff>
    </xdr:from>
    <xdr:to>
      <xdr:col>0</xdr:col>
      <xdr:colOff>600074</xdr:colOff>
      <xdr:row>0</xdr:row>
      <xdr:rowOff>276225</xdr:rowOff>
    </xdr:to>
    <xdr:sp macro="" textlink="">
      <xdr:nvSpPr>
        <xdr:cNvPr id="4" name="矩形 3">
          <a:hlinkClick xmlns:r="http://schemas.openxmlformats.org/officeDocument/2006/relationships" r:id="rId3"/>
          <a:extLst>
            <a:ext uri="{FF2B5EF4-FFF2-40B4-BE49-F238E27FC236}">
              <a16:creationId xmlns:a16="http://schemas.microsoft.com/office/drawing/2014/main" xmlns="" id="{00000000-0008-0000-0A00-000004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y/ray_old/PROPHET/material/Unit%20Linked%20SP%20(with%20Sterling%20Res)%20110%25account%20value/12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hasee/Desktop/&#26032;&#24314;&#25991;&#20214;&#22841;%20(2)/&#25903;&#31080;&#31649;&#29702;/&#25903;&#31080;&#31649;&#297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asee/Desktop/&#26032;&#24314;&#25991;&#20214;&#22841;%20(2)/&#32463;&#20856;excel&#34920;&#26684;/BusinessPlanner_Dem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Cora%20Y%20Shen/Desktop/&#20108;&#25903;&#26609;/&#20803;&#32032;&#28165;&#21333;/IRR&#20803;&#32032;&#28165;&#21333;-0615.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39033;&#30446;&#39044;&#31639;&#27169;&#26495;&#34920;1"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hasee/Desktop/&#26032;&#24314;&#25991;&#20214;&#22841;%20(2)/&#25903;&#31080;&#31649;&#29702;/&#25903;&#31080;&#25171;&#21360;&#27169;&#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9033;&#30446;&#32452;&#20869;&#35780;&#20272;/&#38468;&#20214;1.2%20&#20445;&#38505;&#20844;&#21496;&#26399;&#38480;&#21305;&#37197;&#27169;&#2649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Cora%20Y%20Shen/Desktop/YUE-IRR&#20803;&#32032;&#28165;&#21333;-0627.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lm/3_Liquidity_Risk/&#27969;&#21160;&#24615;&#38480;&#39069;/2016&#27969;&#21160;&#24615;&#38480;&#39069;&#21046;&#23450;/&#38750;&#27969;&#21160;&#24615;&#38480;&#39069;&#27979;&#31639;/&#38750;&#27969;&#21160;&#24615;&#38480;&#39069;&#27979;&#31639;_&#20010;&#32418;.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39033;&#30446;&#32452;&#20869;&#35780;&#20272;/ALM&#25910;&#30410;&#29575;&#26354;&#32447;&#29983;&#25104;&#22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ntrol"/>
      <sheetName val="Inputs"/>
      <sheetName val="Multipliers"/>
      <sheetName val="Sterling reserve"/>
      <sheetName val="Cashflow"/>
      <sheetName val="Annual_Cashflow"/>
      <sheetName val="Reserve"/>
      <sheetName val="CSV"/>
      <sheetName val="SA_MULT"/>
      <sheetName val="DB_MULT"/>
      <sheetName val="ROP_MULT"/>
      <sheetName val="ALLOC_MULT"/>
      <sheetName val="CASH_END_MULT"/>
      <sheetName val="OTHER_BEN"/>
      <sheetName val="CSV_FAC"/>
      <sheetName val="ANN_MULT"/>
      <sheetName val="Expenses"/>
      <sheetName val="Basic Comm"/>
      <sheetName val="Override Comm"/>
      <sheetName val="Mortality_Assump"/>
      <sheetName val="Mort_Improve"/>
      <sheetName val="Lapse"/>
      <sheetName val="Lapse_Rate"/>
      <sheetName val="RES_SURR_BASIS"/>
      <sheetName val="Mortality"/>
      <sheetName val="Global"/>
      <sheetName val="Results"/>
      <sheetName val="Model_pt"/>
    </sheetNames>
    <sheetDataSet>
      <sheetData sheetId="0" refreshError="1"/>
      <sheetData sheetId="1">
        <row r="5">
          <cell r="D5" t="str">
            <v>UNLK_SP_B</v>
          </cell>
        </row>
        <row r="6">
          <cell r="D6" t="str">
            <v>UNIV_SP_1</v>
          </cell>
        </row>
        <row r="10">
          <cell r="D10">
            <v>1</v>
          </cell>
        </row>
        <row r="13">
          <cell r="D13">
            <v>1</v>
          </cell>
        </row>
        <row r="14">
          <cell r="D14">
            <v>0</v>
          </cell>
          <cell r="E14">
            <v>0</v>
          </cell>
        </row>
        <row r="18">
          <cell r="D18">
            <v>50000</v>
          </cell>
        </row>
        <row r="19">
          <cell r="D19">
            <v>50000</v>
          </cell>
        </row>
        <row r="20">
          <cell r="D20">
            <v>105</v>
          </cell>
        </row>
        <row r="21">
          <cell r="D21">
            <v>1</v>
          </cell>
        </row>
        <row r="22">
          <cell r="D22">
            <v>0</v>
          </cell>
        </row>
        <row r="23">
          <cell r="D23">
            <v>1</v>
          </cell>
        </row>
        <row r="24">
          <cell r="D24">
            <v>1</v>
          </cell>
        </row>
        <row r="26">
          <cell r="D26" t="str">
            <v>Y</v>
          </cell>
        </row>
        <row r="27">
          <cell r="D27">
            <v>105</v>
          </cell>
        </row>
        <row r="29">
          <cell r="C29">
            <v>1</v>
          </cell>
          <cell r="D29">
            <v>0.04</v>
          </cell>
          <cell r="E29">
            <v>3.2737397821989145E-3</v>
          </cell>
        </row>
        <row r="30">
          <cell r="C30">
            <v>2</v>
          </cell>
          <cell r="D30">
            <v>0.04</v>
          </cell>
          <cell r="E30">
            <v>3.2737397821989145E-3</v>
          </cell>
        </row>
        <row r="31">
          <cell r="C31">
            <v>3</v>
          </cell>
          <cell r="D31">
            <v>0.04</v>
          </cell>
          <cell r="E31">
            <v>3.2737397821989145E-3</v>
          </cell>
        </row>
        <row r="34">
          <cell r="C34">
            <v>1</v>
          </cell>
          <cell r="D34">
            <v>0</v>
          </cell>
        </row>
        <row r="35">
          <cell r="C35">
            <v>2</v>
          </cell>
          <cell r="D35">
            <v>0</v>
          </cell>
        </row>
        <row r="36">
          <cell r="C36">
            <v>3</v>
          </cell>
          <cell r="D36">
            <v>0.01</v>
          </cell>
        </row>
        <row r="37">
          <cell r="C37">
            <v>4</v>
          </cell>
          <cell r="D37">
            <v>0.01</v>
          </cell>
        </row>
        <row r="38">
          <cell r="C38">
            <v>5</v>
          </cell>
          <cell r="D38">
            <v>0.01</v>
          </cell>
        </row>
        <row r="39">
          <cell r="C39">
            <v>6</v>
          </cell>
          <cell r="D39">
            <v>0</v>
          </cell>
        </row>
        <row r="40">
          <cell r="C40">
            <v>7</v>
          </cell>
          <cell r="D40">
            <v>0</v>
          </cell>
        </row>
        <row r="41">
          <cell r="C41">
            <v>8</v>
          </cell>
          <cell r="D41">
            <v>0</v>
          </cell>
        </row>
        <row r="42">
          <cell r="C42">
            <v>9</v>
          </cell>
          <cell r="D42">
            <v>0</v>
          </cell>
        </row>
        <row r="43">
          <cell r="C43">
            <v>10</v>
          </cell>
          <cell r="D43">
            <v>0</v>
          </cell>
        </row>
        <row r="44">
          <cell r="C44">
            <v>11</v>
          </cell>
          <cell r="D44">
            <v>0</v>
          </cell>
        </row>
        <row r="46">
          <cell r="D46" t="str">
            <v>MAX</v>
          </cell>
        </row>
        <row r="47">
          <cell r="D47">
            <v>1</v>
          </cell>
        </row>
        <row r="48">
          <cell r="D48" t="str">
            <v>FUND_VALUE</v>
          </cell>
        </row>
        <row r="49">
          <cell r="D49">
            <v>1</v>
          </cell>
        </row>
        <row r="52">
          <cell r="D52">
            <v>0</v>
          </cell>
        </row>
        <row r="53">
          <cell r="D53">
            <v>1</v>
          </cell>
        </row>
        <row r="54">
          <cell r="D54">
            <v>0</v>
          </cell>
        </row>
        <row r="55">
          <cell r="D55">
            <v>0</v>
          </cell>
        </row>
        <row r="56">
          <cell r="D56">
            <v>0</v>
          </cell>
        </row>
        <row r="62">
          <cell r="D62">
            <v>1</v>
          </cell>
        </row>
        <row r="68">
          <cell r="D68">
            <v>300</v>
          </cell>
          <cell r="E68">
            <v>3.5000000000000003E-2</v>
          </cell>
        </row>
        <row r="69">
          <cell r="D69">
            <v>75</v>
          </cell>
          <cell r="E69">
            <v>0</v>
          </cell>
        </row>
        <row r="71">
          <cell r="D71">
            <v>0</v>
          </cell>
        </row>
        <row r="72">
          <cell r="D72">
            <v>0</v>
          </cell>
        </row>
        <row r="73">
          <cell r="D73">
            <v>0</v>
          </cell>
        </row>
        <row r="74">
          <cell r="D74" t="str">
            <v>DEF_PERIOD</v>
          </cell>
        </row>
        <row r="75">
          <cell r="D75">
            <v>2.5000000000000001E-2</v>
          </cell>
        </row>
        <row r="77">
          <cell r="D77">
            <v>1</v>
          </cell>
        </row>
        <row r="81">
          <cell r="C81">
            <v>1</v>
          </cell>
          <cell r="D81">
            <v>1.6216000000000001E-2</v>
          </cell>
          <cell r="E81">
            <v>0.85</v>
          </cell>
          <cell r="F81">
            <v>2.9999600000000005E-2</v>
          </cell>
        </row>
        <row r="82">
          <cell r="C82">
            <v>2</v>
          </cell>
          <cell r="D82">
            <v>0</v>
          </cell>
          <cell r="E82">
            <v>0</v>
          </cell>
          <cell r="F82">
            <v>0</v>
          </cell>
        </row>
        <row r="83">
          <cell r="C83">
            <v>3</v>
          </cell>
          <cell r="D83">
            <v>0</v>
          </cell>
          <cell r="E83">
            <v>0</v>
          </cell>
          <cell r="F83">
            <v>0</v>
          </cell>
        </row>
        <row r="84">
          <cell r="C84">
            <v>4</v>
          </cell>
          <cell r="D84">
            <v>0</v>
          </cell>
          <cell r="E84">
            <v>0</v>
          </cell>
          <cell r="F84">
            <v>0</v>
          </cell>
        </row>
        <row r="85">
          <cell r="C85">
            <v>5</v>
          </cell>
          <cell r="D85">
            <v>0</v>
          </cell>
          <cell r="E85">
            <v>0</v>
          </cell>
          <cell r="F85">
            <v>0</v>
          </cell>
        </row>
        <row r="86">
          <cell r="C86">
            <v>6</v>
          </cell>
          <cell r="D86">
            <v>0</v>
          </cell>
          <cell r="E86">
            <v>0</v>
          </cell>
          <cell r="F86">
            <v>0</v>
          </cell>
        </row>
        <row r="87">
          <cell r="C87">
            <v>7</v>
          </cell>
          <cell r="D87">
            <v>0</v>
          </cell>
          <cell r="E87">
            <v>0</v>
          </cell>
          <cell r="F87">
            <v>0</v>
          </cell>
        </row>
        <row r="89">
          <cell r="D89">
            <v>0</v>
          </cell>
        </row>
        <row r="91">
          <cell r="D91">
            <v>1.25E-3</v>
          </cell>
        </row>
        <row r="92">
          <cell r="D92">
            <v>72</v>
          </cell>
        </row>
        <row r="94">
          <cell r="D94" t="str">
            <v>CL2FN</v>
          </cell>
        </row>
        <row r="99">
          <cell r="C99">
            <v>1</v>
          </cell>
          <cell r="D99">
            <v>0.03</v>
          </cell>
        </row>
        <row r="100">
          <cell r="C100">
            <v>2</v>
          </cell>
          <cell r="D100">
            <v>0</v>
          </cell>
        </row>
        <row r="101">
          <cell r="C101">
            <v>3</v>
          </cell>
          <cell r="D101">
            <v>0</v>
          </cell>
        </row>
        <row r="102">
          <cell r="C102">
            <v>4</v>
          </cell>
          <cell r="D102">
            <v>0</v>
          </cell>
        </row>
        <row r="103">
          <cell r="C103">
            <v>5</v>
          </cell>
          <cell r="D103">
            <v>0</v>
          </cell>
        </row>
        <row r="104">
          <cell r="C104">
            <v>6</v>
          </cell>
          <cell r="D104">
            <v>0</v>
          </cell>
        </row>
        <row r="105">
          <cell r="C105">
            <v>7</v>
          </cell>
          <cell r="D105">
            <v>0</v>
          </cell>
        </row>
        <row r="106">
          <cell r="C106">
            <v>8</v>
          </cell>
          <cell r="D106">
            <v>0</v>
          </cell>
        </row>
        <row r="112">
          <cell r="D112">
            <v>0</v>
          </cell>
        </row>
        <row r="113">
          <cell r="D113">
            <v>0</v>
          </cell>
        </row>
        <row r="114">
          <cell r="E114">
            <v>0</v>
          </cell>
        </row>
        <row r="115">
          <cell r="D115" t="str">
            <v>EOY</v>
          </cell>
        </row>
        <row r="121">
          <cell r="D121" t="str">
            <v>CL2FN</v>
          </cell>
          <cell r="E121" t="str">
            <v>CL1MN</v>
          </cell>
        </row>
        <row r="122">
          <cell r="D122" t="str">
            <v>CL2FN</v>
          </cell>
        </row>
        <row r="124">
          <cell r="D124">
            <v>1</v>
          </cell>
        </row>
        <row r="125">
          <cell r="D125">
            <v>0</v>
          </cell>
        </row>
        <row r="126">
          <cell r="D126">
            <v>4.4999999999999999E-4</v>
          </cell>
          <cell r="E126">
            <v>3.7507736599384778E-5</v>
          </cell>
        </row>
        <row r="129">
          <cell r="C129">
            <v>1</v>
          </cell>
          <cell r="D129">
            <v>1</v>
          </cell>
          <cell r="E129">
            <v>1</v>
          </cell>
        </row>
        <row r="130">
          <cell r="C130">
            <v>2</v>
          </cell>
          <cell r="D130">
            <v>1</v>
          </cell>
          <cell r="E130">
            <v>1</v>
          </cell>
        </row>
        <row r="132">
          <cell r="D132">
            <v>1</v>
          </cell>
        </row>
        <row r="139">
          <cell r="C139">
            <v>1</v>
          </cell>
          <cell r="D139">
            <v>0.03</v>
          </cell>
        </row>
        <row r="140">
          <cell r="C140">
            <v>2</v>
          </cell>
          <cell r="D140">
            <v>0.03</v>
          </cell>
        </row>
        <row r="141">
          <cell r="C141">
            <v>3</v>
          </cell>
          <cell r="D141">
            <v>0.03</v>
          </cell>
        </row>
        <row r="142">
          <cell r="C142">
            <v>4</v>
          </cell>
          <cell r="D142">
            <v>0.1</v>
          </cell>
        </row>
        <row r="143">
          <cell r="C143">
            <v>5</v>
          </cell>
          <cell r="D143">
            <v>0.2</v>
          </cell>
        </row>
        <row r="144">
          <cell r="C144">
            <v>6</v>
          </cell>
          <cell r="D144">
            <v>0.3</v>
          </cell>
        </row>
        <row r="145">
          <cell r="C145">
            <v>7</v>
          </cell>
          <cell r="D145">
            <v>0.1</v>
          </cell>
        </row>
        <row r="146">
          <cell r="C146">
            <v>8</v>
          </cell>
          <cell r="D146">
            <v>0.1</v>
          </cell>
        </row>
        <row r="147">
          <cell r="C147">
            <v>9</v>
          </cell>
          <cell r="D147">
            <v>0.05</v>
          </cell>
        </row>
        <row r="148">
          <cell r="C148">
            <v>10</v>
          </cell>
          <cell r="D148">
            <v>0.05</v>
          </cell>
        </row>
        <row r="149">
          <cell r="C149">
            <v>11</v>
          </cell>
          <cell r="D149">
            <v>0.05</v>
          </cell>
        </row>
        <row r="150">
          <cell r="C150">
            <v>12</v>
          </cell>
          <cell r="D150">
            <v>0.05</v>
          </cell>
        </row>
        <row r="151">
          <cell r="C151">
            <v>13</v>
          </cell>
          <cell r="D151">
            <v>0.05</v>
          </cell>
        </row>
        <row r="152">
          <cell r="C152">
            <v>14</v>
          </cell>
          <cell r="D152">
            <v>0.05</v>
          </cell>
        </row>
        <row r="155">
          <cell r="D155">
            <v>1</v>
          </cell>
        </row>
        <row r="156">
          <cell r="D156">
            <v>1</v>
          </cell>
        </row>
        <row r="157">
          <cell r="D157">
            <v>1</v>
          </cell>
        </row>
        <row r="162">
          <cell r="D162" t="str">
            <v>CL2FN</v>
          </cell>
        </row>
        <row r="163">
          <cell r="D163" t="str">
            <v>CL2FN</v>
          </cell>
        </row>
        <row r="164">
          <cell r="D164" t="str">
            <v>ROP</v>
          </cell>
        </row>
        <row r="165">
          <cell r="D165" t="str">
            <v>ROP</v>
          </cell>
        </row>
        <row r="166">
          <cell r="D166" t="str">
            <v>NA</v>
          </cell>
        </row>
        <row r="167">
          <cell r="E167">
            <v>2.0598362698427408E-3</v>
          </cell>
        </row>
        <row r="168">
          <cell r="D168" t="str">
            <v>Y</v>
          </cell>
        </row>
        <row r="169">
          <cell r="D169">
            <v>0</v>
          </cell>
        </row>
        <row r="170">
          <cell r="D170">
            <v>0</v>
          </cell>
        </row>
        <row r="178">
          <cell r="C178">
            <v>0</v>
          </cell>
          <cell r="D178">
            <v>0</v>
          </cell>
          <cell r="E178">
            <v>1</v>
          </cell>
        </row>
        <row r="179">
          <cell r="C179">
            <v>1</v>
          </cell>
          <cell r="D179">
            <v>0</v>
          </cell>
          <cell r="E179">
            <v>1</v>
          </cell>
        </row>
        <row r="180">
          <cell r="C180">
            <v>2</v>
          </cell>
          <cell r="D180">
            <v>0</v>
          </cell>
          <cell r="E180">
            <v>1</v>
          </cell>
        </row>
        <row r="181">
          <cell r="C181">
            <v>3</v>
          </cell>
          <cell r="D181">
            <v>0</v>
          </cell>
          <cell r="E181">
            <v>1</v>
          </cell>
        </row>
        <row r="182">
          <cell r="C182">
            <v>4</v>
          </cell>
          <cell r="D182">
            <v>0</v>
          </cell>
          <cell r="E182">
            <v>1</v>
          </cell>
        </row>
        <row r="185">
          <cell r="C185">
            <v>1</v>
          </cell>
          <cell r="D185">
            <v>1</v>
          </cell>
        </row>
        <row r="186">
          <cell r="C186">
            <v>2</v>
          </cell>
          <cell r="D186">
            <v>1</v>
          </cell>
        </row>
        <row r="188">
          <cell r="D188">
            <v>1</v>
          </cell>
        </row>
        <row r="193">
          <cell r="D193" t="str">
            <v>CL2FN</v>
          </cell>
        </row>
        <row r="194">
          <cell r="D194" t="str">
            <v>CL2FN</v>
          </cell>
        </row>
        <row r="195">
          <cell r="D195" t="str">
            <v>ROP</v>
          </cell>
        </row>
        <row r="196">
          <cell r="D196" t="str">
            <v>ROP</v>
          </cell>
        </row>
        <row r="197">
          <cell r="E197">
            <v>3.6748094004368514E-3</v>
          </cell>
        </row>
        <row r="198">
          <cell r="D198">
            <v>0</v>
          </cell>
        </row>
        <row r="199">
          <cell r="D199" t="str">
            <v>Y</v>
          </cell>
        </row>
        <row r="202">
          <cell r="C202">
            <v>0</v>
          </cell>
          <cell r="D202">
            <v>0</v>
          </cell>
          <cell r="E202">
            <v>1</v>
          </cell>
        </row>
        <row r="203">
          <cell r="C203">
            <v>1</v>
          </cell>
          <cell r="D203">
            <v>0</v>
          </cell>
          <cell r="E203">
            <v>1</v>
          </cell>
        </row>
        <row r="204">
          <cell r="C204">
            <v>2</v>
          </cell>
          <cell r="D204">
            <v>0</v>
          </cell>
          <cell r="E204">
            <v>1</v>
          </cell>
        </row>
        <row r="205">
          <cell r="C205">
            <v>3</v>
          </cell>
          <cell r="D205">
            <v>0</v>
          </cell>
          <cell r="E205">
            <v>1</v>
          </cell>
        </row>
        <row r="206">
          <cell r="C206">
            <v>4</v>
          </cell>
          <cell r="D206">
            <v>0</v>
          </cell>
          <cell r="E206">
            <v>1</v>
          </cell>
        </row>
        <row r="209">
          <cell r="C209">
            <v>1</v>
          </cell>
          <cell r="D209">
            <v>1</v>
          </cell>
        </row>
        <row r="210">
          <cell r="C210">
            <v>2</v>
          </cell>
          <cell r="D210">
            <v>1</v>
          </cell>
        </row>
        <row r="212">
          <cell r="D212">
            <v>1</v>
          </cell>
        </row>
        <row r="214">
          <cell r="D214">
            <v>0.02</v>
          </cell>
        </row>
        <row r="219">
          <cell r="D219">
            <v>0.04</v>
          </cell>
          <cell r="E219">
            <v>3.2737397821989145E-3</v>
          </cell>
        </row>
        <row r="220">
          <cell r="D220">
            <v>0.33</v>
          </cell>
        </row>
        <row r="221">
          <cell r="D221">
            <v>0.11799999999999999</v>
          </cell>
          <cell r="E221">
            <v>9.3384482983804862E-3</v>
          </cell>
        </row>
        <row r="223">
          <cell r="D223">
            <v>1</v>
          </cell>
        </row>
        <row r="228">
          <cell r="D228">
            <v>1.4999999999999999E-2</v>
          </cell>
        </row>
        <row r="229">
          <cell r="D229">
            <v>4.4999999999999997E-3</v>
          </cell>
        </row>
      </sheetData>
      <sheetData sheetId="2">
        <row r="2">
          <cell r="A2" t="str">
            <v>Column Name</v>
          </cell>
          <cell r="B2" t="str">
            <v>SA_MULT</v>
          </cell>
          <cell r="C2" t="str">
            <v>DB_MULT</v>
          </cell>
          <cell r="D2" t="str">
            <v>CASH_END_MULT</v>
          </cell>
          <cell r="E2" t="str">
            <v>CSV_FAC</v>
          </cell>
          <cell r="F2" t="str">
            <v>ANN_MULT</v>
          </cell>
          <cell r="G2" t="str">
            <v>ROP_MULT</v>
          </cell>
          <cell r="H2" t="str">
            <v>ALLOC_MULT</v>
          </cell>
        </row>
        <row r="3">
          <cell r="A3" t="str">
            <v>Timing</v>
          </cell>
          <cell r="B3" t="str">
            <v>ALL_YR</v>
          </cell>
          <cell r="C3" t="str">
            <v>ALL_YR</v>
          </cell>
          <cell r="D3" t="str">
            <v>BOY</v>
          </cell>
          <cell r="E3" t="str">
            <v>ALL_YR</v>
          </cell>
          <cell r="F3" t="str">
            <v>ALL_YR</v>
          </cell>
          <cell r="G3" t="str">
            <v>ALL_YR</v>
          </cell>
          <cell r="H3" t="str">
            <v>ALL_YR</v>
          </cell>
        </row>
        <row r="4">
          <cell r="B4" t="str">
            <v>POL_YR</v>
          </cell>
          <cell r="C4" t="str">
            <v>POL_YR</v>
          </cell>
          <cell r="D4" t="str">
            <v>AGE</v>
          </cell>
          <cell r="E4" t="str">
            <v>POL_YR</v>
          </cell>
          <cell r="F4" t="str">
            <v>POL_YR</v>
          </cell>
          <cell r="G4" t="str">
            <v>POL_YR</v>
          </cell>
          <cell r="H4" t="str">
            <v>POL_YR</v>
          </cell>
        </row>
        <row r="5">
          <cell r="A5">
            <v>0</v>
          </cell>
          <cell r="B5">
            <v>1</v>
          </cell>
          <cell r="C5">
            <v>1.05</v>
          </cell>
          <cell r="D5">
            <v>0</v>
          </cell>
          <cell r="E5">
            <v>0</v>
          </cell>
          <cell r="F5">
            <v>0</v>
          </cell>
          <cell r="G5">
            <v>1</v>
          </cell>
          <cell r="H5">
            <v>0.98183600000000004</v>
          </cell>
        </row>
        <row r="6">
          <cell r="A6">
            <v>1</v>
          </cell>
          <cell r="B6">
            <v>1</v>
          </cell>
          <cell r="C6">
            <v>1.05</v>
          </cell>
          <cell r="D6">
            <v>0</v>
          </cell>
          <cell r="E6">
            <v>0.96</v>
          </cell>
          <cell r="F6">
            <v>0</v>
          </cell>
          <cell r="G6">
            <v>1</v>
          </cell>
          <cell r="H6">
            <v>0.98183600000000004</v>
          </cell>
        </row>
        <row r="7">
          <cell r="A7">
            <v>2</v>
          </cell>
          <cell r="B7">
            <v>1</v>
          </cell>
          <cell r="C7">
            <v>1.05</v>
          </cell>
          <cell r="D7">
            <v>0</v>
          </cell>
          <cell r="E7">
            <v>0.97</v>
          </cell>
          <cell r="F7">
            <v>0</v>
          </cell>
          <cell r="G7">
            <v>1</v>
          </cell>
          <cell r="H7">
            <v>0.98183600000000004</v>
          </cell>
        </row>
        <row r="8">
          <cell r="A8">
            <v>3</v>
          </cell>
          <cell r="B8">
            <v>1</v>
          </cell>
          <cell r="C8">
            <v>1.05</v>
          </cell>
          <cell r="D8">
            <v>0</v>
          </cell>
          <cell r="E8">
            <v>0.98</v>
          </cell>
          <cell r="F8">
            <v>0</v>
          </cell>
          <cell r="G8">
            <v>1</v>
          </cell>
          <cell r="H8">
            <v>0.98183600000000004</v>
          </cell>
        </row>
        <row r="9">
          <cell r="A9">
            <v>4</v>
          </cell>
          <cell r="B9">
            <v>1</v>
          </cell>
          <cell r="C9">
            <v>1.05</v>
          </cell>
          <cell r="D9">
            <v>0</v>
          </cell>
          <cell r="E9">
            <v>0.99</v>
          </cell>
          <cell r="F9">
            <v>0</v>
          </cell>
          <cell r="G9">
            <v>1</v>
          </cell>
          <cell r="H9">
            <v>0.98183600000000004</v>
          </cell>
        </row>
        <row r="10">
          <cell r="A10">
            <v>5</v>
          </cell>
          <cell r="B10">
            <v>1</v>
          </cell>
          <cell r="C10">
            <v>1.05</v>
          </cell>
          <cell r="D10">
            <v>0</v>
          </cell>
          <cell r="E10">
            <v>1</v>
          </cell>
          <cell r="F10">
            <v>0</v>
          </cell>
          <cell r="G10">
            <v>1</v>
          </cell>
          <cell r="H10">
            <v>0.98183600000000004</v>
          </cell>
        </row>
        <row r="11">
          <cell r="A11">
            <v>6</v>
          </cell>
          <cell r="B11">
            <v>1</v>
          </cell>
          <cell r="C11">
            <v>1.05</v>
          </cell>
          <cell r="D11">
            <v>0</v>
          </cell>
          <cell r="E11">
            <v>1</v>
          </cell>
          <cell r="F11">
            <v>0</v>
          </cell>
          <cell r="G11">
            <v>1</v>
          </cell>
          <cell r="H11">
            <v>0.98183600000000004</v>
          </cell>
        </row>
        <row r="12">
          <cell r="A12">
            <v>7</v>
          </cell>
          <cell r="B12">
            <v>1</v>
          </cell>
          <cell r="C12">
            <v>1.05</v>
          </cell>
          <cell r="D12">
            <v>0</v>
          </cell>
          <cell r="E12">
            <v>1</v>
          </cell>
          <cell r="F12">
            <v>0</v>
          </cell>
          <cell r="G12">
            <v>1</v>
          </cell>
          <cell r="H12">
            <v>0.98183600000000004</v>
          </cell>
        </row>
        <row r="13">
          <cell r="A13">
            <v>8</v>
          </cell>
          <cell r="B13">
            <v>1</v>
          </cell>
          <cell r="C13">
            <v>1.05</v>
          </cell>
          <cell r="D13">
            <v>0</v>
          </cell>
          <cell r="E13">
            <v>1</v>
          </cell>
          <cell r="F13">
            <v>0</v>
          </cell>
          <cell r="G13">
            <v>1</v>
          </cell>
          <cell r="H13">
            <v>0.98183600000000004</v>
          </cell>
        </row>
        <row r="14">
          <cell r="A14">
            <v>9</v>
          </cell>
          <cell r="B14">
            <v>1</v>
          </cell>
          <cell r="C14">
            <v>1.05</v>
          </cell>
          <cell r="D14">
            <v>0</v>
          </cell>
          <cell r="E14">
            <v>1</v>
          </cell>
          <cell r="F14">
            <v>0</v>
          </cell>
          <cell r="G14">
            <v>1</v>
          </cell>
          <cell r="H14">
            <v>0.98183600000000004</v>
          </cell>
        </row>
        <row r="15">
          <cell r="A15">
            <v>10</v>
          </cell>
          <cell r="B15">
            <v>1</v>
          </cell>
          <cell r="C15">
            <v>1.05</v>
          </cell>
          <cell r="D15">
            <v>0</v>
          </cell>
          <cell r="E15">
            <v>1</v>
          </cell>
          <cell r="F15">
            <v>0</v>
          </cell>
          <cell r="G15">
            <v>1</v>
          </cell>
          <cell r="H15">
            <v>0.98183600000000004</v>
          </cell>
        </row>
        <row r="16">
          <cell r="A16">
            <v>11</v>
          </cell>
          <cell r="B16">
            <v>1</v>
          </cell>
          <cell r="C16">
            <v>1.05</v>
          </cell>
          <cell r="D16">
            <v>0</v>
          </cell>
          <cell r="E16">
            <v>1</v>
          </cell>
          <cell r="F16">
            <v>0</v>
          </cell>
          <cell r="G16">
            <v>1</v>
          </cell>
          <cell r="H16">
            <v>0.98183600000000004</v>
          </cell>
        </row>
        <row r="17">
          <cell r="A17">
            <v>12</v>
          </cell>
          <cell r="B17">
            <v>1</v>
          </cell>
          <cell r="C17">
            <v>1.05</v>
          </cell>
          <cell r="D17">
            <v>0</v>
          </cell>
          <cell r="E17">
            <v>1</v>
          </cell>
          <cell r="F17">
            <v>0</v>
          </cell>
          <cell r="G17">
            <v>1</v>
          </cell>
          <cell r="H17">
            <v>0.98183600000000004</v>
          </cell>
        </row>
        <row r="18">
          <cell r="A18">
            <v>13</v>
          </cell>
          <cell r="B18">
            <v>1</v>
          </cell>
          <cell r="C18">
            <v>1.05</v>
          </cell>
          <cell r="D18">
            <v>0</v>
          </cell>
          <cell r="E18">
            <v>1</v>
          </cell>
          <cell r="F18">
            <v>0</v>
          </cell>
          <cell r="G18">
            <v>1</v>
          </cell>
          <cell r="H18">
            <v>0.98183600000000004</v>
          </cell>
        </row>
        <row r="19">
          <cell r="A19">
            <v>14</v>
          </cell>
          <cell r="B19">
            <v>1</v>
          </cell>
          <cell r="C19">
            <v>1.05</v>
          </cell>
          <cell r="D19">
            <v>0</v>
          </cell>
          <cell r="E19">
            <v>1</v>
          </cell>
          <cell r="F19">
            <v>0</v>
          </cell>
          <cell r="G19">
            <v>1</v>
          </cell>
          <cell r="H19">
            <v>0.98183600000000004</v>
          </cell>
        </row>
        <row r="20">
          <cell r="A20">
            <v>15</v>
          </cell>
          <cell r="B20">
            <v>1</v>
          </cell>
          <cell r="C20">
            <v>1.05</v>
          </cell>
          <cell r="D20">
            <v>0</v>
          </cell>
          <cell r="E20">
            <v>1</v>
          </cell>
          <cell r="F20">
            <v>0</v>
          </cell>
          <cell r="G20">
            <v>1</v>
          </cell>
          <cell r="H20">
            <v>0.98183600000000004</v>
          </cell>
        </row>
        <row r="21">
          <cell r="A21">
            <v>16</v>
          </cell>
          <cell r="B21">
            <v>1</v>
          </cell>
          <cell r="C21">
            <v>1.05</v>
          </cell>
          <cell r="D21">
            <v>0</v>
          </cell>
          <cell r="E21">
            <v>1</v>
          </cell>
          <cell r="F21">
            <v>0</v>
          </cell>
          <cell r="G21">
            <v>1</v>
          </cell>
          <cell r="H21">
            <v>0.98183600000000004</v>
          </cell>
        </row>
        <row r="22">
          <cell r="A22">
            <v>17</v>
          </cell>
          <cell r="B22">
            <v>1</v>
          </cell>
          <cell r="C22">
            <v>1.05</v>
          </cell>
          <cell r="D22">
            <v>0</v>
          </cell>
          <cell r="E22">
            <v>1</v>
          </cell>
          <cell r="F22">
            <v>0</v>
          </cell>
          <cell r="G22">
            <v>1</v>
          </cell>
          <cell r="H22">
            <v>0.98183600000000004</v>
          </cell>
        </row>
        <row r="23">
          <cell r="A23">
            <v>18</v>
          </cell>
          <cell r="B23">
            <v>1</v>
          </cell>
          <cell r="C23">
            <v>1.05</v>
          </cell>
          <cell r="D23">
            <v>0</v>
          </cell>
          <cell r="E23">
            <v>1</v>
          </cell>
          <cell r="F23">
            <v>0</v>
          </cell>
          <cell r="G23">
            <v>1</v>
          </cell>
          <cell r="H23">
            <v>0.98183600000000004</v>
          </cell>
        </row>
        <row r="24">
          <cell r="A24">
            <v>19</v>
          </cell>
          <cell r="B24">
            <v>1</v>
          </cell>
          <cell r="C24">
            <v>1.05</v>
          </cell>
          <cell r="D24">
            <v>0</v>
          </cell>
          <cell r="E24">
            <v>1</v>
          </cell>
          <cell r="F24">
            <v>0</v>
          </cell>
          <cell r="G24">
            <v>1</v>
          </cell>
          <cell r="H24">
            <v>0.98183600000000004</v>
          </cell>
        </row>
        <row r="25">
          <cell r="A25">
            <v>20</v>
          </cell>
          <cell r="B25">
            <v>1</v>
          </cell>
          <cell r="C25">
            <v>1.05</v>
          </cell>
          <cell r="D25">
            <v>0</v>
          </cell>
          <cell r="E25">
            <v>1</v>
          </cell>
          <cell r="F25">
            <v>0</v>
          </cell>
          <cell r="G25">
            <v>1</v>
          </cell>
          <cell r="H25">
            <v>0.98183600000000004</v>
          </cell>
        </row>
        <row r="26">
          <cell r="A26">
            <v>21</v>
          </cell>
          <cell r="B26">
            <v>1</v>
          </cell>
          <cell r="C26">
            <v>1.05</v>
          </cell>
          <cell r="D26">
            <v>0</v>
          </cell>
          <cell r="E26">
            <v>1</v>
          </cell>
          <cell r="F26">
            <v>0</v>
          </cell>
          <cell r="G26">
            <v>1</v>
          </cell>
          <cell r="H26">
            <v>0.98183600000000004</v>
          </cell>
        </row>
        <row r="27">
          <cell r="A27">
            <v>22</v>
          </cell>
          <cell r="B27">
            <v>1</v>
          </cell>
          <cell r="C27">
            <v>1.05</v>
          </cell>
          <cell r="D27">
            <v>0</v>
          </cell>
          <cell r="E27">
            <v>1</v>
          </cell>
          <cell r="F27">
            <v>0</v>
          </cell>
          <cell r="G27">
            <v>1</v>
          </cell>
          <cell r="H27">
            <v>0.98183600000000004</v>
          </cell>
        </row>
        <row r="28">
          <cell r="A28">
            <v>23</v>
          </cell>
          <cell r="B28">
            <v>1</v>
          </cell>
          <cell r="C28">
            <v>1.05</v>
          </cell>
          <cell r="D28">
            <v>0</v>
          </cell>
          <cell r="E28">
            <v>1</v>
          </cell>
          <cell r="F28">
            <v>0</v>
          </cell>
          <cell r="G28">
            <v>1</v>
          </cell>
          <cell r="H28">
            <v>0.98183600000000004</v>
          </cell>
        </row>
        <row r="29">
          <cell r="A29">
            <v>24</v>
          </cell>
          <cell r="B29">
            <v>1</v>
          </cell>
          <cell r="C29">
            <v>1.05</v>
          </cell>
          <cell r="D29">
            <v>0</v>
          </cell>
          <cell r="E29">
            <v>1</v>
          </cell>
          <cell r="F29">
            <v>0</v>
          </cell>
          <cell r="G29">
            <v>1</v>
          </cell>
          <cell r="H29">
            <v>0.98183600000000004</v>
          </cell>
        </row>
        <row r="30">
          <cell r="A30">
            <v>25</v>
          </cell>
          <cell r="B30">
            <v>1</v>
          </cell>
          <cell r="C30">
            <v>1.05</v>
          </cell>
          <cell r="D30">
            <v>0</v>
          </cell>
          <cell r="E30">
            <v>1</v>
          </cell>
          <cell r="F30">
            <v>0</v>
          </cell>
          <cell r="G30">
            <v>1</v>
          </cell>
          <cell r="H30">
            <v>0.98183600000000004</v>
          </cell>
        </row>
        <row r="31">
          <cell r="A31">
            <v>26</v>
          </cell>
          <cell r="B31">
            <v>1</v>
          </cell>
          <cell r="C31">
            <v>1.05</v>
          </cell>
          <cell r="D31">
            <v>0</v>
          </cell>
          <cell r="E31">
            <v>1</v>
          </cell>
          <cell r="F31">
            <v>0</v>
          </cell>
          <cell r="G31">
            <v>1</v>
          </cell>
          <cell r="H31">
            <v>0.98183600000000004</v>
          </cell>
        </row>
        <row r="32">
          <cell r="A32">
            <v>27</v>
          </cell>
          <cell r="B32">
            <v>1</v>
          </cell>
          <cell r="C32">
            <v>1.05</v>
          </cell>
          <cell r="D32">
            <v>0</v>
          </cell>
          <cell r="E32">
            <v>1</v>
          </cell>
          <cell r="F32">
            <v>0</v>
          </cell>
          <cell r="G32">
            <v>1</v>
          </cell>
          <cell r="H32">
            <v>0.98183600000000004</v>
          </cell>
        </row>
        <row r="33">
          <cell r="A33">
            <v>28</v>
          </cell>
          <cell r="B33">
            <v>1</v>
          </cell>
          <cell r="C33">
            <v>1.05</v>
          </cell>
          <cell r="D33">
            <v>0</v>
          </cell>
          <cell r="E33">
            <v>1</v>
          </cell>
          <cell r="F33">
            <v>0</v>
          </cell>
          <cell r="G33">
            <v>1</v>
          </cell>
          <cell r="H33">
            <v>0.98183600000000004</v>
          </cell>
        </row>
        <row r="34">
          <cell r="A34">
            <v>29</v>
          </cell>
          <cell r="B34">
            <v>1</v>
          </cell>
          <cell r="C34">
            <v>1.05</v>
          </cell>
          <cell r="D34">
            <v>0</v>
          </cell>
          <cell r="E34">
            <v>1</v>
          </cell>
          <cell r="F34">
            <v>0</v>
          </cell>
          <cell r="G34">
            <v>1</v>
          </cell>
          <cell r="H34">
            <v>0.98183600000000004</v>
          </cell>
        </row>
        <row r="35">
          <cell r="A35">
            <v>30</v>
          </cell>
          <cell r="B35">
            <v>1</v>
          </cell>
          <cell r="C35">
            <v>1.05</v>
          </cell>
          <cell r="D35">
            <v>0</v>
          </cell>
          <cell r="E35">
            <v>1</v>
          </cell>
          <cell r="F35">
            <v>0</v>
          </cell>
          <cell r="G35">
            <v>1</v>
          </cell>
          <cell r="H35">
            <v>0.98183600000000004</v>
          </cell>
        </row>
        <row r="36">
          <cell r="A36">
            <v>31</v>
          </cell>
          <cell r="B36">
            <v>1</v>
          </cell>
          <cell r="C36">
            <v>1.05</v>
          </cell>
          <cell r="D36">
            <v>0</v>
          </cell>
          <cell r="E36">
            <v>1</v>
          </cell>
          <cell r="F36">
            <v>0</v>
          </cell>
          <cell r="G36">
            <v>1</v>
          </cell>
          <cell r="H36">
            <v>0.98183600000000004</v>
          </cell>
        </row>
        <row r="37">
          <cell r="A37">
            <v>32</v>
          </cell>
          <cell r="B37">
            <v>1</v>
          </cell>
          <cell r="C37">
            <v>1.05</v>
          </cell>
          <cell r="D37">
            <v>0</v>
          </cell>
          <cell r="E37">
            <v>1</v>
          </cell>
          <cell r="F37">
            <v>0</v>
          </cell>
          <cell r="G37">
            <v>1</v>
          </cell>
          <cell r="H37">
            <v>0.98183600000000004</v>
          </cell>
        </row>
        <row r="38">
          <cell r="A38">
            <v>33</v>
          </cell>
          <cell r="B38">
            <v>1</v>
          </cell>
          <cell r="C38">
            <v>1.05</v>
          </cell>
          <cell r="D38">
            <v>0</v>
          </cell>
          <cell r="E38">
            <v>1</v>
          </cell>
          <cell r="F38">
            <v>0</v>
          </cell>
          <cell r="G38">
            <v>1</v>
          </cell>
          <cell r="H38">
            <v>0.98183600000000004</v>
          </cell>
        </row>
        <row r="39">
          <cell r="A39">
            <v>34</v>
          </cell>
          <cell r="B39">
            <v>1</v>
          </cell>
          <cell r="C39">
            <v>1.05</v>
          </cell>
          <cell r="D39">
            <v>0</v>
          </cell>
          <cell r="E39">
            <v>1</v>
          </cell>
          <cell r="F39">
            <v>0</v>
          </cell>
          <cell r="G39">
            <v>1</v>
          </cell>
          <cell r="H39">
            <v>0.98183600000000004</v>
          </cell>
        </row>
        <row r="40">
          <cell r="A40">
            <v>35</v>
          </cell>
          <cell r="B40">
            <v>1</v>
          </cell>
          <cell r="C40">
            <v>1.05</v>
          </cell>
          <cell r="D40">
            <v>0</v>
          </cell>
          <cell r="E40">
            <v>1</v>
          </cell>
          <cell r="F40">
            <v>0</v>
          </cell>
          <cell r="G40">
            <v>1</v>
          </cell>
          <cell r="H40">
            <v>0.98183600000000004</v>
          </cell>
        </row>
        <row r="41">
          <cell r="A41">
            <v>36</v>
          </cell>
          <cell r="B41">
            <v>1</v>
          </cell>
          <cell r="C41">
            <v>1.05</v>
          </cell>
          <cell r="D41">
            <v>0</v>
          </cell>
          <cell r="E41">
            <v>1</v>
          </cell>
          <cell r="F41">
            <v>0</v>
          </cell>
          <cell r="G41">
            <v>1</v>
          </cell>
          <cell r="H41">
            <v>0.98183600000000004</v>
          </cell>
        </row>
        <row r="42">
          <cell r="A42">
            <v>37</v>
          </cell>
          <cell r="B42">
            <v>1</v>
          </cell>
          <cell r="C42">
            <v>1.05</v>
          </cell>
          <cell r="D42">
            <v>0</v>
          </cell>
          <cell r="E42">
            <v>1</v>
          </cell>
          <cell r="F42">
            <v>0</v>
          </cell>
          <cell r="G42">
            <v>1</v>
          </cell>
          <cell r="H42">
            <v>0.98183600000000004</v>
          </cell>
        </row>
        <row r="43">
          <cell r="A43">
            <v>38</v>
          </cell>
          <cell r="B43">
            <v>1</v>
          </cell>
          <cell r="C43">
            <v>1.05</v>
          </cell>
          <cell r="D43">
            <v>0</v>
          </cell>
          <cell r="E43">
            <v>1</v>
          </cell>
          <cell r="F43">
            <v>0</v>
          </cell>
          <cell r="G43">
            <v>1</v>
          </cell>
          <cell r="H43">
            <v>0.98183600000000004</v>
          </cell>
        </row>
        <row r="44">
          <cell r="A44">
            <v>39</v>
          </cell>
          <cell r="B44">
            <v>1</v>
          </cell>
          <cell r="C44">
            <v>1.05</v>
          </cell>
          <cell r="D44">
            <v>0</v>
          </cell>
          <cell r="E44">
            <v>1</v>
          </cell>
          <cell r="F44">
            <v>0</v>
          </cell>
          <cell r="G44">
            <v>1</v>
          </cell>
          <cell r="H44">
            <v>0.98183600000000004</v>
          </cell>
        </row>
        <row r="45">
          <cell r="A45">
            <v>40</v>
          </cell>
          <cell r="B45">
            <v>1</v>
          </cell>
          <cell r="C45">
            <v>1.05</v>
          </cell>
          <cell r="D45">
            <v>0</v>
          </cell>
          <cell r="E45">
            <v>1</v>
          </cell>
          <cell r="F45">
            <v>0</v>
          </cell>
          <cell r="G45">
            <v>1</v>
          </cell>
          <cell r="H45">
            <v>0.98183600000000004</v>
          </cell>
        </row>
        <row r="46">
          <cell r="A46">
            <v>41</v>
          </cell>
          <cell r="B46">
            <v>1</v>
          </cell>
          <cell r="C46">
            <v>1.05</v>
          </cell>
          <cell r="D46">
            <v>0</v>
          </cell>
          <cell r="E46">
            <v>1</v>
          </cell>
          <cell r="F46">
            <v>0</v>
          </cell>
          <cell r="G46">
            <v>1</v>
          </cell>
          <cell r="H46">
            <v>0.98183600000000004</v>
          </cell>
        </row>
        <row r="47">
          <cell r="A47">
            <v>42</v>
          </cell>
          <cell r="B47">
            <v>1</v>
          </cell>
          <cell r="C47">
            <v>1.05</v>
          </cell>
          <cell r="D47">
            <v>0</v>
          </cell>
          <cell r="E47">
            <v>1</v>
          </cell>
          <cell r="F47">
            <v>0</v>
          </cell>
          <cell r="G47">
            <v>1</v>
          </cell>
          <cell r="H47">
            <v>0.98183600000000004</v>
          </cell>
        </row>
        <row r="48">
          <cell r="A48">
            <v>43</v>
          </cell>
          <cell r="B48">
            <v>1</v>
          </cell>
          <cell r="C48">
            <v>1.05</v>
          </cell>
          <cell r="D48">
            <v>0</v>
          </cell>
          <cell r="E48">
            <v>1</v>
          </cell>
          <cell r="F48">
            <v>0</v>
          </cell>
          <cell r="G48">
            <v>1</v>
          </cell>
          <cell r="H48">
            <v>0.98183600000000004</v>
          </cell>
        </row>
        <row r="49">
          <cell r="A49">
            <v>44</v>
          </cell>
          <cell r="B49">
            <v>1</v>
          </cell>
          <cell r="C49">
            <v>1.05</v>
          </cell>
          <cell r="D49">
            <v>0</v>
          </cell>
          <cell r="E49">
            <v>1</v>
          </cell>
          <cell r="F49">
            <v>0</v>
          </cell>
          <cell r="G49">
            <v>1</v>
          </cell>
          <cell r="H49">
            <v>0.98183600000000004</v>
          </cell>
        </row>
        <row r="50">
          <cell r="A50">
            <v>45</v>
          </cell>
          <cell r="B50">
            <v>1</v>
          </cell>
          <cell r="C50">
            <v>1.05</v>
          </cell>
          <cell r="D50">
            <v>0</v>
          </cell>
          <cell r="E50">
            <v>1</v>
          </cell>
          <cell r="F50">
            <v>0</v>
          </cell>
          <cell r="G50">
            <v>1</v>
          </cell>
          <cell r="H50">
            <v>0.98183600000000004</v>
          </cell>
        </row>
        <row r="51">
          <cell r="A51">
            <v>46</v>
          </cell>
          <cell r="B51">
            <v>1</v>
          </cell>
          <cell r="C51">
            <v>1.05</v>
          </cell>
          <cell r="D51">
            <v>0</v>
          </cell>
          <cell r="E51">
            <v>1</v>
          </cell>
          <cell r="F51">
            <v>0</v>
          </cell>
          <cell r="G51">
            <v>1</v>
          </cell>
          <cell r="H51">
            <v>0.98183600000000004</v>
          </cell>
        </row>
        <row r="52">
          <cell r="A52">
            <v>47</v>
          </cell>
          <cell r="B52">
            <v>1</v>
          </cell>
          <cell r="C52">
            <v>1.05</v>
          </cell>
          <cell r="D52">
            <v>0</v>
          </cell>
          <cell r="E52">
            <v>1</v>
          </cell>
          <cell r="F52">
            <v>0</v>
          </cell>
          <cell r="G52">
            <v>1</v>
          </cell>
          <cell r="H52">
            <v>0.98183600000000004</v>
          </cell>
        </row>
        <row r="53">
          <cell r="A53">
            <v>48</v>
          </cell>
          <cell r="B53">
            <v>1</v>
          </cell>
          <cell r="C53">
            <v>1.05</v>
          </cell>
          <cell r="D53">
            <v>0</v>
          </cell>
          <cell r="E53">
            <v>1</v>
          </cell>
          <cell r="F53">
            <v>0</v>
          </cell>
          <cell r="G53">
            <v>1</v>
          </cell>
          <cell r="H53">
            <v>0.98183600000000004</v>
          </cell>
        </row>
        <row r="54">
          <cell r="A54">
            <v>49</v>
          </cell>
          <cell r="B54">
            <v>1</v>
          </cell>
          <cell r="C54">
            <v>1.05</v>
          </cell>
          <cell r="D54">
            <v>0</v>
          </cell>
          <cell r="E54">
            <v>1</v>
          </cell>
          <cell r="F54">
            <v>0</v>
          </cell>
          <cell r="G54">
            <v>1</v>
          </cell>
          <cell r="H54">
            <v>0.98183600000000004</v>
          </cell>
        </row>
        <row r="55">
          <cell r="A55">
            <v>50</v>
          </cell>
          <cell r="B55">
            <v>1</v>
          </cell>
          <cell r="C55">
            <v>1.05</v>
          </cell>
          <cell r="D55">
            <v>0</v>
          </cell>
          <cell r="E55">
            <v>1</v>
          </cell>
          <cell r="F55">
            <v>0</v>
          </cell>
          <cell r="G55">
            <v>1</v>
          </cell>
          <cell r="H55">
            <v>0.98183600000000004</v>
          </cell>
        </row>
        <row r="56">
          <cell r="A56">
            <v>51</v>
          </cell>
          <cell r="B56">
            <v>1</v>
          </cell>
          <cell r="C56">
            <v>1.05</v>
          </cell>
          <cell r="D56">
            <v>0</v>
          </cell>
          <cell r="E56">
            <v>1</v>
          </cell>
          <cell r="F56">
            <v>0</v>
          </cell>
          <cell r="G56">
            <v>1</v>
          </cell>
          <cell r="H56">
            <v>0.98183600000000004</v>
          </cell>
        </row>
        <row r="57">
          <cell r="A57">
            <v>52</v>
          </cell>
          <cell r="B57">
            <v>1</v>
          </cell>
          <cell r="C57">
            <v>1.05</v>
          </cell>
          <cell r="D57">
            <v>0</v>
          </cell>
          <cell r="E57">
            <v>1</v>
          </cell>
          <cell r="F57">
            <v>0</v>
          </cell>
          <cell r="G57">
            <v>1</v>
          </cell>
          <cell r="H57">
            <v>0.98183600000000004</v>
          </cell>
        </row>
        <row r="58">
          <cell r="A58">
            <v>53</v>
          </cell>
          <cell r="B58">
            <v>1</v>
          </cell>
          <cell r="C58">
            <v>1.05</v>
          </cell>
          <cell r="D58">
            <v>0</v>
          </cell>
          <cell r="E58">
            <v>1</v>
          </cell>
          <cell r="F58">
            <v>0</v>
          </cell>
          <cell r="G58">
            <v>1</v>
          </cell>
          <cell r="H58">
            <v>0.98183600000000004</v>
          </cell>
        </row>
        <row r="59">
          <cell r="A59">
            <v>54</v>
          </cell>
          <cell r="B59">
            <v>1</v>
          </cell>
          <cell r="C59">
            <v>1.05</v>
          </cell>
          <cell r="D59">
            <v>0</v>
          </cell>
          <cell r="E59">
            <v>1</v>
          </cell>
          <cell r="F59">
            <v>0</v>
          </cell>
          <cell r="G59">
            <v>1</v>
          </cell>
          <cell r="H59">
            <v>0.98183600000000004</v>
          </cell>
        </row>
        <row r="60">
          <cell r="A60">
            <v>55</v>
          </cell>
          <cell r="B60">
            <v>1</v>
          </cell>
          <cell r="C60">
            <v>1.05</v>
          </cell>
          <cell r="D60">
            <v>0</v>
          </cell>
          <cell r="E60">
            <v>1</v>
          </cell>
          <cell r="F60">
            <v>0</v>
          </cell>
          <cell r="G60">
            <v>1</v>
          </cell>
          <cell r="H60">
            <v>0.98183600000000004</v>
          </cell>
        </row>
        <row r="61">
          <cell r="A61">
            <v>56</v>
          </cell>
          <cell r="B61">
            <v>1</v>
          </cell>
          <cell r="C61">
            <v>1.05</v>
          </cell>
          <cell r="D61">
            <v>0</v>
          </cell>
          <cell r="E61">
            <v>1</v>
          </cell>
          <cell r="F61">
            <v>0</v>
          </cell>
          <cell r="G61">
            <v>1</v>
          </cell>
          <cell r="H61">
            <v>0.98183600000000004</v>
          </cell>
        </row>
        <row r="62">
          <cell r="A62">
            <v>57</v>
          </cell>
          <cell r="B62">
            <v>1</v>
          </cell>
          <cell r="C62">
            <v>1.05</v>
          </cell>
          <cell r="D62">
            <v>0</v>
          </cell>
          <cell r="E62">
            <v>1</v>
          </cell>
          <cell r="F62">
            <v>0</v>
          </cell>
          <cell r="G62">
            <v>1</v>
          </cell>
          <cell r="H62">
            <v>0.98183600000000004</v>
          </cell>
        </row>
        <row r="63">
          <cell r="A63">
            <v>58</v>
          </cell>
          <cell r="B63">
            <v>1</v>
          </cell>
          <cell r="C63">
            <v>1.05</v>
          </cell>
          <cell r="D63">
            <v>0</v>
          </cell>
          <cell r="E63">
            <v>1</v>
          </cell>
          <cell r="F63">
            <v>0</v>
          </cell>
          <cell r="G63">
            <v>1</v>
          </cell>
          <cell r="H63">
            <v>0.98183600000000004</v>
          </cell>
        </row>
        <row r="64">
          <cell r="A64">
            <v>59</v>
          </cell>
          <cell r="B64">
            <v>1</v>
          </cell>
          <cell r="C64">
            <v>1.05</v>
          </cell>
          <cell r="D64">
            <v>0</v>
          </cell>
          <cell r="E64">
            <v>1</v>
          </cell>
          <cell r="F64">
            <v>0</v>
          </cell>
          <cell r="G64">
            <v>1</v>
          </cell>
          <cell r="H64">
            <v>0.98183600000000004</v>
          </cell>
        </row>
        <row r="65">
          <cell r="A65">
            <v>60</v>
          </cell>
          <cell r="B65">
            <v>1</v>
          </cell>
          <cell r="C65">
            <v>1.05</v>
          </cell>
          <cell r="D65">
            <v>0</v>
          </cell>
          <cell r="E65">
            <v>1</v>
          </cell>
          <cell r="F65">
            <v>0</v>
          </cell>
          <cell r="G65">
            <v>1</v>
          </cell>
          <cell r="H65">
            <v>0.98183600000000004</v>
          </cell>
        </row>
        <row r="66">
          <cell r="A66">
            <v>61</v>
          </cell>
          <cell r="B66">
            <v>1</v>
          </cell>
          <cell r="C66">
            <v>1.05</v>
          </cell>
          <cell r="D66">
            <v>0</v>
          </cell>
          <cell r="E66">
            <v>1</v>
          </cell>
          <cell r="F66">
            <v>0</v>
          </cell>
          <cell r="G66">
            <v>1</v>
          </cell>
          <cell r="H66">
            <v>0.98183600000000004</v>
          </cell>
        </row>
        <row r="67">
          <cell r="A67">
            <v>62</v>
          </cell>
          <cell r="B67">
            <v>1</v>
          </cell>
          <cell r="C67">
            <v>1.05</v>
          </cell>
          <cell r="D67">
            <v>0</v>
          </cell>
          <cell r="E67">
            <v>1</v>
          </cell>
          <cell r="F67">
            <v>0</v>
          </cell>
          <cell r="G67">
            <v>1</v>
          </cell>
          <cell r="H67">
            <v>0.98183600000000004</v>
          </cell>
        </row>
        <row r="68">
          <cell r="A68">
            <v>63</v>
          </cell>
          <cell r="B68">
            <v>1</v>
          </cell>
          <cell r="C68">
            <v>1.05</v>
          </cell>
          <cell r="D68">
            <v>0</v>
          </cell>
          <cell r="E68">
            <v>1</v>
          </cell>
          <cell r="F68">
            <v>0</v>
          </cell>
          <cell r="G68">
            <v>1</v>
          </cell>
          <cell r="H68">
            <v>0.98183600000000004</v>
          </cell>
        </row>
        <row r="69">
          <cell r="A69">
            <v>64</v>
          </cell>
          <cell r="B69">
            <v>1</v>
          </cell>
          <cell r="C69">
            <v>1.05</v>
          </cell>
          <cell r="D69">
            <v>0</v>
          </cell>
          <cell r="E69">
            <v>1</v>
          </cell>
          <cell r="F69">
            <v>0</v>
          </cell>
          <cell r="G69">
            <v>1</v>
          </cell>
          <cell r="H69">
            <v>0.98183600000000004</v>
          </cell>
        </row>
        <row r="70">
          <cell r="A70">
            <v>65</v>
          </cell>
          <cell r="B70">
            <v>1</v>
          </cell>
          <cell r="C70">
            <v>1.05</v>
          </cell>
          <cell r="D70">
            <v>0</v>
          </cell>
          <cell r="E70">
            <v>1</v>
          </cell>
          <cell r="F70">
            <v>0</v>
          </cell>
          <cell r="G70">
            <v>1</v>
          </cell>
          <cell r="H70">
            <v>0.98183600000000004</v>
          </cell>
        </row>
        <row r="71">
          <cell r="A71">
            <v>66</v>
          </cell>
          <cell r="B71">
            <v>1</v>
          </cell>
          <cell r="C71">
            <v>1.05</v>
          </cell>
          <cell r="D71">
            <v>0</v>
          </cell>
          <cell r="E71">
            <v>1</v>
          </cell>
          <cell r="F71">
            <v>0</v>
          </cell>
          <cell r="G71">
            <v>1</v>
          </cell>
          <cell r="H71">
            <v>0.98183600000000004</v>
          </cell>
        </row>
        <row r="72">
          <cell r="A72">
            <v>67</v>
          </cell>
          <cell r="B72">
            <v>1</v>
          </cell>
          <cell r="C72">
            <v>1.05</v>
          </cell>
          <cell r="D72">
            <v>0</v>
          </cell>
          <cell r="E72">
            <v>1</v>
          </cell>
          <cell r="F72">
            <v>0</v>
          </cell>
          <cell r="G72">
            <v>1</v>
          </cell>
          <cell r="H72">
            <v>0.98183600000000004</v>
          </cell>
        </row>
        <row r="73">
          <cell r="A73">
            <v>68</v>
          </cell>
          <cell r="B73">
            <v>1</v>
          </cell>
          <cell r="C73">
            <v>1.05</v>
          </cell>
          <cell r="D73">
            <v>0</v>
          </cell>
          <cell r="E73">
            <v>1</v>
          </cell>
          <cell r="F73">
            <v>0</v>
          </cell>
          <cell r="G73">
            <v>1</v>
          </cell>
          <cell r="H73">
            <v>0.98183600000000004</v>
          </cell>
        </row>
        <row r="74">
          <cell r="A74">
            <v>69</v>
          </cell>
          <cell r="B74">
            <v>1</v>
          </cell>
          <cell r="C74">
            <v>1.05</v>
          </cell>
          <cell r="D74">
            <v>0</v>
          </cell>
          <cell r="E74">
            <v>1</v>
          </cell>
          <cell r="F74">
            <v>0</v>
          </cell>
          <cell r="G74">
            <v>1</v>
          </cell>
          <cell r="H74">
            <v>0.98183600000000004</v>
          </cell>
        </row>
        <row r="75">
          <cell r="A75">
            <v>70</v>
          </cell>
          <cell r="B75">
            <v>1</v>
          </cell>
          <cell r="C75">
            <v>1.05</v>
          </cell>
          <cell r="D75">
            <v>0</v>
          </cell>
          <cell r="E75">
            <v>1</v>
          </cell>
          <cell r="F75">
            <v>0</v>
          </cell>
          <cell r="G75">
            <v>1</v>
          </cell>
          <cell r="H75">
            <v>0.98183600000000004</v>
          </cell>
        </row>
        <row r="76">
          <cell r="A76">
            <v>71</v>
          </cell>
          <cell r="B76">
            <v>1</v>
          </cell>
          <cell r="C76">
            <v>1.05</v>
          </cell>
          <cell r="D76">
            <v>0</v>
          </cell>
          <cell r="E76">
            <v>1</v>
          </cell>
          <cell r="F76">
            <v>0</v>
          </cell>
          <cell r="G76">
            <v>1</v>
          </cell>
          <cell r="H76">
            <v>0.98183600000000004</v>
          </cell>
        </row>
        <row r="77">
          <cell r="A77">
            <v>72</v>
          </cell>
          <cell r="B77">
            <v>1</v>
          </cell>
          <cell r="C77">
            <v>1.05</v>
          </cell>
          <cell r="D77">
            <v>0</v>
          </cell>
          <cell r="E77">
            <v>1</v>
          </cell>
          <cell r="F77">
            <v>0</v>
          </cell>
          <cell r="G77">
            <v>1</v>
          </cell>
          <cell r="H77">
            <v>0.98183600000000004</v>
          </cell>
        </row>
        <row r="78">
          <cell r="A78">
            <v>73</v>
          </cell>
          <cell r="B78">
            <v>1</v>
          </cell>
          <cell r="C78">
            <v>1.05</v>
          </cell>
          <cell r="D78">
            <v>0</v>
          </cell>
          <cell r="E78">
            <v>1</v>
          </cell>
          <cell r="F78">
            <v>0</v>
          </cell>
          <cell r="G78">
            <v>1</v>
          </cell>
          <cell r="H78">
            <v>0.98183600000000004</v>
          </cell>
        </row>
        <row r="79">
          <cell r="A79">
            <v>74</v>
          </cell>
          <cell r="B79">
            <v>1</v>
          </cell>
          <cell r="C79">
            <v>1.05</v>
          </cell>
          <cell r="D79">
            <v>0</v>
          </cell>
          <cell r="E79">
            <v>1</v>
          </cell>
          <cell r="F79">
            <v>0</v>
          </cell>
          <cell r="G79">
            <v>1</v>
          </cell>
          <cell r="H79">
            <v>0.98183600000000004</v>
          </cell>
        </row>
        <row r="80">
          <cell r="A80">
            <v>75</v>
          </cell>
          <cell r="B80">
            <v>1</v>
          </cell>
          <cell r="C80">
            <v>1.05</v>
          </cell>
          <cell r="D80">
            <v>0</v>
          </cell>
          <cell r="E80">
            <v>1</v>
          </cell>
          <cell r="F80">
            <v>0</v>
          </cell>
          <cell r="G80">
            <v>1</v>
          </cell>
          <cell r="H80">
            <v>0.98183600000000004</v>
          </cell>
        </row>
        <row r="81">
          <cell r="A81">
            <v>76</v>
          </cell>
          <cell r="B81">
            <v>1</v>
          </cell>
          <cell r="C81">
            <v>1.05</v>
          </cell>
          <cell r="D81">
            <v>0</v>
          </cell>
          <cell r="E81">
            <v>1</v>
          </cell>
          <cell r="F81">
            <v>0</v>
          </cell>
          <cell r="G81">
            <v>1</v>
          </cell>
          <cell r="H81">
            <v>0.98183600000000004</v>
          </cell>
        </row>
        <row r="82">
          <cell r="A82">
            <v>77</v>
          </cell>
          <cell r="B82">
            <v>1</v>
          </cell>
          <cell r="C82">
            <v>1.05</v>
          </cell>
          <cell r="D82">
            <v>0</v>
          </cell>
          <cell r="E82">
            <v>1</v>
          </cell>
          <cell r="F82">
            <v>0</v>
          </cell>
          <cell r="G82">
            <v>1</v>
          </cell>
          <cell r="H82">
            <v>0.98183600000000004</v>
          </cell>
        </row>
        <row r="83">
          <cell r="A83">
            <v>78</v>
          </cell>
          <cell r="B83">
            <v>1</v>
          </cell>
          <cell r="C83">
            <v>1.05</v>
          </cell>
          <cell r="D83">
            <v>0</v>
          </cell>
          <cell r="E83">
            <v>1</v>
          </cell>
          <cell r="F83">
            <v>0</v>
          </cell>
          <cell r="G83">
            <v>1</v>
          </cell>
          <cell r="H83">
            <v>0.98183600000000004</v>
          </cell>
        </row>
        <row r="84">
          <cell r="A84">
            <v>79</v>
          </cell>
          <cell r="B84">
            <v>1</v>
          </cell>
          <cell r="C84">
            <v>1.05</v>
          </cell>
          <cell r="D84">
            <v>0</v>
          </cell>
          <cell r="E84">
            <v>1</v>
          </cell>
          <cell r="F84">
            <v>0</v>
          </cell>
          <cell r="G84">
            <v>1</v>
          </cell>
          <cell r="H84">
            <v>0.98183600000000004</v>
          </cell>
        </row>
        <row r="85">
          <cell r="A85">
            <v>80</v>
          </cell>
          <cell r="B85">
            <v>1</v>
          </cell>
          <cell r="C85">
            <v>1.05</v>
          </cell>
          <cell r="D85">
            <v>0</v>
          </cell>
          <cell r="E85">
            <v>1</v>
          </cell>
          <cell r="F85">
            <v>0</v>
          </cell>
          <cell r="G85">
            <v>1</v>
          </cell>
          <cell r="H85">
            <v>0.98183600000000004</v>
          </cell>
        </row>
        <row r="86">
          <cell r="A86">
            <v>81</v>
          </cell>
          <cell r="B86">
            <v>1</v>
          </cell>
          <cell r="C86">
            <v>1.05</v>
          </cell>
          <cell r="D86">
            <v>0</v>
          </cell>
          <cell r="E86">
            <v>1</v>
          </cell>
          <cell r="F86">
            <v>0</v>
          </cell>
          <cell r="G86">
            <v>1</v>
          </cell>
          <cell r="H86">
            <v>0.98183600000000004</v>
          </cell>
        </row>
        <row r="87">
          <cell r="A87">
            <v>82</v>
          </cell>
          <cell r="B87">
            <v>1</v>
          </cell>
          <cell r="C87">
            <v>1.05</v>
          </cell>
          <cell r="D87">
            <v>0</v>
          </cell>
          <cell r="E87">
            <v>1</v>
          </cell>
          <cell r="F87">
            <v>0</v>
          </cell>
          <cell r="G87">
            <v>1</v>
          </cell>
          <cell r="H87">
            <v>0.98183600000000004</v>
          </cell>
        </row>
        <row r="88">
          <cell r="A88">
            <v>83</v>
          </cell>
          <cell r="B88">
            <v>1</v>
          </cell>
          <cell r="C88">
            <v>1.05</v>
          </cell>
          <cell r="D88">
            <v>0</v>
          </cell>
          <cell r="E88">
            <v>1</v>
          </cell>
          <cell r="F88">
            <v>0</v>
          </cell>
          <cell r="G88">
            <v>1</v>
          </cell>
          <cell r="H88">
            <v>0.98183600000000004</v>
          </cell>
        </row>
        <row r="89">
          <cell r="A89">
            <v>84</v>
          </cell>
          <cell r="B89">
            <v>1</v>
          </cell>
          <cell r="C89">
            <v>1.05</v>
          </cell>
          <cell r="D89">
            <v>0</v>
          </cell>
          <cell r="E89">
            <v>1</v>
          </cell>
          <cell r="F89">
            <v>0</v>
          </cell>
          <cell r="G89">
            <v>1</v>
          </cell>
          <cell r="H89">
            <v>0.98183600000000004</v>
          </cell>
        </row>
        <row r="90">
          <cell r="A90">
            <v>85</v>
          </cell>
          <cell r="B90">
            <v>1</v>
          </cell>
          <cell r="C90">
            <v>1.05</v>
          </cell>
          <cell r="D90">
            <v>0</v>
          </cell>
          <cell r="E90">
            <v>1</v>
          </cell>
          <cell r="F90">
            <v>0</v>
          </cell>
          <cell r="G90">
            <v>1</v>
          </cell>
          <cell r="H90">
            <v>0.98183600000000004</v>
          </cell>
        </row>
        <row r="91">
          <cell r="A91">
            <v>86</v>
          </cell>
          <cell r="B91">
            <v>1</v>
          </cell>
          <cell r="C91">
            <v>1.05</v>
          </cell>
          <cell r="D91">
            <v>0</v>
          </cell>
          <cell r="E91">
            <v>1</v>
          </cell>
          <cell r="F91">
            <v>0</v>
          </cell>
          <cell r="G91">
            <v>1</v>
          </cell>
          <cell r="H91">
            <v>0.98183600000000004</v>
          </cell>
        </row>
        <row r="92">
          <cell r="A92">
            <v>87</v>
          </cell>
          <cell r="B92">
            <v>1</v>
          </cell>
          <cell r="C92">
            <v>1.05</v>
          </cell>
          <cell r="D92">
            <v>0</v>
          </cell>
          <cell r="E92">
            <v>1</v>
          </cell>
          <cell r="F92">
            <v>0</v>
          </cell>
          <cell r="G92">
            <v>1</v>
          </cell>
          <cell r="H92">
            <v>0.98183600000000004</v>
          </cell>
        </row>
        <row r="93">
          <cell r="A93">
            <v>88</v>
          </cell>
          <cell r="B93">
            <v>1</v>
          </cell>
          <cell r="C93">
            <v>1.05</v>
          </cell>
          <cell r="D93">
            <v>0</v>
          </cell>
          <cell r="E93">
            <v>1</v>
          </cell>
          <cell r="F93">
            <v>0</v>
          </cell>
          <cell r="G93">
            <v>1</v>
          </cell>
          <cell r="H93">
            <v>0.98183600000000004</v>
          </cell>
        </row>
        <row r="94">
          <cell r="A94">
            <v>89</v>
          </cell>
          <cell r="B94">
            <v>1</v>
          </cell>
          <cell r="C94">
            <v>1.05</v>
          </cell>
          <cell r="D94">
            <v>0</v>
          </cell>
          <cell r="E94">
            <v>1</v>
          </cell>
          <cell r="F94">
            <v>0</v>
          </cell>
          <cell r="G94">
            <v>1</v>
          </cell>
          <cell r="H94">
            <v>0.98183600000000004</v>
          </cell>
        </row>
        <row r="95">
          <cell r="A95">
            <v>90</v>
          </cell>
          <cell r="B95">
            <v>1</v>
          </cell>
          <cell r="C95">
            <v>1.05</v>
          </cell>
          <cell r="D95">
            <v>0</v>
          </cell>
          <cell r="E95">
            <v>1</v>
          </cell>
          <cell r="F95">
            <v>0</v>
          </cell>
          <cell r="G95">
            <v>1</v>
          </cell>
          <cell r="H95">
            <v>0.98183600000000004</v>
          </cell>
        </row>
        <row r="96">
          <cell r="A96">
            <v>91</v>
          </cell>
          <cell r="B96">
            <v>1</v>
          </cell>
          <cell r="C96">
            <v>1.05</v>
          </cell>
          <cell r="D96">
            <v>0</v>
          </cell>
          <cell r="E96">
            <v>1</v>
          </cell>
          <cell r="F96">
            <v>0</v>
          </cell>
          <cell r="G96">
            <v>1</v>
          </cell>
          <cell r="H96">
            <v>0.98183600000000004</v>
          </cell>
        </row>
        <row r="97">
          <cell r="A97">
            <v>92</v>
          </cell>
          <cell r="B97">
            <v>1</v>
          </cell>
          <cell r="C97">
            <v>1.05</v>
          </cell>
          <cell r="D97">
            <v>0</v>
          </cell>
          <cell r="E97">
            <v>1</v>
          </cell>
          <cell r="F97">
            <v>0</v>
          </cell>
          <cell r="G97">
            <v>1</v>
          </cell>
          <cell r="H97">
            <v>0.98183600000000004</v>
          </cell>
        </row>
        <row r="98">
          <cell r="A98">
            <v>93</v>
          </cell>
          <cell r="B98">
            <v>1</v>
          </cell>
          <cell r="C98">
            <v>1.05</v>
          </cell>
          <cell r="D98">
            <v>0</v>
          </cell>
          <cell r="E98">
            <v>1</v>
          </cell>
          <cell r="F98">
            <v>0</v>
          </cell>
          <cell r="G98">
            <v>1</v>
          </cell>
          <cell r="H98">
            <v>0.98183600000000004</v>
          </cell>
        </row>
        <row r="99">
          <cell r="A99">
            <v>94</v>
          </cell>
          <cell r="B99">
            <v>1</v>
          </cell>
          <cell r="C99">
            <v>1.05</v>
          </cell>
          <cell r="D99">
            <v>0</v>
          </cell>
          <cell r="E99">
            <v>1</v>
          </cell>
          <cell r="F99">
            <v>0</v>
          </cell>
          <cell r="G99">
            <v>1</v>
          </cell>
          <cell r="H99">
            <v>0.98183600000000004</v>
          </cell>
        </row>
        <row r="100">
          <cell r="A100">
            <v>95</v>
          </cell>
          <cell r="B100">
            <v>1</v>
          </cell>
          <cell r="C100">
            <v>1.05</v>
          </cell>
          <cell r="D100">
            <v>0</v>
          </cell>
          <cell r="E100">
            <v>1</v>
          </cell>
          <cell r="F100">
            <v>0</v>
          </cell>
          <cell r="G100">
            <v>1</v>
          </cell>
          <cell r="H100">
            <v>0.98183600000000004</v>
          </cell>
        </row>
        <row r="101">
          <cell r="A101">
            <v>96</v>
          </cell>
          <cell r="B101">
            <v>1</v>
          </cell>
          <cell r="C101">
            <v>1.05</v>
          </cell>
          <cell r="D101">
            <v>0</v>
          </cell>
          <cell r="E101">
            <v>1</v>
          </cell>
          <cell r="F101">
            <v>0</v>
          </cell>
          <cell r="G101">
            <v>1</v>
          </cell>
          <cell r="H101">
            <v>0.98183600000000004</v>
          </cell>
        </row>
        <row r="102">
          <cell r="A102">
            <v>97</v>
          </cell>
          <cell r="B102">
            <v>1</v>
          </cell>
          <cell r="C102">
            <v>1.05</v>
          </cell>
          <cell r="D102">
            <v>0</v>
          </cell>
          <cell r="E102">
            <v>1</v>
          </cell>
          <cell r="F102">
            <v>0</v>
          </cell>
          <cell r="G102">
            <v>1</v>
          </cell>
          <cell r="H102">
            <v>0.98183600000000004</v>
          </cell>
        </row>
        <row r="103">
          <cell r="A103">
            <v>98</v>
          </cell>
          <cell r="B103">
            <v>1</v>
          </cell>
          <cell r="C103">
            <v>1.05</v>
          </cell>
          <cell r="D103">
            <v>0</v>
          </cell>
          <cell r="E103">
            <v>1</v>
          </cell>
          <cell r="F103">
            <v>0</v>
          </cell>
          <cell r="G103">
            <v>1</v>
          </cell>
          <cell r="H103">
            <v>0.98183600000000004</v>
          </cell>
        </row>
        <row r="104">
          <cell r="A104">
            <v>99</v>
          </cell>
          <cell r="B104">
            <v>1</v>
          </cell>
          <cell r="C104">
            <v>1.05</v>
          </cell>
          <cell r="D104">
            <v>0</v>
          </cell>
          <cell r="E104">
            <v>1</v>
          </cell>
          <cell r="F104">
            <v>0</v>
          </cell>
          <cell r="G104">
            <v>1</v>
          </cell>
          <cell r="H104">
            <v>0.98183600000000004</v>
          </cell>
        </row>
        <row r="105">
          <cell r="A105">
            <v>100</v>
          </cell>
          <cell r="B105">
            <v>1</v>
          </cell>
          <cell r="C105">
            <v>1.05</v>
          </cell>
          <cell r="D105">
            <v>0</v>
          </cell>
          <cell r="E105">
            <v>1</v>
          </cell>
          <cell r="F105">
            <v>0</v>
          </cell>
          <cell r="G105">
            <v>1</v>
          </cell>
          <cell r="H105">
            <v>0.98183600000000004</v>
          </cell>
        </row>
        <row r="106">
          <cell r="A106">
            <v>101</v>
          </cell>
          <cell r="B106">
            <v>1</v>
          </cell>
          <cell r="C106">
            <v>1.05</v>
          </cell>
          <cell r="D106">
            <v>0</v>
          </cell>
          <cell r="E106">
            <v>1</v>
          </cell>
          <cell r="F106">
            <v>0</v>
          </cell>
          <cell r="G106">
            <v>1</v>
          </cell>
          <cell r="H106">
            <v>0.98183600000000004</v>
          </cell>
        </row>
      </sheetData>
      <sheetData sheetId="3" refreshError="1"/>
      <sheetData sheetId="4" refreshError="1"/>
      <sheetData sheetId="5" refreshError="1"/>
      <sheetData sheetId="6">
        <row r="1">
          <cell r="V1" t="str">
            <v>FPT</v>
          </cell>
          <cell r="W1">
            <v>0</v>
          </cell>
          <cell r="Z1">
            <v>0</v>
          </cell>
        </row>
        <row r="2">
          <cell r="V2" t="str">
            <v>ZILLMER</v>
          </cell>
          <cell r="W2">
            <v>9325.5687761016634</v>
          </cell>
          <cell r="Z2">
            <v>0</v>
          </cell>
        </row>
        <row r="3">
          <cell r="V3" t="str">
            <v>NLP</v>
          </cell>
          <cell r="W3">
            <v>9325.5687761016634</v>
          </cell>
        </row>
        <row r="4">
          <cell r="V4" t="str">
            <v>BETA</v>
          </cell>
          <cell r="W4">
            <v>0</v>
          </cell>
        </row>
        <row r="5">
          <cell r="V5" t="str">
            <v>CIRC_INTERPOL</v>
          </cell>
          <cell r="W5">
            <v>33.977219250806229</v>
          </cell>
        </row>
      </sheetData>
      <sheetData sheetId="7">
        <row r="1">
          <cell r="V1" t="str">
            <v>FPT</v>
          </cell>
          <cell r="W1">
            <v>0</v>
          </cell>
          <cell r="Z1">
            <v>0</v>
          </cell>
        </row>
        <row r="2">
          <cell r="V2" t="str">
            <v>ZILLMER</v>
          </cell>
          <cell r="W2">
            <v>2360.5990490697659</v>
          </cell>
          <cell r="Z2">
            <v>0</v>
          </cell>
        </row>
        <row r="3">
          <cell r="V3" t="str">
            <v>NLP</v>
          </cell>
          <cell r="W3">
            <v>2360.5990490697659</v>
          </cell>
        </row>
        <row r="4">
          <cell r="V4" t="str">
            <v>BETA</v>
          </cell>
          <cell r="W4">
            <v>0</v>
          </cell>
        </row>
        <row r="5">
          <cell r="V5" t="str">
            <v>CIRC_INTERPOL</v>
          </cell>
          <cell r="W5">
            <v>33.650507631306482</v>
          </cell>
        </row>
      </sheetData>
      <sheetData sheetId="8">
        <row r="1">
          <cell r="A1" t="str">
            <v>Product</v>
          </cell>
          <cell r="B1" t="str">
            <v>UNIV_SP_CREX_7.5</v>
          </cell>
          <cell r="C1" t="str">
            <v>UNIV_RP</v>
          </cell>
          <cell r="D1" t="str">
            <v>UNIV_SP_G</v>
          </cell>
          <cell r="E1" t="str">
            <v>UNLK_SP_B</v>
          </cell>
          <cell r="F1" t="str">
            <v>UNLK_RP_A</v>
          </cell>
        </row>
      </sheetData>
      <sheetData sheetId="9" refreshError="1"/>
      <sheetData sheetId="10" refreshError="1"/>
      <sheetData sheetId="11" refreshError="1"/>
      <sheetData sheetId="12" refreshError="1"/>
      <sheetData sheetId="13">
        <row r="1">
          <cell r="A1" t="str">
            <v>Product</v>
          </cell>
          <cell r="B1" t="str">
            <v>UNIV_SP_CREX_7.5</v>
          </cell>
          <cell r="C1" t="str">
            <v>UNIV_RP</v>
          </cell>
          <cell r="D1" t="str">
            <v>UNIV_SP_G</v>
          </cell>
          <cell r="E1" t="str">
            <v>UNLK_SP_B</v>
          </cell>
          <cell r="F1" t="str">
            <v>UNLK_RP_A</v>
          </cell>
        </row>
        <row r="2">
          <cell r="A2" t="str">
            <v>MAT_MULT</v>
          </cell>
          <cell r="B2">
            <v>1</v>
          </cell>
          <cell r="C2">
            <v>1</v>
          </cell>
          <cell r="D2">
            <v>1</v>
          </cell>
          <cell r="E2">
            <v>1</v>
          </cell>
          <cell r="F2">
            <v>1</v>
          </cell>
        </row>
        <row r="3">
          <cell r="A3" t="str">
            <v>MAT_BEN</v>
          </cell>
          <cell r="B3" t="str">
            <v>FUND_VALUE</v>
          </cell>
          <cell r="C3" t="str">
            <v>FUND_VALUE</v>
          </cell>
          <cell r="D3" t="str">
            <v>FUND_VALUE</v>
          </cell>
          <cell r="E3" t="str">
            <v>FUND_VALUE</v>
          </cell>
          <cell r="F3" t="str">
            <v>FUND_VALUE</v>
          </cell>
        </row>
        <row r="4">
          <cell r="A4" t="str">
            <v>PART_SURR_PC</v>
          </cell>
          <cell r="B4">
            <v>0</v>
          </cell>
          <cell r="C4">
            <v>0</v>
          </cell>
          <cell r="D4">
            <v>0</v>
          </cell>
          <cell r="E4">
            <v>0.02</v>
          </cell>
          <cell r="F4">
            <v>0.05</v>
          </cell>
        </row>
        <row r="5">
          <cell r="A5" t="str">
            <v>ADD_PA_BEN</v>
          </cell>
          <cell r="B5">
            <v>0</v>
          </cell>
          <cell r="C5">
            <v>0</v>
          </cell>
          <cell r="D5">
            <v>0</v>
          </cell>
          <cell r="E5">
            <v>1</v>
          </cell>
          <cell r="F5">
            <v>1</v>
          </cell>
        </row>
        <row r="6">
          <cell r="A6" t="str">
            <v>CASH_DIV_RATE</v>
          </cell>
          <cell r="B6">
            <v>0</v>
          </cell>
          <cell r="C6">
            <v>0</v>
          </cell>
          <cell r="D6">
            <v>0</v>
          </cell>
          <cell r="E6">
            <v>0</v>
          </cell>
          <cell r="F6">
            <v>0</v>
          </cell>
        </row>
        <row r="7">
          <cell r="A7" t="str">
            <v>CASH_DIV_WD</v>
          </cell>
          <cell r="B7">
            <v>0</v>
          </cell>
          <cell r="C7">
            <v>0</v>
          </cell>
          <cell r="D7">
            <v>0</v>
          </cell>
          <cell r="E7">
            <v>0</v>
          </cell>
          <cell r="F7">
            <v>0</v>
          </cell>
        </row>
        <row r="8">
          <cell r="A8" t="str">
            <v>CASH_DIV_ACC</v>
          </cell>
          <cell r="B8">
            <v>0</v>
          </cell>
          <cell r="C8">
            <v>0</v>
          </cell>
          <cell r="D8">
            <v>0</v>
          </cell>
          <cell r="E8">
            <v>0</v>
          </cell>
          <cell r="F8">
            <v>0</v>
          </cell>
        </row>
        <row r="9">
          <cell r="A9" t="str">
            <v>CASH_DIV_PAY</v>
          </cell>
          <cell r="B9" t="str">
            <v>EOY</v>
          </cell>
          <cell r="C9" t="str">
            <v>EOY</v>
          </cell>
          <cell r="D9" t="str">
            <v>EOY</v>
          </cell>
          <cell r="E9" t="str">
            <v>EOY</v>
          </cell>
          <cell r="F9" t="str">
            <v>EOY</v>
          </cell>
        </row>
        <row r="10">
          <cell r="A10" t="str">
            <v>ANN_TIME</v>
          </cell>
          <cell r="B10">
            <v>0</v>
          </cell>
          <cell r="C10">
            <v>0</v>
          </cell>
          <cell r="D10">
            <v>0</v>
          </cell>
          <cell r="E10">
            <v>0</v>
          </cell>
          <cell r="F10">
            <v>0</v>
          </cell>
        </row>
        <row r="11">
          <cell r="A11" t="str">
            <v>DEATH_BEN_STRUC</v>
          </cell>
          <cell r="B11" t="str">
            <v>MAX</v>
          </cell>
          <cell r="C11" t="str">
            <v>SUM</v>
          </cell>
          <cell r="D11" t="str">
            <v>MAX</v>
          </cell>
          <cell r="E11" t="str">
            <v>MAX</v>
          </cell>
          <cell r="F11" t="str">
            <v>SUM</v>
          </cell>
        </row>
        <row r="12">
          <cell r="A12" t="str">
            <v>PREM_ACC_ROP</v>
          </cell>
        </row>
        <row r="13">
          <cell r="A13">
            <v>1</v>
          </cell>
          <cell r="B13">
            <v>2.5000000000000001E-2</v>
          </cell>
          <cell r="C13">
            <v>3.2000000000000001E-2</v>
          </cell>
          <cell r="D13">
            <v>2.7E-2</v>
          </cell>
          <cell r="E13">
            <v>0.04</v>
          </cell>
          <cell r="F13">
            <v>0.04</v>
          </cell>
        </row>
        <row r="14">
          <cell r="A14">
            <v>2</v>
          </cell>
          <cell r="B14">
            <v>2.5000000000000001E-2</v>
          </cell>
          <cell r="C14">
            <v>2.3E-2</v>
          </cell>
          <cell r="D14">
            <v>2.7E-2</v>
          </cell>
          <cell r="E14">
            <v>0.04</v>
          </cell>
          <cell r="F14">
            <v>0.04</v>
          </cell>
        </row>
        <row r="15">
          <cell r="A15">
            <v>3</v>
          </cell>
          <cell r="B15">
            <v>2.3E-2</v>
          </cell>
          <cell r="C15">
            <v>2.3E-2</v>
          </cell>
          <cell r="D15">
            <v>2.7E-2</v>
          </cell>
          <cell r="E15">
            <v>0.04</v>
          </cell>
          <cell r="F15">
            <v>0.04</v>
          </cell>
        </row>
        <row r="16">
          <cell r="A16" t="str">
            <v>ADD_CR_END_YR</v>
          </cell>
        </row>
        <row r="17">
          <cell r="A17">
            <v>1</v>
          </cell>
          <cell r="B17">
            <v>0</v>
          </cell>
          <cell r="C17">
            <v>0</v>
          </cell>
          <cell r="D17">
            <v>0</v>
          </cell>
          <cell r="E17">
            <v>0</v>
          </cell>
          <cell r="F17">
            <v>0</v>
          </cell>
        </row>
        <row r="18">
          <cell r="A18">
            <v>2</v>
          </cell>
          <cell r="B18">
            <v>0.05</v>
          </cell>
          <cell r="C18">
            <v>0</v>
          </cell>
          <cell r="D18">
            <v>0</v>
          </cell>
          <cell r="E18">
            <v>0</v>
          </cell>
          <cell r="F18">
            <v>0</v>
          </cell>
        </row>
        <row r="19">
          <cell r="A19">
            <v>3</v>
          </cell>
          <cell r="B19">
            <v>0</v>
          </cell>
          <cell r="C19">
            <v>0</v>
          </cell>
          <cell r="D19">
            <v>0.03</v>
          </cell>
          <cell r="E19">
            <v>0.01</v>
          </cell>
          <cell r="F19">
            <v>0</v>
          </cell>
        </row>
        <row r="20">
          <cell r="A20">
            <v>4</v>
          </cell>
          <cell r="D20">
            <v>0.01</v>
          </cell>
          <cell r="E20">
            <v>0.01</v>
          </cell>
          <cell r="F20">
            <v>0</v>
          </cell>
        </row>
        <row r="21">
          <cell r="A21">
            <v>5</v>
          </cell>
          <cell r="D21">
            <v>0.01</v>
          </cell>
          <cell r="E21">
            <v>0.01</v>
          </cell>
          <cell r="F21">
            <v>5.0000000000000001E-3</v>
          </cell>
        </row>
        <row r="22">
          <cell r="A22">
            <v>6</v>
          </cell>
          <cell r="D22">
            <v>0.01</v>
          </cell>
          <cell r="E22">
            <v>0</v>
          </cell>
          <cell r="F22">
            <v>1E-3</v>
          </cell>
        </row>
        <row r="23">
          <cell r="A23">
            <v>7</v>
          </cell>
          <cell r="D23">
            <v>0.01</v>
          </cell>
          <cell r="E23">
            <v>0</v>
          </cell>
          <cell r="F23">
            <v>1E-3</v>
          </cell>
        </row>
        <row r="24">
          <cell r="A24">
            <v>8</v>
          </cell>
          <cell r="D24">
            <v>0.01</v>
          </cell>
          <cell r="E24">
            <v>0</v>
          </cell>
          <cell r="F24">
            <v>1E-3</v>
          </cell>
        </row>
        <row r="25">
          <cell r="A25">
            <v>9</v>
          </cell>
          <cell r="D25">
            <v>5.0000000000000001E-3</v>
          </cell>
          <cell r="E25">
            <v>0</v>
          </cell>
          <cell r="F25">
            <v>1E-3</v>
          </cell>
        </row>
        <row r="26">
          <cell r="A26">
            <v>10</v>
          </cell>
          <cell r="D26">
            <v>5.0000000000000001E-3</v>
          </cell>
          <cell r="E26">
            <v>0</v>
          </cell>
          <cell r="F26">
            <v>1E-3</v>
          </cell>
        </row>
        <row r="27">
          <cell r="A27">
            <v>11</v>
          </cell>
          <cell r="D27">
            <v>0</v>
          </cell>
          <cell r="E27">
            <v>0</v>
          </cell>
          <cell r="F27">
            <v>1E-3</v>
          </cell>
        </row>
      </sheetData>
      <sheetData sheetId="14" refreshError="1"/>
      <sheetData sheetId="15" refreshError="1"/>
      <sheetData sheetId="16">
        <row r="1">
          <cell r="A1" t="str">
            <v>Product</v>
          </cell>
          <cell r="B1" t="str">
            <v>UNIV_SP_CREX_7.5</v>
          </cell>
          <cell r="C1" t="str">
            <v>UNIV_RP</v>
          </cell>
          <cell r="D1" t="str">
            <v>UNIV_SP_G</v>
          </cell>
          <cell r="E1" t="str">
            <v>UNLK_SP_B</v>
          </cell>
          <cell r="F1" t="str">
            <v>UNLK_RP_A</v>
          </cell>
        </row>
        <row r="2">
          <cell r="A2" t="str">
            <v>IE_PP</v>
          </cell>
          <cell r="B2">
            <v>300</v>
          </cell>
          <cell r="C2">
            <v>300</v>
          </cell>
          <cell r="D2">
            <v>300</v>
          </cell>
          <cell r="E2">
            <v>300</v>
          </cell>
          <cell r="F2">
            <v>300</v>
          </cell>
        </row>
        <row r="3">
          <cell r="A3" t="str">
            <v>IE_PREM</v>
          </cell>
          <cell r="B3">
            <v>0.02</v>
          </cell>
          <cell r="C3">
            <v>7.6499999999999999E-2</v>
          </cell>
          <cell r="D3">
            <v>2.1499999999999998E-2</v>
          </cell>
          <cell r="E3">
            <v>3.5000000000000003E-2</v>
          </cell>
          <cell r="F3">
            <v>7.5499999999999998E-2</v>
          </cell>
        </row>
        <row r="4">
          <cell r="A4" t="str">
            <v>RE_PP</v>
          </cell>
          <cell r="B4">
            <v>75</v>
          </cell>
          <cell r="C4">
            <v>75</v>
          </cell>
          <cell r="D4">
            <v>75</v>
          </cell>
          <cell r="E4">
            <v>75</v>
          </cell>
          <cell r="F4">
            <v>75</v>
          </cell>
        </row>
        <row r="5">
          <cell r="A5" t="str">
            <v>RE_PREM</v>
          </cell>
          <cell r="B5">
            <v>0</v>
          </cell>
          <cell r="C5">
            <v>3.9E-2</v>
          </cell>
          <cell r="D5">
            <v>0</v>
          </cell>
          <cell r="E5">
            <v>0</v>
          </cell>
          <cell r="F5">
            <v>3.7999999999999999E-2</v>
          </cell>
        </row>
        <row r="6">
          <cell r="A6" t="str">
            <v>INFLATION</v>
          </cell>
          <cell r="B6">
            <v>2.5000000000000001E-2</v>
          </cell>
          <cell r="C6">
            <v>2.5000000000000001E-2</v>
          </cell>
          <cell r="D6">
            <v>2.5000000000000001E-2</v>
          </cell>
          <cell r="E6">
            <v>2.5000000000000001E-2</v>
          </cell>
          <cell r="F6">
            <v>2.5000000000000001E-2</v>
          </cell>
        </row>
        <row r="7">
          <cell r="A7" t="str">
            <v>ANNUITY_CHARGE</v>
          </cell>
          <cell r="B7">
            <v>0</v>
          </cell>
          <cell r="C7">
            <v>0</v>
          </cell>
          <cell r="D7">
            <v>0</v>
          </cell>
          <cell r="E7">
            <v>0</v>
          </cell>
          <cell r="F7">
            <v>0</v>
          </cell>
        </row>
        <row r="8">
          <cell r="A8" t="str">
            <v>MGT_CHARGE</v>
          </cell>
          <cell r="B8">
            <v>0</v>
          </cell>
          <cell r="C8">
            <v>0</v>
          </cell>
          <cell r="D8">
            <v>2.5000000000000001E-4</v>
          </cell>
          <cell r="E8">
            <v>0</v>
          </cell>
          <cell r="F8">
            <v>0</v>
          </cell>
        </row>
        <row r="9">
          <cell r="A9" t="str">
            <v>ASSET_CHARGE</v>
          </cell>
          <cell r="B9">
            <v>0</v>
          </cell>
          <cell r="C9">
            <v>0</v>
          </cell>
          <cell r="D9">
            <v>0</v>
          </cell>
          <cell r="E9">
            <v>1.25E-3</v>
          </cell>
          <cell r="F9">
            <v>1.6666666666666668E-3</v>
          </cell>
        </row>
        <row r="10">
          <cell r="A10" t="str">
            <v>PREM_PAY</v>
          </cell>
          <cell r="B10">
            <v>0</v>
          </cell>
          <cell r="C10">
            <v>0</v>
          </cell>
          <cell r="D10">
            <v>0</v>
          </cell>
          <cell r="E10">
            <v>0</v>
          </cell>
          <cell r="F10">
            <v>0</v>
          </cell>
        </row>
        <row r="11">
          <cell r="A11" t="str">
            <v>ANN_PAY</v>
          </cell>
          <cell r="B11">
            <v>0</v>
          </cell>
          <cell r="C11">
            <v>0</v>
          </cell>
          <cell r="D11">
            <v>0</v>
          </cell>
          <cell r="E11">
            <v>0</v>
          </cell>
          <cell r="F11">
            <v>0</v>
          </cell>
        </row>
        <row r="12">
          <cell r="A12" t="str">
            <v>EXP_FUND</v>
          </cell>
          <cell r="B12">
            <v>0</v>
          </cell>
          <cell r="C12">
            <v>0</v>
          </cell>
          <cell r="D12">
            <v>0</v>
          </cell>
          <cell r="E12">
            <v>0</v>
          </cell>
          <cell r="F12">
            <v>0</v>
          </cell>
        </row>
        <row r="13">
          <cell r="A13" t="str">
            <v>EXP_FUND_PER</v>
          </cell>
          <cell r="B13" t="str">
            <v>DEF_PERIOD</v>
          </cell>
          <cell r="C13" t="str">
            <v>DEF_PERIOD</v>
          </cell>
          <cell r="D13" t="str">
            <v>DEF_PERIOD</v>
          </cell>
          <cell r="E13" t="str">
            <v>DEF_PERIOD</v>
          </cell>
          <cell r="F13" t="str">
            <v>DEF_PERIOD</v>
          </cell>
        </row>
        <row r="14">
          <cell r="A14" t="str">
            <v>ADMIN_CHRG</v>
          </cell>
          <cell r="B14">
            <v>0</v>
          </cell>
          <cell r="C14">
            <v>60</v>
          </cell>
          <cell r="D14">
            <v>0</v>
          </cell>
          <cell r="E14">
            <v>72</v>
          </cell>
          <cell r="F14">
            <v>60</v>
          </cell>
        </row>
        <row r="15">
          <cell r="A15" t="str">
            <v>Mortality Charge</v>
          </cell>
        </row>
        <row r="16">
          <cell r="A16" t="str">
            <v>MORT_CHRG_TBL_M</v>
          </cell>
          <cell r="B16" t="str">
            <v>CL1M</v>
          </cell>
          <cell r="C16" t="str">
            <v>CL1M</v>
          </cell>
          <cell r="D16" t="str">
            <v>CL1MN</v>
          </cell>
          <cell r="E16" t="str">
            <v>CL1MN</v>
          </cell>
          <cell r="F16" t="str">
            <v>CL1MN</v>
          </cell>
        </row>
        <row r="17">
          <cell r="A17" t="str">
            <v>MORT_CHRG_TBL_F</v>
          </cell>
          <cell r="B17" t="str">
            <v>CL2F</v>
          </cell>
          <cell r="C17" t="str">
            <v>CL2F</v>
          </cell>
          <cell r="D17" t="str">
            <v>CL2FN</v>
          </cell>
          <cell r="E17" t="str">
            <v>CL2FN</v>
          </cell>
          <cell r="F17" t="str">
            <v>CL2FN</v>
          </cell>
        </row>
        <row r="18">
          <cell r="A18" t="str">
            <v>MORT_CHRG_LOAD_M</v>
          </cell>
          <cell r="B18">
            <v>1.1499999999999999</v>
          </cell>
          <cell r="C18">
            <v>1.1499999999999999</v>
          </cell>
          <cell r="D18">
            <v>0</v>
          </cell>
          <cell r="E18">
            <v>0</v>
          </cell>
          <cell r="F18">
            <v>0.5</v>
          </cell>
        </row>
        <row r="19">
          <cell r="A19" t="str">
            <v>MORT_CHRG_LOAD_F</v>
          </cell>
          <cell r="B19">
            <v>1.1499999999999999</v>
          </cell>
          <cell r="C19">
            <v>1.1499999999999999</v>
          </cell>
          <cell r="D19">
            <v>0</v>
          </cell>
          <cell r="E19">
            <v>0</v>
          </cell>
          <cell r="F19">
            <v>0.5</v>
          </cell>
        </row>
        <row r="20">
          <cell r="A20" t="str">
            <v>% AP Loading Deduction for ROP</v>
          </cell>
        </row>
        <row r="21">
          <cell r="A21">
            <v>1</v>
          </cell>
          <cell r="B21">
            <v>7.4999999999999997E-2</v>
          </cell>
          <cell r="C21">
            <v>0.15279999999999999</v>
          </cell>
          <cell r="D21">
            <v>0.09</v>
          </cell>
          <cell r="E21">
            <v>0.03</v>
          </cell>
          <cell r="F21">
            <v>9.5000000000000001E-2</v>
          </cell>
        </row>
        <row r="22">
          <cell r="A22">
            <v>2</v>
          </cell>
          <cell r="B22">
            <v>0</v>
          </cell>
          <cell r="C22">
            <v>0.124</v>
          </cell>
          <cell r="D22">
            <v>0</v>
          </cell>
          <cell r="E22">
            <v>0</v>
          </cell>
          <cell r="F22">
            <v>7.0000000000000007E-2</v>
          </cell>
        </row>
        <row r="23">
          <cell r="A23">
            <v>3</v>
          </cell>
          <cell r="B23">
            <v>0</v>
          </cell>
          <cell r="C23">
            <v>0.1096</v>
          </cell>
          <cell r="D23">
            <v>0</v>
          </cell>
          <cell r="E23">
            <v>0</v>
          </cell>
          <cell r="F23">
            <v>0.06</v>
          </cell>
        </row>
        <row r="24">
          <cell r="A24">
            <v>4</v>
          </cell>
          <cell r="B24">
            <v>0</v>
          </cell>
          <cell r="C24">
            <v>8.1920000000000007E-2</v>
          </cell>
          <cell r="D24">
            <v>0</v>
          </cell>
          <cell r="E24">
            <v>0</v>
          </cell>
          <cell r="F24">
            <v>5.5E-2</v>
          </cell>
        </row>
        <row r="25">
          <cell r="A25">
            <v>5</v>
          </cell>
          <cell r="B25">
            <v>0</v>
          </cell>
          <cell r="C25">
            <v>7.7119999999999994E-2</v>
          </cell>
          <cell r="D25">
            <v>0</v>
          </cell>
          <cell r="E25">
            <v>0</v>
          </cell>
          <cell r="F25">
            <v>0.05</v>
          </cell>
        </row>
        <row r="26">
          <cell r="A26">
            <v>6</v>
          </cell>
          <cell r="B26">
            <v>0</v>
          </cell>
          <cell r="C26">
            <v>0</v>
          </cell>
          <cell r="D26">
            <v>0</v>
          </cell>
          <cell r="E26">
            <v>0</v>
          </cell>
          <cell r="F26">
            <v>0</v>
          </cell>
        </row>
        <row r="27">
          <cell r="A27">
            <v>7</v>
          </cell>
          <cell r="B27">
            <v>0</v>
          </cell>
          <cell r="C27">
            <v>0</v>
          </cell>
          <cell r="D27">
            <v>0</v>
          </cell>
          <cell r="E27">
            <v>0</v>
          </cell>
          <cell r="F27">
            <v>0</v>
          </cell>
        </row>
        <row r="28">
          <cell r="A28">
            <v>8</v>
          </cell>
          <cell r="B28">
            <v>0</v>
          </cell>
          <cell r="C28">
            <v>0</v>
          </cell>
          <cell r="D28">
            <v>0</v>
          </cell>
          <cell r="E28">
            <v>0</v>
          </cell>
          <cell r="F28">
            <v>0</v>
          </cell>
        </row>
      </sheetData>
      <sheetData sheetId="17">
        <row r="1">
          <cell r="A1" t="str">
            <v>Product</v>
          </cell>
          <cell r="B1" t="str">
            <v>UNIV_SP_CREX_7.5</v>
          </cell>
          <cell r="C1" t="str">
            <v>UNIV_RP</v>
          </cell>
          <cell r="D1" t="str">
            <v>UNIV_SP_G</v>
          </cell>
          <cell r="E1" t="str">
            <v>UNLK_SP_B</v>
          </cell>
          <cell r="F1" t="str">
            <v>UNLK_RP_A</v>
          </cell>
        </row>
        <row r="2">
          <cell r="A2">
            <v>1</v>
          </cell>
          <cell r="B2">
            <v>5.0999999999999997E-2</v>
          </cell>
          <cell r="C2">
            <v>7.5920000000000001E-2</v>
          </cell>
          <cell r="D2">
            <v>0.05</v>
          </cell>
          <cell r="E2">
            <v>1.6216000000000001E-2</v>
          </cell>
          <cell r="F2">
            <v>0.24</v>
          </cell>
        </row>
        <row r="3">
          <cell r="A3">
            <v>2</v>
          </cell>
          <cell r="B3">
            <v>0</v>
          </cell>
          <cell r="C3">
            <v>5.96E-2</v>
          </cell>
          <cell r="D3">
            <v>0</v>
          </cell>
          <cell r="E3">
            <v>0</v>
          </cell>
          <cell r="F3">
            <v>0.1</v>
          </cell>
        </row>
        <row r="4">
          <cell r="A4">
            <v>3</v>
          </cell>
          <cell r="B4">
            <v>0</v>
          </cell>
          <cell r="C4">
            <v>0.05</v>
          </cell>
          <cell r="D4">
            <v>0</v>
          </cell>
          <cell r="E4">
            <v>0</v>
          </cell>
          <cell r="F4">
            <v>0.04</v>
          </cell>
        </row>
        <row r="5">
          <cell r="A5">
            <v>4</v>
          </cell>
          <cell r="B5">
            <v>0</v>
          </cell>
          <cell r="C5">
            <v>3.1919999999999997E-2</v>
          </cell>
          <cell r="D5">
            <v>0</v>
          </cell>
          <cell r="E5">
            <v>0</v>
          </cell>
          <cell r="F5">
            <v>0.04</v>
          </cell>
        </row>
        <row r="6">
          <cell r="A6">
            <v>5</v>
          </cell>
          <cell r="B6">
            <v>0</v>
          </cell>
          <cell r="C6">
            <v>3.1919999999999997E-2</v>
          </cell>
          <cell r="D6">
            <v>0</v>
          </cell>
          <cell r="E6">
            <v>0</v>
          </cell>
          <cell r="F6">
            <v>0.04</v>
          </cell>
        </row>
        <row r="7">
          <cell r="A7">
            <v>6</v>
          </cell>
          <cell r="B7">
            <v>0</v>
          </cell>
          <cell r="C7">
            <v>0</v>
          </cell>
          <cell r="D7">
            <v>0</v>
          </cell>
          <cell r="E7">
            <v>0</v>
          </cell>
          <cell r="F7">
            <v>0</v>
          </cell>
        </row>
        <row r="8">
          <cell r="A8">
            <v>7</v>
          </cell>
          <cell r="B8">
            <v>0</v>
          </cell>
          <cell r="C8">
            <v>0</v>
          </cell>
          <cell r="D8">
            <v>0</v>
          </cell>
          <cell r="E8">
            <v>0</v>
          </cell>
          <cell r="F8">
            <v>0</v>
          </cell>
        </row>
        <row r="9">
          <cell r="K9">
            <v>1.6216216216216215</v>
          </cell>
        </row>
      </sheetData>
      <sheetData sheetId="18">
        <row r="1">
          <cell r="A1" t="str">
            <v>Product</v>
          </cell>
          <cell r="B1" t="str">
            <v>UNIV_SP_CREX_7.5</v>
          </cell>
          <cell r="C1" t="str">
            <v>UNIV_RP</v>
          </cell>
          <cell r="D1" t="str">
            <v>UNIV_SP_G</v>
          </cell>
          <cell r="E1" t="str">
            <v>UNLK_SP_B</v>
          </cell>
          <cell r="F1" t="str">
            <v>UNLK_RP_A</v>
          </cell>
        </row>
        <row r="2">
          <cell r="A2">
            <v>1</v>
          </cell>
          <cell r="B2">
            <v>0</v>
          </cell>
          <cell r="C2">
            <v>0.85</v>
          </cell>
          <cell r="D2">
            <v>0</v>
          </cell>
          <cell r="E2">
            <v>0.85</v>
          </cell>
          <cell r="F2">
            <v>0.85</v>
          </cell>
        </row>
        <row r="3">
          <cell r="A3">
            <v>2</v>
          </cell>
          <cell r="B3">
            <v>0</v>
          </cell>
          <cell r="C3">
            <v>0</v>
          </cell>
          <cell r="D3">
            <v>0</v>
          </cell>
          <cell r="E3">
            <v>0</v>
          </cell>
          <cell r="F3">
            <v>0</v>
          </cell>
        </row>
        <row r="4">
          <cell r="A4">
            <v>3</v>
          </cell>
          <cell r="B4">
            <v>0</v>
          </cell>
          <cell r="C4">
            <v>0</v>
          </cell>
          <cell r="D4">
            <v>0</v>
          </cell>
          <cell r="E4">
            <v>0</v>
          </cell>
          <cell r="F4">
            <v>0</v>
          </cell>
        </row>
        <row r="5">
          <cell r="A5">
            <v>4</v>
          </cell>
          <cell r="B5">
            <v>0</v>
          </cell>
          <cell r="C5">
            <v>0</v>
          </cell>
          <cell r="D5">
            <v>0</v>
          </cell>
          <cell r="E5">
            <v>0</v>
          </cell>
          <cell r="F5">
            <v>0</v>
          </cell>
        </row>
        <row r="6">
          <cell r="A6">
            <v>5</v>
          </cell>
          <cell r="B6">
            <v>0</v>
          </cell>
          <cell r="C6">
            <v>0</v>
          </cell>
          <cell r="D6">
            <v>0</v>
          </cell>
          <cell r="E6">
            <v>0</v>
          </cell>
          <cell r="F6">
            <v>0</v>
          </cell>
        </row>
        <row r="7">
          <cell r="A7">
            <v>6</v>
          </cell>
          <cell r="B7">
            <v>0</v>
          </cell>
          <cell r="C7">
            <v>0</v>
          </cell>
          <cell r="D7">
            <v>0</v>
          </cell>
          <cell r="E7">
            <v>0</v>
          </cell>
          <cell r="F7">
            <v>0</v>
          </cell>
        </row>
        <row r="8">
          <cell r="A8">
            <v>7</v>
          </cell>
          <cell r="B8">
            <v>0</v>
          </cell>
          <cell r="C8">
            <v>0</v>
          </cell>
          <cell r="D8">
            <v>0</v>
          </cell>
          <cell r="E8">
            <v>0</v>
          </cell>
          <cell r="F8">
            <v>0</v>
          </cell>
        </row>
      </sheetData>
      <sheetData sheetId="19">
        <row r="1">
          <cell r="A1" t="str">
            <v>Product</v>
          </cell>
          <cell r="B1" t="str">
            <v>UNIV_SP_CREX_7.5</v>
          </cell>
          <cell r="C1" t="str">
            <v>UNIV_RP</v>
          </cell>
          <cell r="D1" t="str">
            <v>UNIV_SP_G</v>
          </cell>
          <cell r="E1" t="str">
            <v>UNLK_SP_B</v>
          </cell>
          <cell r="F1" t="str">
            <v>UNLK_RP_A</v>
          </cell>
        </row>
        <row r="2">
          <cell r="A2" t="str">
            <v>MORT_TBL_M</v>
          </cell>
          <cell r="B2" t="str">
            <v>CL1M</v>
          </cell>
          <cell r="C2" t="str">
            <v>CL1MN</v>
          </cell>
          <cell r="D2" t="str">
            <v>CL1MN</v>
          </cell>
          <cell r="E2" t="str">
            <v>CL1MN</v>
          </cell>
          <cell r="F2" t="str">
            <v>CL1MN</v>
          </cell>
        </row>
        <row r="3">
          <cell r="A3" t="str">
            <v>MORT_TBL_F</v>
          </cell>
          <cell r="B3" t="str">
            <v>CL2F</v>
          </cell>
          <cell r="C3" t="str">
            <v>CL2FN</v>
          </cell>
          <cell r="D3" t="str">
            <v>CL2FN</v>
          </cell>
          <cell r="E3" t="str">
            <v>CL2FN</v>
          </cell>
          <cell r="F3" t="str">
            <v>CL2FN</v>
          </cell>
        </row>
        <row r="5">
          <cell r="A5" t="str">
            <v>RES_MORT_TBL_M</v>
          </cell>
          <cell r="B5" t="str">
            <v>CL1M</v>
          </cell>
          <cell r="C5" t="str">
            <v>CL1MN</v>
          </cell>
          <cell r="D5" t="str">
            <v>CL1MN</v>
          </cell>
          <cell r="E5" t="str">
            <v>CL1MN</v>
          </cell>
          <cell r="F5" t="str">
            <v>CL1MN</v>
          </cell>
        </row>
        <row r="6">
          <cell r="A6" t="str">
            <v>RES_MORT_TBL_F</v>
          </cell>
          <cell r="B6" t="str">
            <v>CL2F</v>
          </cell>
          <cell r="C6" t="str">
            <v>CL2FN</v>
          </cell>
          <cell r="D6" t="str">
            <v>CL2FN</v>
          </cell>
          <cell r="E6" t="str">
            <v>CL2FN</v>
          </cell>
          <cell r="F6" t="str">
            <v>CL2FN</v>
          </cell>
        </row>
        <row r="8">
          <cell r="A8" t="str">
            <v>SURR_MORT_TBL_M</v>
          </cell>
          <cell r="B8" t="str">
            <v>CL1M</v>
          </cell>
          <cell r="C8" t="str">
            <v>CL1MN</v>
          </cell>
          <cell r="D8" t="str">
            <v>CL1MN</v>
          </cell>
          <cell r="E8" t="str">
            <v>CL1MN</v>
          </cell>
          <cell r="F8" t="str">
            <v>CL1MN</v>
          </cell>
        </row>
        <row r="9">
          <cell r="A9" t="str">
            <v>SURR_MORT_TBL_F</v>
          </cell>
          <cell r="B9" t="str">
            <v>CL2F</v>
          </cell>
          <cell r="C9" t="str">
            <v>CL2FN</v>
          </cell>
          <cell r="D9" t="str">
            <v>CL2FN</v>
          </cell>
          <cell r="E9" t="str">
            <v>CL2FN</v>
          </cell>
          <cell r="F9" t="str">
            <v>CL2FN</v>
          </cell>
        </row>
        <row r="11">
          <cell r="A11" t="str">
            <v>DMORT_TBL_M</v>
          </cell>
          <cell r="B11" t="str">
            <v>CL1M</v>
          </cell>
          <cell r="C11" t="str">
            <v>CL1MN</v>
          </cell>
          <cell r="D11" t="str">
            <v>CL1MN</v>
          </cell>
          <cell r="E11" t="str">
            <v>CL1MN</v>
          </cell>
          <cell r="F11" t="str">
            <v>CL1MN</v>
          </cell>
        </row>
        <row r="12">
          <cell r="A12" t="str">
            <v>DMORT_TBL_F</v>
          </cell>
          <cell r="B12" t="str">
            <v>CL2F</v>
          </cell>
          <cell r="C12" t="str">
            <v>CL2FN</v>
          </cell>
          <cell r="D12" t="str">
            <v>CL2FN</v>
          </cell>
          <cell r="E12" t="str">
            <v>CL2FN</v>
          </cell>
          <cell r="F12" t="str">
            <v>CL2FN</v>
          </cell>
        </row>
        <row r="14">
          <cell r="A14" t="str">
            <v>RES_DMORT_TBL_M</v>
          </cell>
          <cell r="B14" t="str">
            <v>CL1M</v>
          </cell>
          <cell r="C14" t="str">
            <v>CL1MN</v>
          </cell>
          <cell r="D14" t="str">
            <v>CL1MN</v>
          </cell>
          <cell r="E14" t="str">
            <v>CL1MN</v>
          </cell>
          <cell r="F14" t="str">
            <v>CL1MN</v>
          </cell>
        </row>
        <row r="15">
          <cell r="A15" t="str">
            <v>RES_DMORT_TBL_F</v>
          </cell>
          <cell r="B15" t="str">
            <v>CL2F</v>
          </cell>
          <cell r="C15" t="str">
            <v>CL2FN</v>
          </cell>
          <cell r="D15" t="str">
            <v>CL2FN</v>
          </cell>
          <cell r="E15" t="str">
            <v>CL2FN</v>
          </cell>
          <cell r="F15" t="str">
            <v>CL2FN</v>
          </cell>
        </row>
        <row r="17">
          <cell r="A17" t="str">
            <v>SURR_DMORT_TBL_M</v>
          </cell>
          <cell r="B17" t="str">
            <v>CL1M</v>
          </cell>
          <cell r="C17" t="str">
            <v>CL1MN</v>
          </cell>
          <cell r="D17" t="str">
            <v>CL1MN</v>
          </cell>
          <cell r="E17" t="str">
            <v>CL1MN</v>
          </cell>
          <cell r="F17" t="str">
            <v>CL1MN</v>
          </cell>
        </row>
        <row r="18">
          <cell r="A18" t="str">
            <v>SURR_DMORT_TBL_F</v>
          </cell>
          <cell r="B18" t="str">
            <v>CL2F</v>
          </cell>
          <cell r="C18" t="str">
            <v>CL2FN</v>
          </cell>
          <cell r="D18" t="str">
            <v>CL2FN</v>
          </cell>
          <cell r="E18" t="str">
            <v>CL2FN</v>
          </cell>
          <cell r="F18" t="str">
            <v>CL2FN</v>
          </cell>
        </row>
        <row r="20">
          <cell r="A20" t="str">
            <v>MORT_LOAD_DPER</v>
          </cell>
          <cell r="B20">
            <v>1</v>
          </cell>
          <cell r="C20">
            <v>1</v>
          </cell>
          <cell r="D20">
            <v>1</v>
          </cell>
          <cell r="E20">
            <v>1</v>
          </cell>
          <cell r="F20">
            <v>1</v>
          </cell>
        </row>
        <row r="21">
          <cell r="A21" t="str">
            <v>RES_MORT_LOAD_DPER</v>
          </cell>
          <cell r="B21">
            <v>1</v>
          </cell>
          <cell r="C21">
            <v>1</v>
          </cell>
          <cell r="D21">
            <v>1</v>
          </cell>
          <cell r="E21">
            <v>1</v>
          </cell>
          <cell r="F21">
            <v>1</v>
          </cell>
        </row>
        <row r="22">
          <cell r="A22" t="str">
            <v>SURR_MORT_LOAD_DPER</v>
          </cell>
          <cell r="B22">
            <v>1</v>
          </cell>
          <cell r="C22">
            <v>1</v>
          </cell>
          <cell r="D22">
            <v>1</v>
          </cell>
          <cell r="E22">
            <v>1</v>
          </cell>
          <cell r="F22">
            <v>1</v>
          </cell>
        </row>
        <row r="24">
          <cell r="A24" t="str">
            <v>MORT_LOAD_DPER_F</v>
          </cell>
          <cell r="B24">
            <v>1</v>
          </cell>
          <cell r="C24">
            <v>1</v>
          </cell>
          <cell r="D24">
            <v>1</v>
          </cell>
          <cell r="E24">
            <v>1</v>
          </cell>
          <cell r="F24">
            <v>1</v>
          </cell>
        </row>
        <row r="25">
          <cell r="A25" t="str">
            <v>RES_MORT_LOAD_DPER_F</v>
          </cell>
          <cell r="B25">
            <v>1</v>
          </cell>
          <cell r="C25">
            <v>1</v>
          </cell>
          <cell r="D25">
            <v>1</v>
          </cell>
          <cell r="E25">
            <v>1</v>
          </cell>
          <cell r="F25">
            <v>1</v>
          </cell>
        </row>
        <row r="26">
          <cell r="A26" t="str">
            <v>SURR_MORT_LOAD_DPER_F</v>
          </cell>
          <cell r="B26">
            <v>1</v>
          </cell>
          <cell r="C26">
            <v>1</v>
          </cell>
          <cell r="D26">
            <v>1</v>
          </cell>
          <cell r="E26">
            <v>1</v>
          </cell>
          <cell r="F26">
            <v>1</v>
          </cell>
        </row>
        <row r="28">
          <cell r="A28" t="str">
            <v>MAX_MORT_IMPROVE_M</v>
          </cell>
          <cell r="B28">
            <v>0</v>
          </cell>
          <cell r="C28">
            <v>0</v>
          </cell>
          <cell r="D28">
            <v>0</v>
          </cell>
          <cell r="E28">
            <v>0</v>
          </cell>
          <cell r="F28">
            <v>0</v>
          </cell>
        </row>
        <row r="29">
          <cell r="A29" t="str">
            <v>MAX_MORT_IMPROVE_F</v>
          </cell>
          <cell r="B29">
            <v>0</v>
          </cell>
          <cell r="C29">
            <v>0</v>
          </cell>
          <cell r="D29">
            <v>0</v>
          </cell>
          <cell r="E29">
            <v>0</v>
          </cell>
          <cell r="F29">
            <v>0</v>
          </cell>
        </row>
        <row r="31">
          <cell r="A31" t="str">
            <v>PA_RATE</v>
          </cell>
          <cell r="B31">
            <v>0</v>
          </cell>
          <cell r="C31">
            <v>0</v>
          </cell>
          <cell r="D31">
            <v>4.0000000000000003E-5</v>
          </cell>
          <cell r="E31">
            <v>4.4999999999999999E-4</v>
          </cell>
          <cell r="F31">
            <v>8.8000000000000003E-4</v>
          </cell>
        </row>
        <row r="33">
          <cell r="A33" t="str">
            <v>MORT_LOAD_TBL</v>
          </cell>
        </row>
        <row r="34">
          <cell r="A34">
            <v>1</v>
          </cell>
          <cell r="B34">
            <v>0.42499999999999999</v>
          </cell>
          <cell r="C34">
            <v>1</v>
          </cell>
          <cell r="D34">
            <v>1</v>
          </cell>
          <cell r="E34">
            <v>1</v>
          </cell>
          <cell r="F34">
            <v>1</v>
          </cell>
        </row>
        <row r="35">
          <cell r="A35">
            <v>2</v>
          </cell>
          <cell r="B35">
            <v>0.85</v>
          </cell>
          <cell r="C35">
            <v>1</v>
          </cell>
          <cell r="D35">
            <v>1</v>
          </cell>
          <cell r="E35">
            <v>1</v>
          </cell>
          <cell r="F35">
            <v>1</v>
          </cell>
        </row>
        <row r="36">
          <cell r="A36" t="str">
            <v>MORT_LOAD_TBL_F</v>
          </cell>
        </row>
        <row r="37">
          <cell r="A37">
            <v>1</v>
          </cell>
          <cell r="B37">
            <v>0.42499999999999999</v>
          </cell>
          <cell r="C37">
            <v>1</v>
          </cell>
          <cell r="D37">
            <v>1</v>
          </cell>
          <cell r="E37">
            <v>1</v>
          </cell>
          <cell r="F37">
            <v>1</v>
          </cell>
        </row>
        <row r="38">
          <cell r="A38">
            <v>2</v>
          </cell>
          <cell r="B38">
            <v>0.85</v>
          </cell>
          <cell r="C38">
            <v>1</v>
          </cell>
          <cell r="D38">
            <v>1</v>
          </cell>
          <cell r="E38">
            <v>1</v>
          </cell>
          <cell r="F38">
            <v>1</v>
          </cell>
        </row>
        <row r="39">
          <cell r="A39" t="str">
            <v>RES_MORT_LOAD_TBL</v>
          </cell>
        </row>
        <row r="40">
          <cell r="A40">
            <v>1</v>
          </cell>
          <cell r="B40">
            <v>1</v>
          </cell>
          <cell r="C40">
            <v>1</v>
          </cell>
          <cell r="D40">
            <v>1</v>
          </cell>
          <cell r="E40">
            <v>1</v>
          </cell>
          <cell r="F40">
            <v>1</v>
          </cell>
        </row>
        <row r="41">
          <cell r="A41">
            <v>2</v>
          </cell>
          <cell r="B41">
            <v>1</v>
          </cell>
          <cell r="C41">
            <v>1</v>
          </cell>
          <cell r="D41">
            <v>1</v>
          </cell>
          <cell r="E41">
            <v>1</v>
          </cell>
          <cell r="F41">
            <v>1</v>
          </cell>
        </row>
        <row r="42">
          <cell r="A42" t="str">
            <v>RES_MORT_LOAD_TBL_F</v>
          </cell>
        </row>
        <row r="43">
          <cell r="A43">
            <v>1</v>
          </cell>
          <cell r="B43">
            <v>1</v>
          </cell>
          <cell r="C43">
            <v>1</v>
          </cell>
          <cell r="D43">
            <v>1</v>
          </cell>
          <cell r="E43">
            <v>1</v>
          </cell>
          <cell r="F43">
            <v>1</v>
          </cell>
        </row>
        <row r="44">
          <cell r="A44">
            <v>2</v>
          </cell>
          <cell r="B44">
            <v>1</v>
          </cell>
          <cell r="C44">
            <v>1</v>
          </cell>
          <cell r="D44">
            <v>1</v>
          </cell>
          <cell r="E44">
            <v>1</v>
          </cell>
          <cell r="F44">
            <v>1</v>
          </cell>
        </row>
        <row r="45">
          <cell r="A45" t="str">
            <v>SURR_MORT_LOAD_TBL</v>
          </cell>
        </row>
        <row r="46">
          <cell r="A46">
            <v>1</v>
          </cell>
          <cell r="B46">
            <v>1</v>
          </cell>
          <cell r="C46">
            <v>1</v>
          </cell>
          <cell r="D46">
            <v>1</v>
          </cell>
          <cell r="E46">
            <v>1</v>
          </cell>
          <cell r="F46">
            <v>1</v>
          </cell>
        </row>
        <row r="47">
          <cell r="A47">
            <v>2</v>
          </cell>
          <cell r="B47">
            <v>1</v>
          </cell>
          <cell r="C47">
            <v>1</v>
          </cell>
          <cell r="D47">
            <v>1</v>
          </cell>
          <cell r="E47">
            <v>1</v>
          </cell>
          <cell r="F47">
            <v>1</v>
          </cell>
        </row>
        <row r="48">
          <cell r="A48" t="str">
            <v>SURR_MORT_LOAD_TBL_F</v>
          </cell>
        </row>
        <row r="49">
          <cell r="A49">
            <v>1</v>
          </cell>
          <cell r="B49">
            <v>1</v>
          </cell>
          <cell r="C49">
            <v>1</v>
          </cell>
          <cell r="D49">
            <v>1</v>
          </cell>
          <cell r="E49">
            <v>1</v>
          </cell>
          <cell r="F49">
            <v>1</v>
          </cell>
        </row>
        <row r="50">
          <cell r="A50">
            <v>2</v>
          </cell>
          <cell r="B50">
            <v>1</v>
          </cell>
          <cell r="C50">
            <v>1</v>
          </cell>
          <cell r="D50">
            <v>1</v>
          </cell>
          <cell r="E50">
            <v>1</v>
          </cell>
          <cell r="F50">
            <v>1</v>
          </cell>
        </row>
      </sheetData>
      <sheetData sheetId="20">
        <row r="1">
          <cell r="A1" t="str">
            <v>Product</v>
          </cell>
          <cell r="B1" t="str">
            <v>UNIV_SP_CREX_7.5</v>
          </cell>
          <cell r="C1" t="str">
            <v>UNIV_RP</v>
          </cell>
          <cell r="D1" t="str">
            <v>UNIV_SP_G</v>
          </cell>
          <cell r="E1" t="str">
            <v>UNLK_SP_B</v>
          </cell>
          <cell r="F1" t="str">
            <v>UNLK_RP_A</v>
          </cell>
        </row>
        <row r="2">
          <cell r="A2">
            <v>0</v>
          </cell>
          <cell r="B2">
            <v>1</v>
          </cell>
          <cell r="C2">
            <v>1</v>
          </cell>
          <cell r="D2">
            <v>1</v>
          </cell>
          <cell r="E2">
            <v>1</v>
          </cell>
          <cell r="F2">
            <v>1</v>
          </cell>
        </row>
        <row r="3">
          <cell r="A3">
            <v>1</v>
          </cell>
          <cell r="B3">
            <v>1</v>
          </cell>
          <cell r="C3">
            <v>1</v>
          </cell>
          <cell r="D3">
            <v>1</v>
          </cell>
          <cell r="E3">
            <v>1</v>
          </cell>
          <cell r="F3">
            <v>1</v>
          </cell>
        </row>
        <row r="4">
          <cell r="A4">
            <v>2</v>
          </cell>
          <cell r="B4">
            <v>1</v>
          </cell>
          <cell r="C4">
            <v>1</v>
          </cell>
          <cell r="D4">
            <v>1</v>
          </cell>
          <cell r="E4">
            <v>1</v>
          </cell>
          <cell r="F4">
            <v>1</v>
          </cell>
        </row>
        <row r="5">
          <cell r="A5">
            <v>3</v>
          </cell>
          <cell r="B5">
            <v>1</v>
          </cell>
          <cell r="C5">
            <v>1</v>
          </cell>
          <cell r="D5">
            <v>1</v>
          </cell>
          <cell r="E5">
            <v>1</v>
          </cell>
          <cell r="F5">
            <v>1</v>
          </cell>
        </row>
        <row r="6">
          <cell r="A6">
            <v>4</v>
          </cell>
          <cell r="B6">
            <v>1</v>
          </cell>
          <cell r="C6">
            <v>1</v>
          </cell>
          <cell r="D6">
            <v>1</v>
          </cell>
          <cell r="E6">
            <v>1</v>
          </cell>
          <cell r="F6">
            <v>1</v>
          </cell>
        </row>
        <row r="7">
          <cell r="A7">
            <v>5</v>
          </cell>
          <cell r="B7">
            <v>1</v>
          </cell>
          <cell r="C7">
            <v>1</v>
          </cell>
          <cell r="D7">
            <v>1</v>
          </cell>
          <cell r="E7">
            <v>1</v>
          </cell>
          <cell r="F7">
            <v>1</v>
          </cell>
        </row>
        <row r="8">
          <cell r="A8">
            <v>6</v>
          </cell>
          <cell r="B8">
            <v>1</v>
          </cell>
          <cell r="C8">
            <v>1</v>
          </cell>
          <cell r="D8">
            <v>1</v>
          </cell>
          <cell r="E8">
            <v>1</v>
          </cell>
          <cell r="F8">
            <v>1</v>
          </cell>
        </row>
        <row r="9">
          <cell r="A9">
            <v>7</v>
          </cell>
          <cell r="B9">
            <v>1</v>
          </cell>
          <cell r="C9">
            <v>1</v>
          </cell>
          <cell r="D9">
            <v>1</v>
          </cell>
          <cell r="E9">
            <v>1</v>
          </cell>
          <cell r="F9">
            <v>1</v>
          </cell>
        </row>
        <row r="10">
          <cell r="A10">
            <v>8</v>
          </cell>
          <cell r="B10">
            <v>1</v>
          </cell>
          <cell r="C10">
            <v>1</v>
          </cell>
          <cell r="D10">
            <v>1</v>
          </cell>
          <cell r="E10">
            <v>1</v>
          </cell>
          <cell r="F10">
            <v>1</v>
          </cell>
        </row>
        <row r="11">
          <cell r="A11">
            <v>9</v>
          </cell>
          <cell r="B11">
            <v>1</v>
          </cell>
          <cell r="C11">
            <v>1</v>
          </cell>
          <cell r="D11">
            <v>1</v>
          </cell>
          <cell r="E11">
            <v>1</v>
          </cell>
          <cell r="F11">
            <v>1</v>
          </cell>
        </row>
        <row r="12">
          <cell r="A12">
            <v>10</v>
          </cell>
          <cell r="B12">
            <v>1</v>
          </cell>
          <cell r="C12">
            <v>1</v>
          </cell>
          <cell r="D12">
            <v>1</v>
          </cell>
          <cell r="E12">
            <v>1</v>
          </cell>
          <cell r="F12">
            <v>1</v>
          </cell>
        </row>
        <row r="13">
          <cell r="A13">
            <v>11</v>
          </cell>
          <cell r="B13">
            <v>1</v>
          </cell>
          <cell r="C13">
            <v>1</v>
          </cell>
          <cell r="D13">
            <v>1</v>
          </cell>
          <cell r="E13">
            <v>1</v>
          </cell>
          <cell r="F13">
            <v>1</v>
          </cell>
        </row>
        <row r="14">
          <cell r="A14">
            <v>12</v>
          </cell>
          <cell r="B14">
            <v>1</v>
          </cell>
          <cell r="C14">
            <v>1</v>
          </cell>
          <cell r="D14">
            <v>1</v>
          </cell>
          <cell r="E14">
            <v>1</v>
          </cell>
          <cell r="F14">
            <v>1</v>
          </cell>
        </row>
        <row r="15">
          <cell r="A15">
            <v>13</v>
          </cell>
          <cell r="B15">
            <v>1</v>
          </cell>
          <cell r="C15">
            <v>1</v>
          </cell>
          <cell r="D15">
            <v>1</v>
          </cell>
          <cell r="E15">
            <v>1</v>
          </cell>
          <cell r="F15">
            <v>1</v>
          </cell>
        </row>
        <row r="16">
          <cell r="A16">
            <v>14</v>
          </cell>
          <cell r="B16">
            <v>1</v>
          </cell>
          <cell r="C16">
            <v>1</v>
          </cell>
          <cell r="D16">
            <v>1</v>
          </cell>
          <cell r="E16">
            <v>1</v>
          </cell>
          <cell r="F16">
            <v>1</v>
          </cell>
        </row>
        <row r="17">
          <cell r="A17">
            <v>15</v>
          </cell>
          <cell r="B17">
            <v>1</v>
          </cell>
          <cell r="C17">
            <v>1</v>
          </cell>
          <cell r="D17">
            <v>1</v>
          </cell>
          <cell r="E17">
            <v>1</v>
          </cell>
          <cell r="F17">
            <v>1</v>
          </cell>
        </row>
        <row r="18">
          <cell r="A18">
            <v>16</v>
          </cell>
          <cell r="B18">
            <v>1</v>
          </cell>
          <cell r="C18">
            <v>1</v>
          </cell>
          <cell r="D18">
            <v>1</v>
          </cell>
          <cell r="E18">
            <v>1</v>
          </cell>
          <cell r="F18">
            <v>1</v>
          </cell>
        </row>
        <row r="19">
          <cell r="A19">
            <v>17</v>
          </cell>
          <cell r="B19">
            <v>1</v>
          </cell>
          <cell r="C19">
            <v>1</v>
          </cell>
          <cell r="D19">
            <v>1</v>
          </cell>
          <cell r="E19">
            <v>1</v>
          </cell>
          <cell r="F19">
            <v>1</v>
          </cell>
        </row>
        <row r="20">
          <cell r="A20">
            <v>18</v>
          </cell>
          <cell r="B20">
            <v>1</v>
          </cell>
          <cell r="C20">
            <v>1</v>
          </cell>
          <cell r="D20">
            <v>1</v>
          </cell>
          <cell r="E20">
            <v>1</v>
          </cell>
          <cell r="F20">
            <v>1</v>
          </cell>
        </row>
        <row r="21">
          <cell r="A21">
            <v>19</v>
          </cell>
          <cell r="B21">
            <v>1</v>
          </cell>
          <cell r="C21">
            <v>1</v>
          </cell>
          <cell r="D21">
            <v>1</v>
          </cell>
          <cell r="E21">
            <v>1</v>
          </cell>
          <cell r="F21">
            <v>1</v>
          </cell>
        </row>
        <row r="22">
          <cell r="A22">
            <v>20</v>
          </cell>
          <cell r="B22">
            <v>1</v>
          </cell>
          <cell r="C22">
            <v>1</v>
          </cell>
          <cell r="D22">
            <v>1</v>
          </cell>
          <cell r="E22">
            <v>1</v>
          </cell>
          <cell r="F22">
            <v>1</v>
          </cell>
        </row>
        <row r="23">
          <cell r="A23">
            <v>21</v>
          </cell>
          <cell r="B23">
            <v>1</v>
          </cell>
          <cell r="C23">
            <v>1</v>
          </cell>
          <cell r="D23">
            <v>1</v>
          </cell>
          <cell r="E23">
            <v>1</v>
          </cell>
          <cell r="F23">
            <v>1</v>
          </cell>
        </row>
        <row r="24">
          <cell r="A24">
            <v>22</v>
          </cell>
          <cell r="B24">
            <v>1</v>
          </cell>
          <cell r="C24">
            <v>1</v>
          </cell>
          <cell r="D24">
            <v>1</v>
          </cell>
          <cell r="E24">
            <v>1</v>
          </cell>
          <cell r="F24">
            <v>1</v>
          </cell>
        </row>
        <row r="25">
          <cell r="A25">
            <v>23</v>
          </cell>
          <cell r="B25">
            <v>1</v>
          </cell>
          <cell r="C25">
            <v>1</v>
          </cell>
          <cell r="D25">
            <v>1</v>
          </cell>
          <cell r="E25">
            <v>1</v>
          </cell>
          <cell r="F25">
            <v>1</v>
          </cell>
        </row>
        <row r="26">
          <cell r="A26">
            <v>24</v>
          </cell>
          <cell r="B26">
            <v>1</v>
          </cell>
          <cell r="C26">
            <v>1</v>
          </cell>
          <cell r="D26">
            <v>1</v>
          </cell>
          <cell r="E26">
            <v>1</v>
          </cell>
          <cell r="F26">
            <v>1</v>
          </cell>
        </row>
        <row r="27">
          <cell r="A27">
            <v>25</v>
          </cell>
          <cell r="B27">
            <v>1</v>
          </cell>
          <cell r="C27">
            <v>1</v>
          </cell>
          <cell r="D27">
            <v>1</v>
          </cell>
          <cell r="E27">
            <v>1</v>
          </cell>
          <cell r="F27">
            <v>1</v>
          </cell>
        </row>
        <row r="28">
          <cell r="A28">
            <v>26</v>
          </cell>
          <cell r="B28">
            <v>1</v>
          </cell>
          <cell r="C28">
            <v>1</v>
          </cell>
          <cell r="D28">
            <v>1</v>
          </cell>
          <cell r="E28">
            <v>1</v>
          </cell>
          <cell r="F28">
            <v>1</v>
          </cell>
        </row>
        <row r="29">
          <cell r="A29">
            <v>27</v>
          </cell>
          <cell r="B29">
            <v>1</v>
          </cell>
          <cell r="C29">
            <v>1</v>
          </cell>
          <cell r="D29">
            <v>1</v>
          </cell>
          <cell r="E29">
            <v>1</v>
          </cell>
          <cell r="F29">
            <v>1</v>
          </cell>
        </row>
        <row r="30">
          <cell r="A30">
            <v>28</v>
          </cell>
          <cell r="B30">
            <v>1</v>
          </cell>
          <cell r="C30">
            <v>1</v>
          </cell>
          <cell r="D30">
            <v>1</v>
          </cell>
          <cell r="E30">
            <v>1</v>
          </cell>
          <cell r="F30">
            <v>1</v>
          </cell>
        </row>
        <row r="31">
          <cell r="A31">
            <v>29</v>
          </cell>
          <cell r="B31">
            <v>1</v>
          </cell>
          <cell r="C31">
            <v>1</v>
          </cell>
          <cell r="D31">
            <v>1</v>
          </cell>
          <cell r="E31">
            <v>1</v>
          </cell>
          <cell r="F31">
            <v>1</v>
          </cell>
        </row>
        <row r="32">
          <cell r="A32">
            <v>30</v>
          </cell>
          <cell r="B32">
            <v>1</v>
          </cell>
          <cell r="C32">
            <v>1</v>
          </cell>
          <cell r="D32">
            <v>1</v>
          </cell>
          <cell r="E32">
            <v>1</v>
          </cell>
          <cell r="F32">
            <v>1</v>
          </cell>
        </row>
        <row r="33">
          <cell r="A33">
            <v>31</v>
          </cell>
          <cell r="B33">
            <v>1</v>
          </cell>
          <cell r="C33">
            <v>1</v>
          </cell>
          <cell r="D33">
            <v>1</v>
          </cell>
          <cell r="E33">
            <v>1</v>
          </cell>
          <cell r="F33">
            <v>1</v>
          </cell>
        </row>
        <row r="34">
          <cell r="A34">
            <v>32</v>
          </cell>
          <cell r="B34">
            <v>1</v>
          </cell>
          <cell r="C34">
            <v>1</v>
          </cell>
          <cell r="D34">
            <v>1</v>
          </cell>
          <cell r="E34">
            <v>1</v>
          </cell>
          <cell r="F34">
            <v>1</v>
          </cell>
        </row>
        <row r="35">
          <cell r="A35">
            <v>33</v>
          </cell>
          <cell r="B35">
            <v>1</v>
          </cell>
          <cell r="C35">
            <v>1</v>
          </cell>
          <cell r="D35">
            <v>1</v>
          </cell>
          <cell r="E35">
            <v>1</v>
          </cell>
          <cell r="F35">
            <v>1</v>
          </cell>
        </row>
        <row r="36">
          <cell r="A36">
            <v>34</v>
          </cell>
          <cell r="B36">
            <v>1</v>
          </cell>
          <cell r="C36">
            <v>1</v>
          </cell>
          <cell r="D36">
            <v>1</v>
          </cell>
          <cell r="E36">
            <v>1</v>
          </cell>
          <cell r="F36">
            <v>1</v>
          </cell>
        </row>
        <row r="37">
          <cell r="A37">
            <v>35</v>
          </cell>
          <cell r="B37">
            <v>1</v>
          </cell>
          <cell r="C37">
            <v>1</v>
          </cell>
          <cell r="D37">
            <v>1</v>
          </cell>
          <cell r="E37">
            <v>1</v>
          </cell>
          <cell r="F37">
            <v>1</v>
          </cell>
        </row>
        <row r="38">
          <cell r="A38">
            <v>36</v>
          </cell>
          <cell r="B38">
            <v>1</v>
          </cell>
          <cell r="C38">
            <v>1</v>
          </cell>
          <cell r="D38">
            <v>1</v>
          </cell>
          <cell r="E38">
            <v>1</v>
          </cell>
          <cell r="F38">
            <v>1</v>
          </cell>
        </row>
        <row r="39">
          <cell r="A39">
            <v>37</v>
          </cell>
          <cell r="B39">
            <v>1</v>
          </cell>
          <cell r="C39">
            <v>1</v>
          </cell>
          <cell r="D39">
            <v>1</v>
          </cell>
          <cell r="E39">
            <v>1</v>
          </cell>
          <cell r="F39">
            <v>1</v>
          </cell>
        </row>
        <row r="40">
          <cell r="A40">
            <v>38</v>
          </cell>
          <cell r="B40">
            <v>1</v>
          </cell>
          <cell r="C40">
            <v>1</v>
          </cell>
          <cell r="D40">
            <v>1</v>
          </cell>
          <cell r="E40">
            <v>1</v>
          </cell>
          <cell r="F40">
            <v>1</v>
          </cell>
        </row>
        <row r="41">
          <cell r="A41">
            <v>39</v>
          </cell>
          <cell r="B41">
            <v>1</v>
          </cell>
          <cell r="C41">
            <v>1</v>
          </cell>
          <cell r="D41">
            <v>1</v>
          </cell>
          <cell r="E41">
            <v>1</v>
          </cell>
          <cell r="F41">
            <v>1</v>
          </cell>
        </row>
        <row r="42">
          <cell r="A42">
            <v>40</v>
          </cell>
          <cell r="B42">
            <v>1</v>
          </cell>
          <cell r="C42">
            <v>1</v>
          </cell>
          <cell r="D42">
            <v>1</v>
          </cell>
          <cell r="E42">
            <v>1</v>
          </cell>
          <cell r="F42">
            <v>1</v>
          </cell>
        </row>
        <row r="43">
          <cell r="A43">
            <v>41</v>
          </cell>
          <cell r="B43">
            <v>1</v>
          </cell>
          <cell r="C43">
            <v>1</v>
          </cell>
          <cell r="D43">
            <v>1</v>
          </cell>
          <cell r="E43">
            <v>1</v>
          </cell>
          <cell r="F43">
            <v>1</v>
          </cell>
        </row>
        <row r="44">
          <cell r="A44">
            <v>42</v>
          </cell>
          <cell r="B44">
            <v>1</v>
          </cell>
          <cell r="C44">
            <v>1</v>
          </cell>
          <cell r="D44">
            <v>1</v>
          </cell>
          <cell r="E44">
            <v>1</v>
          </cell>
          <cell r="F44">
            <v>1</v>
          </cell>
        </row>
        <row r="45">
          <cell r="A45">
            <v>43</v>
          </cell>
          <cell r="B45">
            <v>1</v>
          </cell>
          <cell r="C45">
            <v>1</v>
          </cell>
          <cell r="D45">
            <v>1</v>
          </cell>
          <cell r="E45">
            <v>1</v>
          </cell>
          <cell r="F45">
            <v>1</v>
          </cell>
        </row>
        <row r="46">
          <cell r="A46">
            <v>44</v>
          </cell>
          <cell r="B46">
            <v>1</v>
          </cell>
          <cell r="C46">
            <v>1</v>
          </cell>
          <cell r="D46">
            <v>1</v>
          </cell>
          <cell r="E46">
            <v>1</v>
          </cell>
          <cell r="F46">
            <v>1</v>
          </cell>
        </row>
        <row r="47">
          <cell r="A47">
            <v>45</v>
          </cell>
          <cell r="B47">
            <v>1</v>
          </cell>
          <cell r="C47">
            <v>1</v>
          </cell>
          <cell r="D47">
            <v>1</v>
          </cell>
          <cell r="E47">
            <v>1</v>
          </cell>
          <cell r="F47">
            <v>1</v>
          </cell>
        </row>
        <row r="48">
          <cell r="A48">
            <v>46</v>
          </cell>
          <cell r="B48">
            <v>1</v>
          </cell>
          <cell r="C48">
            <v>1</v>
          </cell>
          <cell r="D48">
            <v>1</v>
          </cell>
          <cell r="E48">
            <v>1</v>
          </cell>
          <cell r="F48">
            <v>1</v>
          </cell>
        </row>
        <row r="49">
          <cell r="A49">
            <v>47</v>
          </cell>
          <cell r="B49">
            <v>1</v>
          </cell>
          <cell r="C49">
            <v>1</v>
          </cell>
          <cell r="D49">
            <v>1</v>
          </cell>
          <cell r="E49">
            <v>1</v>
          </cell>
          <cell r="F49">
            <v>1</v>
          </cell>
        </row>
        <row r="50">
          <cell r="A50">
            <v>48</v>
          </cell>
          <cell r="B50">
            <v>1</v>
          </cell>
          <cell r="C50">
            <v>1</v>
          </cell>
          <cell r="D50">
            <v>1</v>
          </cell>
          <cell r="E50">
            <v>1</v>
          </cell>
          <cell r="F50">
            <v>1</v>
          </cell>
        </row>
        <row r="51">
          <cell r="A51">
            <v>49</v>
          </cell>
          <cell r="B51">
            <v>1</v>
          </cell>
          <cell r="C51">
            <v>1</v>
          </cell>
          <cell r="D51">
            <v>1</v>
          </cell>
          <cell r="E51">
            <v>1</v>
          </cell>
          <cell r="F51">
            <v>1</v>
          </cell>
        </row>
        <row r="52">
          <cell r="A52">
            <v>50</v>
          </cell>
          <cell r="B52">
            <v>1</v>
          </cell>
          <cell r="C52">
            <v>1</v>
          </cell>
          <cell r="D52">
            <v>1</v>
          </cell>
          <cell r="E52">
            <v>1</v>
          </cell>
          <cell r="F52">
            <v>1</v>
          </cell>
        </row>
        <row r="53">
          <cell r="A53">
            <v>51</v>
          </cell>
          <cell r="B53">
            <v>1</v>
          </cell>
          <cell r="C53">
            <v>1</v>
          </cell>
          <cell r="D53">
            <v>1</v>
          </cell>
          <cell r="E53">
            <v>1</v>
          </cell>
          <cell r="F53">
            <v>1</v>
          </cell>
        </row>
        <row r="54">
          <cell r="A54">
            <v>52</v>
          </cell>
          <cell r="B54">
            <v>1</v>
          </cell>
          <cell r="C54">
            <v>1</v>
          </cell>
          <cell r="D54">
            <v>1</v>
          </cell>
          <cell r="E54">
            <v>1</v>
          </cell>
          <cell r="F54">
            <v>1</v>
          </cell>
        </row>
        <row r="55">
          <cell r="A55">
            <v>53</v>
          </cell>
          <cell r="B55">
            <v>1</v>
          </cell>
          <cell r="C55">
            <v>1</v>
          </cell>
          <cell r="D55">
            <v>1</v>
          </cell>
          <cell r="E55">
            <v>1</v>
          </cell>
          <cell r="F55">
            <v>1</v>
          </cell>
        </row>
        <row r="56">
          <cell r="A56">
            <v>54</v>
          </cell>
          <cell r="B56">
            <v>1</v>
          </cell>
          <cell r="C56">
            <v>1</v>
          </cell>
          <cell r="D56">
            <v>1</v>
          </cell>
          <cell r="E56">
            <v>1</v>
          </cell>
          <cell r="F56">
            <v>1</v>
          </cell>
        </row>
        <row r="57">
          <cell r="A57">
            <v>55</v>
          </cell>
          <cell r="B57">
            <v>1</v>
          </cell>
          <cell r="C57">
            <v>1</v>
          </cell>
          <cell r="D57">
            <v>1</v>
          </cell>
          <cell r="E57">
            <v>1</v>
          </cell>
          <cell r="F57">
            <v>1</v>
          </cell>
        </row>
        <row r="58">
          <cell r="A58">
            <v>56</v>
          </cell>
          <cell r="B58">
            <v>1</v>
          </cell>
          <cell r="C58">
            <v>1</v>
          </cell>
          <cell r="D58">
            <v>1</v>
          </cell>
          <cell r="E58">
            <v>1</v>
          </cell>
          <cell r="F58">
            <v>1</v>
          </cell>
        </row>
        <row r="59">
          <cell r="A59">
            <v>57</v>
          </cell>
          <cell r="B59">
            <v>1</v>
          </cell>
          <cell r="C59">
            <v>1</v>
          </cell>
          <cell r="D59">
            <v>1</v>
          </cell>
          <cell r="E59">
            <v>1</v>
          </cell>
          <cell r="F59">
            <v>1</v>
          </cell>
        </row>
        <row r="60">
          <cell r="A60">
            <v>58</v>
          </cell>
          <cell r="B60">
            <v>1</v>
          </cell>
          <cell r="C60">
            <v>1</v>
          </cell>
          <cell r="D60">
            <v>1</v>
          </cell>
          <cell r="E60">
            <v>1</v>
          </cell>
          <cell r="F60">
            <v>1</v>
          </cell>
        </row>
        <row r="61">
          <cell r="A61">
            <v>59</v>
          </cell>
          <cell r="B61">
            <v>1</v>
          </cell>
          <cell r="C61">
            <v>1</v>
          </cell>
          <cell r="D61">
            <v>1</v>
          </cell>
          <cell r="E61">
            <v>1</v>
          </cell>
          <cell r="F61">
            <v>1</v>
          </cell>
        </row>
        <row r="62">
          <cell r="A62">
            <v>60</v>
          </cell>
          <cell r="B62">
            <v>1</v>
          </cell>
          <cell r="C62">
            <v>1</v>
          </cell>
          <cell r="D62">
            <v>1</v>
          </cell>
          <cell r="E62">
            <v>1</v>
          </cell>
          <cell r="F62">
            <v>1</v>
          </cell>
        </row>
        <row r="63">
          <cell r="A63">
            <v>61</v>
          </cell>
          <cell r="B63">
            <v>1</v>
          </cell>
          <cell r="C63">
            <v>1</v>
          </cell>
          <cell r="D63">
            <v>1</v>
          </cell>
          <cell r="E63">
            <v>1</v>
          </cell>
          <cell r="F63">
            <v>1</v>
          </cell>
        </row>
        <row r="64">
          <cell r="A64">
            <v>62</v>
          </cell>
          <cell r="B64">
            <v>1</v>
          </cell>
          <cell r="C64">
            <v>1</v>
          </cell>
          <cell r="D64">
            <v>1</v>
          </cell>
          <cell r="E64">
            <v>1</v>
          </cell>
          <cell r="F64">
            <v>1</v>
          </cell>
        </row>
        <row r="65">
          <cell r="A65">
            <v>63</v>
          </cell>
          <cell r="B65">
            <v>1</v>
          </cell>
          <cell r="C65">
            <v>1</v>
          </cell>
          <cell r="D65">
            <v>1</v>
          </cell>
          <cell r="E65">
            <v>1</v>
          </cell>
          <cell r="F65">
            <v>1</v>
          </cell>
        </row>
        <row r="66">
          <cell r="A66">
            <v>64</v>
          </cell>
          <cell r="B66">
            <v>1</v>
          </cell>
          <cell r="C66">
            <v>1</v>
          </cell>
          <cell r="D66">
            <v>1</v>
          </cell>
          <cell r="E66">
            <v>1</v>
          </cell>
          <cell r="F66">
            <v>1</v>
          </cell>
        </row>
        <row r="67">
          <cell r="A67">
            <v>65</v>
          </cell>
          <cell r="B67">
            <v>1</v>
          </cell>
          <cell r="C67">
            <v>1</v>
          </cell>
          <cell r="D67">
            <v>1</v>
          </cell>
          <cell r="E67">
            <v>1</v>
          </cell>
          <cell r="F67">
            <v>1</v>
          </cell>
        </row>
        <row r="68">
          <cell r="A68">
            <v>66</v>
          </cell>
          <cell r="B68">
            <v>1</v>
          </cell>
          <cell r="C68">
            <v>1</v>
          </cell>
          <cell r="D68">
            <v>1</v>
          </cell>
          <cell r="E68">
            <v>1</v>
          </cell>
          <cell r="F68">
            <v>1</v>
          </cell>
        </row>
        <row r="69">
          <cell r="A69">
            <v>67</v>
          </cell>
          <cell r="B69">
            <v>1</v>
          </cell>
          <cell r="C69">
            <v>1</v>
          </cell>
          <cell r="D69">
            <v>1</v>
          </cell>
          <cell r="E69">
            <v>1</v>
          </cell>
          <cell r="F69">
            <v>1</v>
          </cell>
        </row>
        <row r="70">
          <cell r="A70">
            <v>68</v>
          </cell>
          <cell r="B70">
            <v>1</v>
          </cell>
          <cell r="C70">
            <v>1</v>
          </cell>
          <cell r="D70">
            <v>1</v>
          </cell>
          <cell r="E70">
            <v>1</v>
          </cell>
          <cell r="F70">
            <v>1</v>
          </cell>
        </row>
        <row r="71">
          <cell r="A71">
            <v>69</v>
          </cell>
          <cell r="B71">
            <v>1</v>
          </cell>
          <cell r="C71">
            <v>1</v>
          </cell>
          <cell r="D71">
            <v>1</v>
          </cell>
          <cell r="E71">
            <v>1</v>
          </cell>
          <cell r="F71">
            <v>1</v>
          </cell>
        </row>
        <row r="72">
          <cell r="A72">
            <v>70</v>
          </cell>
          <cell r="B72">
            <v>1</v>
          </cell>
          <cell r="C72">
            <v>1</v>
          </cell>
          <cell r="D72">
            <v>1</v>
          </cell>
          <cell r="E72">
            <v>1</v>
          </cell>
          <cell r="F72">
            <v>1</v>
          </cell>
        </row>
        <row r="73">
          <cell r="A73">
            <v>71</v>
          </cell>
          <cell r="B73">
            <v>1</v>
          </cell>
          <cell r="C73">
            <v>1</v>
          </cell>
          <cell r="D73">
            <v>1</v>
          </cell>
          <cell r="E73">
            <v>1</v>
          </cell>
          <cell r="F73">
            <v>1</v>
          </cell>
        </row>
        <row r="74">
          <cell r="A74">
            <v>72</v>
          </cell>
          <cell r="B74">
            <v>1</v>
          </cell>
          <cell r="C74">
            <v>1</v>
          </cell>
          <cell r="D74">
            <v>1</v>
          </cell>
          <cell r="E74">
            <v>1</v>
          </cell>
          <cell r="F74">
            <v>1</v>
          </cell>
        </row>
        <row r="75">
          <cell r="A75">
            <v>73</v>
          </cell>
          <cell r="B75">
            <v>1</v>
          </cell>
          <cell r="C75">
            <v>1</v>
          </cell>
          <cell r="D75">
            <v>1</v>
          </cell>
          <cell r="E75">
            <v>1</v>
          </cell>
          <cell r="F75">
            <v>1</v>
          </cell>
        </row>
        <row r="76">
          <cell r="A76">
            <v>74</v>
          </cell>
          <cell r="B76">
            <v>1</v>
          </cell>
          <cell r="C76">
            <v>1</v>
          </cell>
          <cell r="D76">
            <v>1</v>
          </cell>
          <cell r="E76">
            <v>1</v>
          </cell>
          <cell r="F76">
            <v>1</v>
          </cell>
        </row>
        <row r="77">
          <cell r="A77">
            <v>75</v>
          </cell>
          <cell r="B77">
            <v>1</v>
          </cell>
          <cell r="C77">
            <v>1</v>
          </cell>
          <cell r="D77">
            <v>1</v>
          </cell>
          <cell r="E77">
            <v>1</v>
          </cell>
          <cell r="F77">
            <v>1</v>
          </cell>
        </row>
        <row r="78">
          <cell r="A78">
            <v>76</v>
          </cell>
          <cell r="B78">
            <v>1</v>
          </cell>
          <cell r="C78">
            <v>1</v>
          </cell>
          <cell r="D78">
            <v>1</v>
          </cell>
          <cell r="E78">
            <v>1</v>
          </cell>
          <cell r="F78">
            <v>1</v>
          </cell>
        </row>
        <row r="79">
          <cell r="A79">
            <v>77</v>
          </cell>
          <cell r="B79">
            <v>1</v>
          </cell>
          <cell r="C79">
            <v>1</v>
          </cell>
          <cell r="D79">
            <v>1</v>
          </cell>
          <cell r="E79">
            <v>1</v>
          </cell>
          <cell r="F79">
            <v>1</v>
          </cell>
        </row>
        <row r="80">
          <cell r="A80">
            <v>78</v>
          </cell>
          <cell r="B80">
            <v>1</v>
          </cell>
          <cell r="C80">
            <v>1</v>
          </cell>
          <cell r="D80">
            <v>1</v>
          </cell>
          <cell r="E80">
            <v>1</v>
          </cell>
          <cell r="F80">
            <v>1</v>
          </cell>
        </row>
        <row r="81">
          <cell r="A81">
            <v>79</v>
          </cell>
          <cell r="B81">
            <v>1</v>
          </cell>
          <cell r="C81">
            <v>1</v>
          </cell>
          <cell r="D81">
            <v>1</v>
          </cell>
          <cell r="E81">
            <v>1</v>
          </cell>
          <cell r="F81">
            <v>1</v>
          </cell>
        </row>
        <row r="82">
          <cell r="A82">
            <v>80</v>
          </cell>
          <cell r="B82">
            <v>1</v>
          </cell>
          <cell r="C82">
            <v>1</v>
          </cell>
          <cell r="D82">
            <v>1</v>
          </cell>
          <cell r="E82">
            <v>1</v>
          </cell>
          <cell r="F82">
            <v>1</v>
          </cell>
        </row>
        <row r="83">
          <cell r="A83">
            <v>81</v>
          </cell>
          <cell r="B83">
            <v>1</v>
          </cell>
          <cell r="C83">
            <v>1</v>
          </cell>
          <cell r="D83">
            <v>1</v>
          </cell>
          <cell r="E83">
            <v>1</v>
          </cell>
          <cell r="F83">
            <v>1</v>
          </cell>
        </row>
        <row r="84">
          <cell r="A84">
            <v>82</v>
          </cell>
          <cell r="B84">
            <v>1</v>
          </cell>
          <cell r="C84">
            <v>1</v>
          </cell>
          <cell r="D84">
            <v>1</v>
          </cell>
          <cell r="E84">
            <v>1</v>
          </cell>
          <cell r="F84">
            <v>1</v>
          </cell>
        </row>
        <row r="85">
          <cell r="A85">
            <v>83</v>
          </cell>
          <cell r="B85">
            <v>1</v>
          </cell>
          <cell r="C85">
            <v>1</v>
          </cell>
          <cell r="D85">
            <v>1</v>
          </cell>
          <cell r="E85">
            <v>1</v>
          </cell>
          <cell r="F85">
            <v>1</v>
          </cell>
        </row>
        <row r="86">
          <cell r="A86">
            <v>84</v>
          </cell>
          <cell r="B86">
            <v>1</v>
          </cell>
          <cell r="C86">
            <v>1</v>
          </cell>
          <cell r="D86">
            <v>1</v>
          </cell>
          <cell r="E86">
            <v>1</v>
          </cell>
          <cell r="F86">
            <v>1</v>
          </cell>
        </row>
        <row r="87">
          <cell r="A87">
            <v>85</v>
          </cell>
          <cell r="B87">
            <v>1</v>
          </cell>
          <cell r="C87">
            <v>1</v>
          </cell>
          <cell r="D87">
            <v>1</v>
          </cell>
          <cell r="E87">
            <v>1</v>
          </cell>
          <cell r="F87">
            <v>1</v>
          </cell>
        </row>
        <row r="88">
          <cell r="A88">
            <v>86</v>
          </cell>
          <cell r="B88">
            <v>1</v>
          </cell>
          <cell r="C88">
            <v>1</v>
          </cell>
          <cell r="D88">
            <v>1</v>
          </cell>
          <cell r="E88">
            <v>1</v>
          </cell>
          <cell r="F88">
            <v>1</v>
          </cell>
        </row>
        <row r="89">
          <cell r="A89">
            <v>87</v>
          </cell>
          <cell r="B89">
            <v>1</v>
          </cell>
          <cell r="C89">
            <v>1</v>
          </cell>
          <cell r="D89">
            <v>1</v>
          </cell>
          <cell r="E89">
            <v>1</v>
          </cell>
          <cell r="F89">
            <v>1</v>
          </cell>
        </row>
        <row r="90">
          <cell r="A90">
            <v>88</v>
          </cell>
          <cell r="B90">
            <v>1</v>
          </cell>
          <cell r="C90">
            <v>1</v>
          </cell>
          <cell r="D90">
            <v>1</v>
          </cell>
          <cell r="E90">
            <v>1</v>
          </cell>
          <cell r="F90">
            <v>1</v>
          </cell>
        </row>
        <row r="91">
          <cell r="A91">
            <v>89</v>
          </cell>
          <cell r="B91">
            <v>1</v>
          </cell>
          <cell r="C91">
            <v>1</v>
          </cell>
          <cell r="D91">
            <v>1</v>
          </cell>
          <cell r="E91">
            <v>1</v>
          </cell>
          <cell r="F91">
            <v>1</v>
          </cell>
        </row>
        <row r="92">
          <cell r="A92">
            <v>90</v>
          </cell>
          <cell r="B92">
            <v>1</v>
          </cell>
          <cell r="C92">
            <v>1</v>
          </cell>
          <cell r="D92">
            <v>1</v>
          </cell>
          <cell r="E92">
            <v>1</v>
          </cell>
          <cell r="F92">
            <v>1</v>
          </cell>
        </row>
        <row r="93">
          <cell r="A93">
            <v>91</v>
          </cell>
          <cell r="B93">
            <v>1</v>
          </cell>
          <cell r="C93">
            <v>1</v>
          </cell>
          <cell r="D93">
            <v>1</v>
          </cell>
          <cell r="E93">
            <v>1</v>
          </cell>
          <cell r="F93">
            <v>1</v>
          </cell>
        </row>
        <row r="94">
          <cell r="A94">
            <v>92</v>
          </cell>
          <cell r="B94">
            <v>1</v>
          </cell>
          <cell r="C94">
            <v>1</v>
          </cell>
          <cell r="D94">
            <v>1</v>
          </cell>
          <cell r="E94">
            <v>1</v>
          </cell>
          <cell r="F94">
            <v>1</v>
          </cell>
        </row>
        <row r="95">
          <cell r="A95">
            <v>93</v>
          </cell>
          <cell r="B95">
            <v>1</v>
          </cell>
          <cell r="C95">
            <v>1</v>
          </cell>
          <cell r="D95">
            <v>1</v>
          </cell>
          <cell r="E95">
            <v>1</v>
          </cell>
          <cell r="F95">
            <v>1</v>
          </cell>
        </row>
        <row r="96">
          <cell r="A96">
            <v>94</v>
          </cell>
          <cell r="B96">
            <v>1</v>
          </cell>
          <cell r="C96">
            <v>1</v>
          </cell>
          <cell r="D96">
            <v>1</v>
          </cell>
          <cell r="E96">
            <v>1</v>
          </cell>
          <cell r="F96">
            <v>1</v>
          </cell>
        </row>
        <row r="97">
          <cell r="A97">
            <v>95</v>
          </cell>
          <cell r="B97">
            <v>1</v>
          </cell>
          <cell r="C97">
            <v>1</v>
          </cell>
          <cell r="D97">
            <v>1</v>
          </cell>
          <cell r="E97">
            <v>1</v>
          </cell>
          <cell r="F97">
            <v>1</v>
          </cell>
        </row>
        <row r="98">
          <cell r="A98">
            <v>96</v>
          </cell>
          <cell r="B98">
            <v>1</v>
          </cell>
          <cell r="C98">
            <v>1</v>
          </cell>
          <cell r="D98">
            <v>1</v>
          </cell>
          <cell r="E98">
            <v>1</v>
          </cell>
          <cell r="F98">
            <v>1</v>
          </cell>
        </row>
        <row r="99">
          <cell r="A99">
            <v>97</v>
          </cell>
          <cell r="B99">
            <v>1</v>
          </cell>
          <cell r="C99">
            <v>1</v>
          </cell>
          <cell r="D99">
            <v>1</v>
          </cell>
          <cell r="E99">
            <v>1</v>
          </cell>
          <cell r="F99">
            <v>1</v>
          </cell>
        </row>
        <row r="100">
          <cell r="A100">
            <v>98</v>
          </cell>
          <cell r="B100">
            <v>1</v>
          </cell>
          <cell r="C100">
            <v>1</v>
          </cell>
          <cell r="D100">
            <v>1</v>
          </cell>
          <cell r="E100">
            <v>1</v>
          </cell>
          <cell r="F100">
            <v>1</v>
          </cell>
        </row>
        <row r="101">
          <cell r="A101">
            <v>99</v>
          </cell>
          <cell r="B101">
            <v>1</v>
          </cell>
          <cell r="C101">
            <v>1</v>
          </cell>
          <cell r="D101">
            <v>1</v>
          </cell>
          <cell r="E101">
            <v>1</v>
          </cell>
          <cell r="F101">
            <v>1</v>
          </cell>
        </row>
        <row r="102">
          <cell r="A102">
            <v>100</v>
          </cell>
          <cell r="B102">
            <v>1</v>
          </cell>
          <cell r="C102">
            <v>1</v>
          </cell>
          <cell r="D102">
            <v>1</v>
          </cell>
          <cell r="E102">
            <v>1</v>
          </cell>
          <cell r="F102">
            <v>1</v>
          </cell>
        </row>
        <row r="103">
          <cell r="A103">
            <v>101</v>
          </cell>
          <cell r="B103">
            <v>1</v>
          </cell>
          <cell r="C103">
            <v>1</v>
          </cell>
          <cell r="D103">
            <v>1</v>
          </cell>
          <cell r="E103">
            <v>1</v>
          </cell>
          <cell r="F103">
            <v>1</v>
          </cell>
        </row>
        <row r="104">
          <cell r="A104">
            <v>102</v>
          </cell>
          <cell r="B104">
            <v>1</v>
          </cell>
          <cell r="C104">
            <v>1</v>
          </cell>
          <cell r="D104">
            <v>1</v>
          </cell>
          <cell r="E104">
            <v>1</v>
          </cell>
          <cell r="F104">
            <v>1</v>
          </cell>
        </row>
        <row r="105">
          <cell r="A105">
            <v>103</v>
          </cell>
          <cell r="B105">
            <v>1</v>
          </cell>
          <cell r="C105">
            <v>1</v>
          </cell>
          <cell r="D105">
            <v>1</v>
          </cell>
          <cell r="E105">
            <v>1</v>
          </cell>
          <cell r="F105">
            <v>1</v>
          </cell>
        </row>
        <row r="106">
          <cell r="A106">
            <v>104</v>
          </cell>
          <cell r="B106">
            <v>1</v>
          </cell>
          <cell r="C106">
            <v>1</v>
          </cell>
          <cell r="D106">
            <v>1</v>
          </cell>
          <cell r="E106">
            <v>1</v>
          </cell>
          <cell r="F106">
            <v>1</v>
          </cell>
        </row>
        <row r="107">
          <cell r="A107">
            <v>105</v>
          </cell>
          <cell r="B107">
            <v>1</v>
          </cell>
          <cell r="C107">
            <v>1</v>
          </cell>
          <cell r="D107">
            <v>1</v>
          </cell>
          <cell r="E107">
            <v>1</v>
          </cell>
          <cell r="F107">
            <v>1</v>
          </cell>
        </row>
      </sheetData>
      <sheetData sheetId="21">
        <row r="1">
          <cell r="A1" t="str">
            <v>Product</v>
          </cell>
          <cell r="B1" t="str">
            <v>UNIV_SP_CREX_7.5</v>
          </cell>
          <cell r="C1" t="str">
            <v>UNIV_RP</v>
          </cell>
          <cell r="D1" t="str">
            <v>UNIV_SP_G</v>
          </cell>
          <cell r="E1" t="str">
            <v>UNLK_SP_B</v>
          </cell>
          <cell r="F1" t="str">
            <v>UNLK_RP_A</v>
          </cell>
        </row>
        <row r="2">
          <cell r="A2" t="str">
            <v>LAPSE_APREM</v>
          </cell>
          <cell r="B2">
            <v>0.03</v>
          </cell>
          <cell r="C2">
            <v>0.03</v>
          </cell>
          <cell r="D2">
            <v>0.05</v>
          </cell>
          <cell r="E2">
            <v>0.03</v>
          </cell>
          <cell r="F2">
            <v>0.03</v>
          </cell>
        </row>
        <row r="3">
          <cell r="A3" t="str">
            <v>LAPSE_TERMYR</v>
          </cell>
          <cell r="B3">
            <v>0</v>
          </cell>
          <cell r="C3">
            <v>0</v>
          </cell>
          <cell r="D3">
            <v>0</v>
          </cell>
          <cell r="E3">
            <v>0</v>
          </cell>
          <cell r="F3">
            <v>0</v>
          </cell>
        </row>
        <row r="4">
          <cell r="A4" t="str">
            <v>LAPSE_TERM_RATE</v>
          </cell>
          <cell r="B4">
            <v>0</v>
          </cell>
          <cell r="C4">
            <v>0</v>
          </cell>
          <cell r="D4">
            <v>0</v>
          </cell>
          <cell r="E4">
            <v>0</v>
          </cell>
          <cell r="F4">
            <v>0</v>
          </cell>
        </row>
        <row r="5">
          <cell r="A5" t="str">
            <v>LAPSE_TIME</v>
          </cell>
          <cell r="B5">
            <v>1</v>
          </cell>
          <cell r="C5">
            <v>1</v>
          </cell>
          <cell r="D5">
            <v>1</v>
          </cell>
          <cell r="E5">
            <v>1</v>
          </cell>
          <cell r="F5">
            <v>1</v>
          </cell>
        </row>
      </sheetData>
      <sheetData sheetId="22">
        <row r="1">
          <cell r="A1" t="str">
            <v>Product</v>
          </cell>
          <cell r="B1" t="str">
            <v>UNIV_SP_CREX_7.5</v>
          </cell>
          <cell r="C1" t="str">
            <v>UNIV_RP</v>
          </cell>
          <cell r="D1" t="str">
            <v>UNIV_SP_G</v>
          </cell>
          <cell r="E1" t="str">
            <v>UNLK_SP_B</v>
          </cell>
          <cell r="F1" t="str">
            <v>UNLK_RP_A</v>
          </cell>
        </row>
        <row r="2">
          <cell r="A2">
            <v>1</v>
          </cell>
          <cell r="B2">
            <v>0.03</v>
          </cell>
          <cell r="C2">
            <v>0.25</v>
          </cell>
          <cell r="D2">
            <v>0.03</v>
          </cell>
          <cell r="E2">
            <v>0.03</v>
          </cell>
          <cell r="F2">
            <v>0.02</v>
          </cell>
        </row>
        <row r="3">
          <cell r="A3">
            <v>2</v>
          </cell>
          <cell r="B3">
            <v>0.03</v>
          </cell>
          <cell r="C3">
            <v>0.2</v>
          </cell>
          <cell r="D3">
            <v>0.03</v>
          </cell>
          <cell r="E3">
            <v>0.03</v>
          </cell>
          <cell r="F3">
            <v>0.02</v>
          </cell>
        </row>
        <row r="4">
          <cell r="A4">
            <v>3</v>
          </cell>
          <cell r="B4">
            <v>0.03</v>
          </cell>
          <cell r="C4">
            <v>0.15</v>
          </cell>
          <cell r="D4">
            <v>0.03</v>
          </cell>
          <cell r="E4">
            <v>0.03</v>
          </cell>
          <cell r="F4">
            <v>0.02</v>
          </cell>
        </row>
        <row r="5">
          <cell r="A5">
            <v>4</v>
          </cell>
          <cell r="B5">
            <v>0.03</v>
          </cell>
          <cell r="C5">
            <v>0.1</v>
          </cell>
          <cell r="D5">
            <v>0.03</v>
          </cell>
          <cell r="E5">
            <v>0.1</v>
          </cell>
          <cell r="F5">
            <v>0.02</v>
          </cell>
        </row>
        <row r="6">
          <cell r="A6">
            <v>5</v>
          </cell>
          <cell r="B6">
            <v>0.03</v>
          </cell>
          <cell r="C6">
            <v>0.05</v>
          </cell>
          <cell r="D6">
            <v>0.03</v>
          </cell>
          <cell r="E6">
            <v>0.2</v>
          </cell>
          <cell r="F6">
            <v>0.02</v>
          </cell>
        </row>
        <row r="7">
          <cell r="A7">
            <v>6</v>
          </cell>
          <cell r="D7">
            <v>0.03</v>
          </cell>
          <cell r="E7">
            <v>0.3</v>
          </cell>
          <cell r="F7">
            <v>0.02</v>
          </cell>
        </row>
        <row r="8">
          <cell r="A8">
            <v>7</v>
          </cell>
          <cell r="D8">
            <v>0.03</v>
          </cell>
          <cell r="E8">
            <v>0.1</v>
          </cell>
          <cell r="F8">
            <v>0.02</v>
          </cell>
        </row>
        <row r="9">
          <cell r="A9">
            <v>8</v>
          </cell>
          <cell r="D9">
            <v>0.03</v>
          </cell>
          <cell r="E9">
            <v>0.1</v>
          </cell>
          <cell r="F9">
            <v>0.02</v>
          </cell>
        </row>
        <row r="10">
          <cell r="A10">
            <v>9</v>
          </cell>
          <cell r="D10">
            <v>0.03</v>
          </cell>
          <cell r="E10">
            <v>0.05</v>
          </cell>
          <cell r="F10">
            <v>0.02</v>
          </cell>
        </row>
        <row r="11">
          <cell r="A11">
            <v>10</v>
          </cell>
          <cell r="D11">
            <v>0.03</v>
          </cell>
          <cell r="E11">
            <v>0.05</v>
          </cell>
          <cell r="F11">
            <v>0.02</v>
          </cell>
        </row>
        <row r="12">
          <cell r="A12">
            <v>11</v>
          </cell>
          <cell r="D12">
            <v>0.5</v>
          </cell>
          <cell r="E12">
            <v>0.05</v>
          </cell>
          <cell r="F12">
            <v>0.02</v>
          </cell>
        </row>
        <row r="13">
          <cell r="A13">
            <v>12</v>
          </cell>
          <cell r="D13">
            <v>0.1</v>
          </cell>
          <cell r="E13">
            <v>0.05</v>
          </cell>
          <cell r="F13">
            <v>0.02</v>
          </cell>
        </row>
        <row r="14">
          <cell r="A14">
            <v>13</v>
          </cell>
          <cell r="D14">
            <v>0.1</v>
          </cell>
          <cell r="E14">
            <v>0.05</v>
          </cell>
          <cell r="F14">
            <v>0.02</v>
          </cell>
        </row>
        <row r="15">
          <cell r="A15">
            <v>14</v>
          </cell>
          <cell r="D15">
            <v>0.05</v>
          </cell>
          <cell r="E15">
            <v>0.05</v>
          </cell>
          <cell r="F15">
            <v>0.02</v>
          </cell>
        </row>
      </sheetData>
      <sheetData sheetId="23">
        <row r="1">
          <cell r="A1" t="str">
            <v>Product</v>
          </cell>
          <cell r="B1" t="str">
            <v>UNIV_SP_CREX_7.5</v>
          </cell>
          <cell r="C1" t="str">
            <v>UNIV_RP</v>
          </cell>
          <cell r="D1" t="str">
            <v>UNIV_SP_G</v>
          </cell>
          <cell r="E1" t="str">
            <v>UNLK_SP_B</v>
          </cell>
          <cell r="F1" t="str">
            <v>UNLK_RP_A</v>
          </cell>
        </row>
        <row r="2">
          <cell r="A2" t="str">
            <v>RES_MTD</v>
          </cell>
          <cell r="B2" t="str">
            <v>ROP</v>
          </cell>
          <cell r="C2" t="str">
            <v>ROP</v>
          </cell>
          <cell r="D2" t="str">
            <v>ROP</v>
          </cell>
          <cell r="E2" t="str">
            <v>ROP</v>
          </cell>
          <cell r="F2" t="str">
            <v>ROP</v>
          </cell>
        </row>
        <row r="3">
          <cell r="A3" t="str">
            <v>RES_MTD2</v>
          </cell>
          <cell r="B3" t="str">
            <v>ROP</v>
          </cell>
          <cell r="C3" t="str">
            <v>ROP</v>
          </cell>
          <cell r="D3" t="str">
            <v>ROP</v>
          </cell>
          <cell r="E3" t="str">
            <v>ROP</v>
          </cell>
          <cell r="F3" t="str">
            <v>ROP</v>
          </cell>
        </row>
        <row r="4">
          <cell r="A4" t="str">
            <v>RES_MTD_ADJ</v>
          </cell>
          <cell r="B4" t="str">
            <v>NA</v>
          </cell>
          <cell r="C4" t="str">
            <v>NA</v>
          </cell>
          <cell r="D4" t="str">
            <v>NA</v>
          </cell>
          <cell r="E4" t="str">
            <v>NA</v>
          </cell>
          <cell r="F4" t="str">
            <v>NA</v>
          </cell>
        </row>
        <row r="5">
          <cell r="A5" t="str">
            <v>RES_INT</v>
          </cell>
          <cell r="B5">
            <v>2.5000000000000001E-2</v>
          </cell>
          <cell r="C5">
            <v>2.5000000000000001E-2</v>
          </cell>
          <cell r="D5">
            <v>2.5000000000000001E-2</v>
          </cell>
          <cell r="E5">
            <v>2.5000000000000001E-2</v>
          </cell>
          <cell r="F5">
            <v>2.5000000000000001E-2</v>
          </cell>
        </row>
        <row r="6">
          <cell r="A6" t="str">
            <v>TV_DTHBEN</v>
          </cell>
          <cell r="B6" t="str">
            <v>Y</v>
          </cell>
          <cell r="C6" t="str">
            <v>Y</v>
          </cell>
          <cell r="D6" t="str">
            <v>Y</v>
          </cell>
          <cell r="E6" t="str">
            <v>Y</v>
          </cell>
          <cell r="F6" t="str">
            <v>Y</v>
          </cell>
        </row>
        <row r="7">
          <cell r="A7" t="str">
            <v>ZILLMER</v>
          </cell>
          <cell r="B7">
            <v>0</v>
          </cell>
          <cell r="C7">
            <v>0</v>
          </cell>
          <cell r="D7">
            <v>0</v>
          </cell>
          <cell r="E7">
            <v>0</v>
          </cell>
          <cell r="F7">
            <v>0</v>
          </cell>
        </row>
        <row r="8">
          <cell r="A8" t="str">
            <v>NLP_CHRG</v>
          </cell>
          <cell r="B8">
            <v>0</v>
          </cell>
          <cell r="C8">
            <v>0</v>
          </cell>
          <cell r="D8">
            <v>0</v>
          </cell>
          <cell r="E8">
            <v>0</v>
          </cell>
          <cell r="F8">
            <v>0</v>
          </cell>
        </row>
        <row r="9">
          <cell r="A9" t="str">
            <v>EXTRA_RES</v>
          </cell>
          <cell r="B9">
            <v>0.05</v>
          </cell>
          <cell r="C9">
            <v>0</v>
          </cell>
          <cell r="D9">
            <v>0</v>
          </cell>
          <cell r="E9">
            <v>0.05</v>
          </cell>
          <cell r="F9">
            <v>0.05</v>
          </cell>
        </row>
        <row r="10">
          <cell r="A10" t="str">
            <v>EXTRA_RES_MTHS</v>
          </cell>
          <cell r="B10">
            <v>59</v>
          </cell>
          <cell r="C10">
            <v>0</v>
          </cell>
          <cell r="D10">
            <v>0</v>
          </cell>
          <cell r="E10">
            <v>59</v>
          </cell>
          <cell r="F10">
            <v>59</v>
          </cell>
        </row>
        <row r="11">
          <cell r="A11" t="str">
            <v>ASSET_RESERVER</v>
          </cell>
          <cell r="B11">
            <v>0</v>
          </cell>
          <cell r="C11">
            <v>0</v>
          </cell>
          <cell r="D11">
            <v>0</v>
          </cell>
          <cell r="E11">
            <v>0</v>
          </cell>
          <cell r="F11">
            <v>0</v>
          </cell>
        </row>
        <row r="13">
          <cell r="A13" t="str">
            <v>CIRC RES AP Factor</v>
          </cell>
        </row>
        <row r="14">
          <cell r="A14">
            <v>0</v>
          </cell>
          <cell r="B14">
            <v>0</v>
          </cell>
          <cell r="C14">
            <v>0</v>
          </cell>
          <cell r="D14">
            <v>0</v>
          </cell>
          <cell r="E14">
            <v>0</v>
          </cell>
          <cell r="F14">
            <v>0</v>
          </cell>
        </row>
        <row r="15">
          <cell r="A15">
            <v>1</v>
          </cell>
          <cell r="B15">
            <v>0</v>
          </cell>
          <cell r="C15">
            <v>0</v>
          </cell>
          <cell r="D15">
            <v>0</v>
          </cell>
          <cell r="E15">
            <v>0</v>
          </cell>
          <cell r="F15">
            <v>0</v>
          </cell>
        </row>
        <row r="16">
          <cell r="A16">
            <v>2</v>
          </cell>
          <cell r="B16">
            <v>0</v>
          </cell>
          <cell r="C16">
            <v>0</v>
          </cell>
          <cell r="D16">
            <v>0</v>
          </cell>
          <cell r="E16">
            <v>0</v>
          </cell>
          <cell r="F16">
            <v>0</v>
          </cell>
        </row>
        <row r="17">
          <cell r="A17">
            <v>3</v>
          </cell>
          <cell r="B17">
            <v>0</v>
          </cell>
          <cell r="C17">
            <v>0</v>
          </cell>
          <cell r="D17">
            <v>0</v>
          </cell>
          <cell r="E17">
            <v>0</v>
          </cell>
          <cell r="F17">
            <v>0</v>
          </cell>
        </row>
        <row r="18">
          <cell r="A18">
            <v>4</v>
          </cell>
          <cell r="B18">
            <v>0</v>
          </cell>
          <cell r="C18">
            <v>0</v>
          </cell>
          <cell r="D18">
            <v>0</v>
          </cell>
          <cell r="E18">
            <v>0</v>
          </cell>
          <cell r="F18">
            <v>0</v>
          </cell>
        </row>
        <row r="19">
          <cell r="A19" t="str">
            <v>CIRC RES AP Loading</v>
          </cell>
        </row>
        <row r="20">
          <cell r="A20">
            <v>0</v>
          </cell>
          <cell r="B20">
            <v>1</v>
          </cell>
          <cell r="C20">
            <v>1</v>
          </cell>
          <cell r="D20">
            <v>1</v>
          </cell>
          <cell r="E20">
            <v>1</v>
          </cell>
          <cell r="F20">
            <v>1</v>
          </cell>
        </row>
        <row r="21">
          <cell r="A21">
            <v>1</v>
          </cell>
          <cell r="B21">
            <v>1</v>
          </cell>
          <cell r="C21">
            <v>1</v>
          </cell>
          <cell r="D21">
            <v>1</v>
          </cell>
          <cell r="E21">
            <v>1</v>
          </cell>
          <cell r="F21">
            <v>1</v>
          </cell>
        </row>
        <row r="22">
          <cell r="A22">
            <v>2</v>
          </cell>
          <cell r="B22">
            <v>1</v>
          </cell>
          <cell r="C22">
            <v>1</v>
          </cell>
          <cell r="D22">
            <v>1</v>
          </cell>
          <cell r="E22">
            <v>1</v>
          </cell>
          <cell r="F22">
            <v>1</v>
          </cell>
        </row>
        <row r="23">
          <cell r="A23">
            <v>3</v>
          </cell>
          <cell r="B23">
            <v>1</v>
          </cell>
          <cell r="C23">
            <v>1</v>
          </cell>
          <cell r="D23">
            <v>1</v>
          </cell>
          <cell r="E23">
            <v>1</v>
          </cell>
          <cell r="F23">
            <v>1</v>
          </cell>
        </row>
        <row r="24">
          <cell r="A24">
            <v>4</v>
          </cell>
          <cell r="B24">
            <v>1</v>
          </cell>
          <cell r="C24">
            <v>1</v>
          </cell>
          <cell r="D24">
            <v>1</v>
          </cell>
          <cell r="E24">
            <v>1</v>
          </cell>
          <cell r="F24">
            <v>1</v>
          </cell>
        </row>
        <row r="26">
          <cell r="A26" t="str">
            <v>SURR_MTD</v>
          </cell>
          <cell r="B26" t="str">
            <v>ROP</v>
          </cell>
          <cell r="C26" t="str">
            <v>ROP</v>
          </cell>
          <cell r="D26" t="str">
            <v>ROP</v>
          </cell>
          <cell r="E26" t="str">
            <v>ROP</v>
          </cell>
          <cell r="F26" t="str">
            <v>ROP</v>
          </cell>
        </row>
        <row r="27">
          <cell r="A27" t="str">
            <v>SURR_MTD2</v>
          </cell>
          <cell r="B27" t="str">
            <v>ROP</v>
          </cell>
          <cell r="C27" t="str">
            <v>ROP</v>
          </cell>
          <cell r="D27" t="str">
            <v>ROP</v>
          </cell>
          <cell r="E27" t="str">
            <v>ROP</v>
          </cell>
          <cell r="F27" t="str">
            <v>ROP</v>
          </cell>
        </row>
        <row r="28">
          <cell r="A28" t="str">
            <v>SURR_INT</v>
          </cell>
          <cell r="B28">
            <v>4.4999999999999998E-2</v>
          </cell>
          <cell r="C28">
            <v>4.4999999999999998E-2</v>
          </cell>
          <cell r="D28">
            <v>4.4999999999999998E-2</v>
          </cell>
          <cell r="E28">
            <v>4.4999999999999998E-2</v>
          </cell>
          <cell r="F28">
            <v>4.4999999999999998E-2</v>
          </cell>
        </row>
        <row r="29">
          <cell r="A29" t="str">
            <v>SURR_TV_DTHBEN</v>
          </cell>
          <cell r="B29" t="str">
            <v>Y</v>
          </cell>
          <cell r="C29" t="str">
            <v>Y</v>
          </cell>
          <cell r="D29" t="str">
            <v>Y</v>
          </cell>
          <cell r="E29" t="str">
            <v>Y</v>
          </cell>
          <cell r="F29" t="str">
            <v>Y</v>
          </cell>
        </row>
        <row r="30">
          <cell r="A30" t="str">
            <v>CIRC AP/SA Factor</v>
          </cell>
        </row>
        <row r="31">
          <cell r="A31">
            <v>0</v>
          </cell>
          <cell r="B31">
            <v>0</v>
          </cell>
          <cell r="C31">
            <v>0</v>
          </cell>
          <cell r="D31">
            <v>0</v>
          </cell>
          <cell r="E31">
            <v>0</v>
          </cell>
          <cell r="F31">
            <v>0</v>
          </cell>
        </row>
        <row r="32">
          <cell r="A32">
            <v>1</v>
          </cell>
          <cell r="B32">
            <v>0.75</v>
          </cell>
          <cell r="C32">
            <v>0.75</v>
          </cell>
          <cell r="D32">
            <v>0.75</v>
          </cell>
          <cell r="E32">
            <v>0</v>
          </cell>
          <cell r="F32">
            <v>0</v>
          </cell>
        </row>
        <row r="33">
          <cell r="A33">
            <v>2</v>
          </cell>
          <cell r="B33">
            <v>0.4</v>
          </cell>
          <cell r="C33">
            <v>0.4</v>
          </cell>
          <cell r="D33">
            <v>0.4</v>
          </cell>
          <cell r="E33">
            <v>0</v>
          </cell>
          <cell r="F33">
            <v>0</v>
          </cell>
        </row>
        <row r="34">
          <cell r="A34">
            <v>3</v>
          </cell>
          <cell r="B34">
            <v>0.4</v>
          </cell>
          <cell r="C34">
            <v>0.4</v>
          </cell>
          <cell r="D34">
            <v>0.4</v>
          </cell>
          <cell r="E34">
            <v>0</v>
          </cell>
          <cell r="F34">
            <v>0</v>
          </cell>
        </row>
        <row r="35">
          <cell r="A35">
            <v>4</v>
          </cell>
          <cell r="B35">
            <v>0.3</v>
          </cell>
          <cell r="C35">
            <v>0.3</v>
          </cell>
          <cell r="D35">
            <v>0.3</v>
          </cell>
          <cell r="E35">
            <v>0</v>
          </cell>
          <cell r="F35">
            <v>0</v>
          </cell>
        </row>
        <row r="36">
          <cell r="A36" t="str">
            <v>CIRC AP Loading</v>
          </cell>
        </row>
        <row r="37">
          <cell r="A37">
            <v>0</v>
          </cell>
          <cell r="B37">
            <v>0.5</v>
          </cell>
          <cell r="C37">
            <v>0.5</v>
          </cell>
          <cell r="D37">
            <v>0.5</v>
          </cell>
          <cell r="E37">
            <v>1</v>
          </cell>
          <cell r="F37">
            <v>1</v>
          </cell>
        </row>
        <row r="38">
          <cell r="A38">
            <v>1</v>
          </cell>
          <cell r="B38">
            <v>1</v>
          </cell>
          <cell r="C38">
            <v>1</v>
          </cell>
          <cell r="D38">
            <v>1</v>
          </cell>
          <cell r="E38">
            <v>1</v>
          </cell>
          <cell r="F38">
            <v>1</v>
          </cell>
        </row>
        <row r="39">
          <cell r="A39">
            <v>2</v>
          </cell>
          <cell r="B39">
            <v>1</v>
          </cell>
          <cell r="C39">
            <v>1</v>
          </cell>
          <cell r="D39">
            <v>1</v>
          </cell>
          <cell r="E39">
            <v>1</v>
          </cell>
          <cell r="F39">
            <v>1</v>
          </cell>
        </row>
        <row r="40">
          <cell r="A40">
            <v>3</v>
          </cell>
          <cell r="B40">
            <v>1</v>
          </cell>
          <cell r="C40">
            <v>1</v>
          </cell>
          <cell r="D40">
            <v>1</v>
          </cell>
          <cell r="E40">
            <v>1</v>
          </cell>
          <cell r="F40">
            <v>1</v>
          </cell>
        </row>
        <row r="41">
          <cell r="A41">
            <v>4</v>
          </cell>
          <cell r="B41">
            <v>1</v>
          </cell>
          <cell r="C41">
            <v>1</v>
          </cell>
          <cell r="D41">
            <v>1</v>
          </cell>
          <cell r="E41">
            <v>1</v>
          </cell>
          <cell r="F41">
            <v>1</v>
          </cell>
        </row>
      </sheetData>
      <sheetData sheetId="24">
        <row r="4">
          <cell r="A4">
            <v>0</v>
          </cell>
          <cell r="B4">
            <v>3.0370000000000002E-3</v>
          </cell>
          <cell r="C4">
            <v>2.7650000000000001E-3</v>
          </cell>
          <cell r="D4">
            <v>2.9090000000000001E-3</v>
          </cell>
          <cell r="E4">
            <v>2.7330000000000002E-3</v>
          </cell>
          <cell r="F4">
            <v>2.4880000000000002E-3</v>
          </cell>
          <cell r="G4">
            <v>2.6180000000000001E-3</v>
          </cell>
          <cell r="H4">
            <v>7.2199999999999999E-4</v>
          </cell>
          <cell r="I4">
            <v>6.6100000000000002E-4</v>
          </cell>
        </row>
        <row r="5">
          <cell r="A5">
            <v>1</v>
          </cell>
          <cell r="B5">
            <v>2.1570000000000001E-3</v>
          </cell>
          <cell r="C5">
            <v>1.859E-3</v>
          </cell>
          <cell r="D5">
            <v>2.016E-3</v>
          </cell>
          <cell r="E5">
            <v>1.941E-3</v>
          </cell>
          <cell r="F5">
            <v>1.673E-3</v>
          </cell>
          <cell r="G5">
            <v>1.8140000000000001E-3</v>
          </cell>
          <cell r="H5">
            <v>6.0300000000000002E-4</v>
          </cell>
          <cell r="I5">
            <v>5.3600000000000002E-4</v>
          </cell>
        </row>
        <row r="6">
          <cell r="A6">
            <v>2</v>
          </cell>
          <cell r="B6">
            <v>1.611E-3</v>
          </cell>
          <cell r="C6">
            <v>1.3140000000000001E-3</v>
          </cell>
          <cell r="D6">
            <v>1.47E-3</v>
          </cell>
          <cell r="E6">
            <v>1.4499999999999999E-3</v>
          </cell>
          <cell r="F6">
            <v>1.183E-3</v>
          </cell>
          <cell r="G6">
            <v>1.323E-3</v>
          </cell>
          <cell r="H6">
            <v>4.9899999999999999E-4</v>
          </cell>
          <cell r="I6">
            <v>4.2400000000000001E-4</v>
          </cell>
        </row>
        <row r="7">
          <cell r="A7">
            <v>3</v>
          </cell>
          <cell r="B7">
            <v>1.25E-3</v>
          </cell>
          <cell r="C7">
            <v>9.6599999999999995E-4</v>
          </cell>
          <cell r="D7">
            <v>1.114E-3</v>
          </cell>
          <cell r="E7">
            <v>1.126E-3</v>
          </cell>
          <cell r="F7">
            <v>8.7000000000000001E-4</v>
          </cell>
          <cell r="G7">
            <v>1.003E-3</v>
          </cell>
          <cell r="H7">
            <v>4.1599999999999997E-4</v>
          </cell>
          <cell r="I7">
            <v>3.3300000000000002E-4</v>
          </cell>
        </row>
        <row r="8">
          <cell r="A8">
            <v>4</v>
          </cell>
          <cell r="B8">
            <v>1E-3</v>
          </cell>
          <cell r="C8">
            <v>7.3399999999999995E-4</v>
          </cell>
          <cell r="D8">
            <v>8.7200000000000005E-4</v>
          </cell>
          <cell r="E8">
            <v>8.9999999999999998E-4</v>
          </cell>
          <cell r="F8">
            <v>6.6E-4</v>
          </cell>
          <cell r="G8">
            <v>7.85E-4</v>
          </cell>
          <cell r="H8">
            <v>3.5799999999999997E-4</v>
          </cell>
          <cell r="I8">
            <v>2.6699999999999998E-4</v>
          </cell>
        </row>
        <row r="9">
          <cell r="A9">
            <v>5</v>
          </cell>
          <cell r="B9">
            <v>8.2100000000000001E-4</v>
          </cell>
          <cell r="C9">
            <v>5.7300000000000005E-4</v>
          </cell>
          <cell r="D9">
            <v>7.0200000000000004E-4</v>
          </cell>
          <cell r="E9">
            <v>7.3899999999999997E-4</v>
          </cell>
          <cell r="F9">
            <v>5.1699999999999999E-4</v>
          </cell>
          <cell r="G9">
            <v>6.3199999999999997E-4</v>
          </cell>
          <cell r="H9">
            <v>3.2299999999999999E-4</v>
          </cell>
          <cell r="I9">
            <v>2.24E-4</v>
          </cell>
        </row>
        <row r="10">
          <cell r="A10">
            <v>6</v>
          </cell>
          <cell r="B10">
            <v>6.8999999999999997E-4</v>
          </cell>
          <cell r="C10">
            <v>4.5800000000000002E-4</v>
          </cell>
          <cell r="D10">
            <v>5.7899999999999998E-4</v>
          </cell>
          <cell r="E10">
            <v>6.2E-4</v>
          </cell>
          <cell r="F10">
            <v>4.1199999999999999E-4</v>
          </cell>
          <cell r="G10">
            <v>5.2099999999999998E-4</v>
          </cell>
          <cell r="H10">
            <v>3.0899999999999998E-4</v>
          </cell>
          <cell r="I10">
            <v>2.0100000000000001E-4</v>
          </cell>
        </row>
        <row r="11">
          <cell r="A11">
            <v>7</v>
          </cell>
          <cell r="B11">
            <v>5.9299999999999999E-4</v>
          </cell>
          <cell r="C11">
            <v>3.7500000000000001E-4</v>
          </cell>
          <cell r="D11">
            <v>4.8899999999999996E-4</v>
          </cell>
          <cell r="E11">
            <v>5.3399999999999997E-4</v>
          </cell>
          <cell r="F11">
            <v>3.3799999999999998E-4</v>
          </cell>
          <cell r="G11">
            <v>4.4000000000000002E-4</v>
          </cell>
          <cell r="H11">
            <v>3.0800000000000001E-4</v>
          </cell>
          <cell r="I11">
            <v>1.8900000000000001E-4</v>
          </cell>
        </row>
        <row r="12">
          <cell r="A12">
            <v>8</v>
          </cell>
          <cell r="B12">
            <v>5.1999999999999995E-4</v>
          </cell>
          <cell r="C12">
            <v>3.1500000000000001E-4</v>
          </cell>
          <cell r="D12">
            <v>4.2099999999999999E-4</v>
          </cell>
          <cell r="E12">
            <v>4.6799999999999999E-4</v>
          </cell>
          <cell r="F12">
            <v>2.8299999999999999E-4</v>
          </cell>
          <cell r="G12">
            <v>3.79E-4</v>
          </cell>
          <cell r="H12">
            <v>3.1100000000000002E-4</v>
          </cell>
          <cell r="I12">
            <v>1.8100000000000001E-4</v>
          </cell>
        </row>
        <row r="13">
          <cell r="A13">
            <v>9</v>
          </cell>
          <cell r="B13">
            <v>4.6799999999999999E-4</v>
          </cell>
          <cell r="C13">
            <v>2.7399999999999999E-4</v>
          </cell>
          <cell r="D13">
            <v>3.7399999999999998E-4</v>
          </cell>
          <cell r="E13">
            <v>4.2099999999999999E-4</v>
          </cell>
          <cell r="F13">
            <v>2.4600000000000002E-4</v>
          </cell>
          <cell r="G13">
            <v>3.3700000000000001E-4</v>
          </cell>
          <cell r="H13">
            <v>3.1199999999999999E-4</v>
          </cell>
          <cell r="I13">
            <v>1.75E-4</v>
          </cell>
        </row>
        <row r="14">
          <cell r="A14">
            <v>10</v>
          </cell>
          <cell r="B14">
            <v>4.37E-4</v>
          </cell>
          <cell r="C14">
            <v>2.4899999999999998E-4</v>
          </cell>
          <cell r="D14">
            <v>3.4600000000000001E-4</v>
          </cell>
          <cell r="E14">
            <v>3.9300000000000001E-4</v>
          </cell>
          <cell r="F14">
            <v>2.24E-4</v>
          </cell>
          <cell r="G14">
            <v>3.1100000000000002E-4</v>
          </cell>
          <cell r="H14">
            <v>3.1199999999999999E-4</v>
          </cell>
          <cell r="I14">
            <v>1.6899999999999999E-4</v>
          </cell>
        </row>
        <row r="15">
          <cell r="A15">
            <v>11</v>
          </cell>
          <cell r="B15">
            <v>4.3199999999999998E-4</v>
          </cell>
          <cell r="C15">
            <v>2.4000000000000001E-4</v>
          </cell>
          <cell r="D15">
            <v>3.39E-4</v>
          </cell>
          <cell r="E15">
            <v>3.8900000000000002E-4</v>
          </cell>
          <cell r="F15">
            <v>2.1699999999999999E-4</v>
          </cell>
          <cell r="G15">
            <v>3.0499999999999999E-4</v>
          </cell>
          <cell r="H15">
            <v>3.1199999999999999E-4</v>
          </cell>
          <cell r="I15">
            <v>1.65E-4</v>
          </cell>
        </row>
        <row r="16">
          <cell r="A16">
            <v>12</v>
          </cell>
          <cell r="B16">
            <v>4.5800000000000002E-4</v>
          </cell>
          <cell r="C16">
            <v>2.4800000000000001E-4</v>
          </cell>
          <cell r="D16">
            <v>3.5599999999999998E-4</v>
          </cell>
          <cell r="E16">
            <v>4.1199999999999999E-4</v>
          </cell>
          <cell r="F16">
            <v>2.23E-4</v>
          </cell>
          <cell r="G16">
            <v>3.2000000000000003E-4</v>
          </cell>
          <cell r="H16">
            <v>3.1300000000000002E-4</v>
          </cell>
          <cell r="I16">
            <v>1.65E-4</v>
          </cell>
        </row>
        <row r="17">
          <cell r="A17">
            <v>13</v>
          </cell>
          <cell r="B17">
            <v>5.1599999999999997E-4</v>
          </cell>
          <cell r="C17">
            <v>2.6899999999999998E-4</v>
          </cell>
          <cell r="D17">
            <v>3.9599999999999998E-4</v>
          </cell>
          <cell r="E17">
            <v>4.6500000000000003E-4</v>
          </cell>
          <cell r="F17">
            <v>2.42E-4</v>
          </cell>
          <cell r="G17">
            <v>3.5599999999999998E-4</v>
          </cell>
          <cell r="H17">
            <v>3.2000000000000003E-4</v>
          </cell>
          <cell r="I17">
            <v>1.6899999999999999E-4</v>
          </cell>
        </row>
        <row r="18">
          <cell r="A18">
            <v>14</v>
          </cell>
          <cell r="B18">
            <v>6.0300000000000002E-4</v>
          </cell>
          <cell r="C18">
            <v>3.0200000000000002E-4</v>
          </cell>
          <cell r="D18">
            <v>4.57E-4</v>
          </cell>
          <cell r="E18">
            <v>5.4299999999999997E-4</v>
          </cell>
          <cell r="F18">
            <v>2.72E-4</v>
          </cell>
          <cell r="G18">
            <v>4.1100000000000002E-4</v>
          </cell>
          <cell r="H18">
            <v>3.3599999999999998E-4</v>
          </cell>
          <cell r="I18">
            <v>1.7899999999999999E-4</v>
          </cell>
        </row>
        <row r="19">
          <cell r="A19">
            <v>15</v>
          </cell>
          <cell r="B19">
            <v>7.0600000000000003E-4</v>
          </cell>
          <cell r="C19">
            <v>3.4099999999999999E-4</v>
          </cell>
          <cell r="D19">
            <v>5.2899999999999996E-4</v>
          </cell>
          <cell r="E19">
            <v>6.3500000000000004E-4</v>
          </cell>
          <cell r="F19">
            <v>3.0699999999999998E-4</v>
          </cell>
          <cell r="G19">
            <v>4.7600000000000002E-4</v>
          </cell>
          <cell r="H19">
            <v>3.6400000000000001E-4</v>
          </cell>
          <cell r="I19">
            <v>1.92E-4</v>
          </cell>
        </row>
        <row r="20">
          <cell r="A20">
            <v>16</v>
          </cell>
          <cell r="B20">
            <v>8.12E-4</v>
          </cell>
          <cell r="C20">
            <v>3.8200000000000002E-4</v>
          </cell>
          <cell r="D20">
            <v>6.02E-4</v>
          </cell>
          <cell r="E20">
            <v>7.3099999999999999E-4</v>
          </cell>
          <cell r="F20">
            <v>3.4299999999999999E-4</v>
          </cell>
          <cell r="G20">
            <v>5.4199999999999995E-4</v>
          </cell>
          <cell r="H20">
            <v>4.0400000000000001E-4</v>
          </cell>
          <cell r="I20">
            <v>2.0799999999999999E-4</v>
          </cell>
        </row>
        <row r="21">
          <cell r="A21">
            <v>17</v>
          </cell>
          <cell r="B21">
            <v>9.0700000000000004E-4</v>
          </cell>
          <cell r="C21">
            <v>4.2099999999999999E-4</v>
          </cell>
          <cell r="D21">
            <v>6.7000000000000002E-4</v>
          </cell>
          <cell r="E21">
            <v>8.1599999999999999E-4</v>
          </cell>
          <cell r="F21">
            <v>3.79E-4</v>
          </cell>
          <cell r="G21">
            <v>6.0300000000000002E-4</v>
          </cell>
          <cell r="H21">
            <v>4.55E-4</v>
          </cell>
          <cell r="I21">
            <v>2.2599999999999999E-4</v>
          </cell>
        </row>
        <row r="22">
          <cell r="A22">
            <v>18</v>
          </cell>
          <cell r="B22">
            <v>9.810000000000001E-4</v>
          </cell>
          <cell r="C22">
            <v>4.5399999999999998E-4</v>
          </cell>
          <cell r="D22">
            <v>7.2400000000000003E-4</v>
          </cell>
          <cell r="E22">
            <v>8.83E-4</v>
          </cell>
          <cell r="F22">
            <v>4.08E-4</v>
          </cell>
          <cell r="G22">
            <v>6.5200000000000002E-4</v>
          </cell>
          <cell r="H22">
            <v>5.13E-4</v>
          </cell>
          <cell r="I22">
            <v>2.4499999999999999E-4</v>
          </cell>
        </row>
        <row r="23">
          <cell r="A23">
            <v>19</v>
          </cell>
          <cell r="B23">
            <v>1.0280000000000001E-3</v>
          </cell>
          <cell r="C23">
            <v>4.8099999999999998E-4</v>
          </cell>
          <cell r="D23">
            <v>7.6199999999999998E-4</v>
          </cell>
          <cell r="E23">
            <v>9.2500000000000004E-4</v>
          </cell>
          <cell r="F23">
            <v>4.3300000000000001E-4</v>
          </cell>
          <cell r="G23">
            <v>6.8599999999999998E-4</v>
          </cell>
          <cell r="H23">
            <v>5.7200000000000003E-4</v>
          </cell>
          <cell r="I23">
            <v>2.6400000000000002E-4</v>
          </cell>
        </row>
        <row r="24">
          <cell r="A24">
            <v>20</v>
          </cell>
          <cell r="B24">
            <v>1.049E-3</v>
          </cell>
          <cell r="C24">
            <v>5.0000000000000001E-4</v>
          </cell>
          <cell r="D24">
            <v>7.7800000000000005E-4</v>
          </cell>
          <cell r="E24">
            <v>9.4399999999999996E-4</v>
          </cell>
          <cell r="F24">
            <v>4.4999999999999999E-4</v>
          </cell>
          <cell r="G24">
            <v>6.9999999999999999E-4</v>
          </cell>
          <cell r="H24">
            <v>6.2100000000000002E-4</v>
          </cell>
          <cell r="I24">
            <v>2.8299999999999999E-4</v>
          </cell>
        </row>
        <row r="25">
          <cell r="A25">
            <v>21</v>
          </cell>
          <cell r="B25">
            <v>1.0480000000000001E-3</v>
          </cell>
          <cell r="C25">
            <v>5.1099999999999995E-4</v>
          </cell>
          <cell r="D25">
            <v>7.8399999999999997E-4</v>
          </cell>
          <cell r="E25">
            <v>9.4300000000000004E-4</v>
          </cell>
          <cell r="F25">
            <v>4.6000000000000001E-4</v>
          </cell>
          <cell r="G25">
            <v>7.0600000000000003E-4</v>
          </cell>
          <cell r="H25">
            <v>6.6100000000000002E-4</v>
          </cell>
          <cell r="I25">
            <v>2.9999999999999997E-4</v>
          </cell>
        </row>
        <row r="26">
          <cell r="A26">
            <v>22</v>
          </cell>
          <cell r="B26">
            <v>1.0300000000000001E-3</v>
          </cell>
          <cell r="C26">
            <v>5.1699999999999999E-4</v>
          </cell>
          <cell r="D26">
            <v>7.7999999999999999E-4</v>
          </cell>
          <cell r="E26">
            <v>9.2699999999999998E-4</v>
          </cell>
          <cell r="F26">
            <v>4.66E-4</v>
          </cell>
          <cell r="G26">
            <v>7.0200000000000004E-4</v>
          </cell>
          <cell r="H26">
            <v>6.9200000000000002E-4</v>
          </cell>
          <cell r="I26">
            <v>3.1500000000000001E-4</v>
          </cell>
        </row>
        <row r="27">
          <cell r="A27">
            <v>23</v>
          </cell>
          <cell r="B27">
            <v>1.003E-3</v>
          </cell>
          <cell r="C27">
            <v>5.1900000000000004E-4</v>
          </cell>
          <cell r="D27">
            <v>7.67E-4</v>
          </cell>
          <cell r="E27">
            <v>9.0300000000000005E-4</v>
          </cell>
          <cell r="F27">
            <v>4.6700000000000002E-4</v>
          </cell>
          <cell r="G27">
            <v>6.8999999999999997E-4</v>
          </cell>
          <cell r="H27">
            <v>7.1599999999999995E-4</v>
          </cell>
          <cell r="I27">
            <v>3.28E-4</v>
          </cell>
        </row>
        <row r="28">
          <cell r="A28">
            <v>24</v>
          </cell>
          <cell r="B28">
            <v>9.7199999999999999E-4</v>
          </cell>
          <cell r="C28">
            <v>5.1900000000000004E-4</v>
          </cell>
          <cell r="D28">
            <v>7.5199999999999996E-4</v>
          </cell>
          <cell r="E28">
            <v>8.7399999999999999E-4</v>
          </cell>
          <cell r="F28">
            <v>4.6700000000000002E-4</v>
          </cell>
          <cell r="G28">
            <v>6.7699999999999998E-4</v>
          </cell>
          <cell r="H28">
            <v>7.3800000000000005E-4</v>
          </cell>
          <cell r="I28">
            <v>3.3799999999999998E-4</v>
          </cell>
        </row>
        <row r="29">
          <cell r="A29">
            <v>25</v>
          </cell>
          <cell r="B29">
            <v>9.4499999999999998E-4</v>
          </cell>
          <cell r="C29">
            <v>5.1900000000000004E-4</v>
          </cell>
          <cell r="D29">
            <v>7.3800000000000005E-4</v>
          </cell>
          <cell r="E29">
            <v>8.5099999999999998E-4</v>
          </cell>
          <cell r="F29">
            <v>4.6700000000000002E-4</v>
          </cell>
          <cell r="G29">
            <v>6.6399999999999999E-4</v>
          </cell>
          <cell r="H29">
            <v>7.5900000000000002E-4</v>
          </cell>
          <cell r="I29">
            <v>3.4699999999999998E-4</v>
          </cell>
        </row>
        <row r="30">
          <cell r="A30">
            <v>26</v>
          </cell>
          <cell r="B30">
            <v>9.2500000000000004E-4</v>
          </cell>
          <cell r="C30">
            <v>5.1999999999999995E-4</v>
          </cell>
          <cell r="D30">
            <v>7.2800000000000002E-4</v>
          </cell>
          <cell r="E30">
            <v>8.3299999999999997E-4</v>
          </cell>
          <cell r="F30">
            <v>4.6799999999999999E-4</v>
          </cell>
          <cell r="G30">
            <v>6.5499999999999998E-4</v>
          </cell>
          <cell r="H30">
            <v>7.7899999999999996E-4</v>
          </cell>
          <cell r="I30">
            <v>3.5500000000000001E-4</v>
          </cell>
        </row>
        <row r="31">
          <cell r="A31">
            <v>27</v>
          </cell>
          <cell r="B31">
            <v>9.1500000000000001E-4</v>
          </cell>
          <cell r="C31">
            <v>5.2499999999999997E-4</v>
          </cell>
          <cell r="D31">
            <v>7.27E-4</v>
          </cell>
          <cell r="E31">
            <v>8.2299999999999995E-4</v>
          </cell>
          <cell r="F31">
            <v>4.73E-4</v>
          </cell>
          <cell r="G31">
            <v>6.5399999999999996E-4</v>
          </cell>
          <cell r="H31">
            <v>7.9500000000000003E-4</v>
          </cell>
          <cell r="I31">
            <v>3.6200000000000002E-4</v>
          </cell>
        </row>
        <row r="32">
          <cell r="A32">
            <v>28</v>
          </cell>
          <cell r="B32">
            <v>9.1799999999999998E-4</v>
          </cell>
          <cell r="C32">
            <v>5.3300000000000005E-4</v>
          </cell>
          <cell r="D32">
            <v>7.2999999999999996E-4</v>
          </cell>
          <cell r="E32">
            <v>8.2600000000000002E-4</v>
          </cell>
          <cell r="F32">
            <v>4.7899999999999999E-4</v>
          </cell>
          <cell r="G32">
            <v>6.5700000000000003E-4</v>
          </cell>
          <cell r="H32">
            <v>8.1499999999999997E-4</v>
          </cell>
          <cell r="I32">
            <v>3.7199999999999999E-4</v>
          </cell>
        </row>
        <row r="33">
          <cell r="A33">
            <v>29</v>
          </cell>
          <cell r="B33">
            <v>9.3300000000000002E-4</v>
          </cell>
          <cell r="C33">
            <v>5.4600000000000004E-4</v>
          </cell>
          <cell r="D33">
            <v>7.4299999999999995E-4</v>
          </cell>
          <cell r="E33">
            <v>8.4000000000000003E-4</v>
          </cell>
          <cell r="F33">
            <v>4.9200000000000003E-4</v>
          </cell>
          <cell r="G33">
            <v>6.69E-4</v>
          </cell>
          <cell r="H33">
            <v>8.4199999999999998E-4</v>
          </cell>
          <cell r="I33">
            <v>3.86E-4</v>
          </cell>
        </row>
        <row r="34">
          <cell r="A34">
            <v>30</v>
          </cell>
          <cell r="B34">
            <v>9.6299999999999999E-4</v>
          </cell>
          <cell r="C34">
            <v>5.6599999999999999E-4</v>
          </cell>
          <cell r="D34">
            <v>7.7300000000000003E-4</v>
          </cell>
          <cell r="E34">
            <v>8.6700000000000004E-4</v>
          </cell>
          <cell r="F34">
            <v>5.0900000000000001E-4</v>
          </cell>
          <cell r="G34">
            <v>6.96E-4</v>
          </cell>
          <cell r="H34">
            <v>8.8099999999999995E-4</v>
          </cell>
          <cell r="I34">
            <v>4.06E-4</v>
          </cell>
        </row>
        <row r="35">
          <cell r="A35">
            <v>31</v>
          </cell>
          <cell r="B35">
            <v>1.0070000000000001E-3</v>
          </cell>
          <cell r="C35">
            <v>5.9199999999999997E-4</v>
          </cell>
          <cell r="D35">
            <v>8.0900000000000004E-4</v>
          </cell>
          <cell r="E35">
            <v>9.0600000000000001E-4</v>
          </cell>
          <cell r="F35">
            <v>5.3300000000000005E-4</v>
          </cell>
          <cell r="G35">
            <v>7.2800000000000002E-4</v>
          </cell>
          <cell r="H35">
            <v>9.3199999999999999E-4</v>
          </cell>
          <cell r="I35">
            <v>4.3199999999999998E-4</v>
          </cell>
        </row>
        <row r="36">
          <cell r="A36">
            <v>32</v>
          </cell>
          <cell r="B36">
            <v>1.0640000000000001E-3</v>
          </cell>
          <cell r="C36">
            <v>6.2500000000000001E-4</v>
          </cell>
          <cell r="D36">
            <v>8.5499999999999997E-4</v>
          </cell>
          <cell r="E36">
            <v>9.5799999999999998E-4</v>
          </cell>
          <cell r="F36">
            <v>5.6300000000000002E-4</v>
          </cell>
          <cell r="G36">
            <v>7.6999999999999996E-4</v>
          </cell>
          <cell r="H36">
            <v>9.9400000000000009E-4</v>
          </cell>
          <cell r="I36">
            <v>4.6500000000000003E-4</v>
          </cell>
        </row>
        <row r="37">
          <cell r="A37">
            <v>33</v>
          </cell>
          <cell r="B37">
            <v>1.1360000000000001E-3</v>
          </cell>
          <cell r="C37">
            <v>6.6600000000000003E-4</v>
          </cell>
          <cell r="D37">
            <v>9.1E-4</v>
          </cell>
          <cell r="E37">
            <v>1.0219999999999999E-3</v>
          </cell>
          <cell r="F37">
            <v>5.9900000000000003E-4</v>
          </cell>
          <cell r="G37">
            <v>8.1899999999999996E-4</v>
          </cell>
          <cell r="H37">
            <v>1.0549999999999999E-3</v>
          </cell>
          <cell r="I37">
            <v>4.9600000000000002E-4</v>
          </cell>
        </row>
        <row r="38">
          <cell r="A38">
            <v>34</v>
          </cell>
          <cell r="B38">
            <v>1.222E-3</v>
          </cell>
          <cell r="C38">
            <v>7.1400000000000001E-4</v>
          </cell>
          <cell r="D38">
            <v>9.7599999999999998E-4</v>
          </cell>
          <cell r="E38">
            <v>1.1000000000000001E-3</v>
          </cell>
          <cell r="F38">
            <v>6.4300000000000002E-4</v>
          </cell>
          <cell r="G38">
            <v>8.7799999999999998E-4</v>
          </cell>
          <cell r="H38">
            <v>1.121E-3</v>
          </cell>
          <cell r="I38">
            <v>5.2800000000000004E-4</v>
          </cell>
        </row>
        <row r="39">
          <cell r="A39">
            <v>35</v>
          </cell>
          <cell r="B39">
            <v>1.3209999999999999E-3</v>
          </cell>
          <cell r="C39">
            <v>7.7200000000000001E-4</v>
          </cell>
          <cell r="D39">
            <v>1.057E-3</v>
          </cell>
          <cell r="E39">
            <v>1.189E-3</v>
          </cell>
          <cell r="F39">
            <v>6.9499999999999998E-4</v>
          </cell>
          <cell r="G39">
            <v>9.5100000000000002E-4</v>
          </cell>
          <cell r="H39">
            <v>1.194E-3</v>
          </cell>
          <cell r="I39">
            <v>5.6300000000000002E-4</v>
          </cell>
        </row>
        <row r="40">
          <cell r="A40">
            <v>36</v>
          </cell>
          <cell r="B40">
            <v>1.436E-3</v>
          </cell>
          <cell r="C40">
            <v>8.3799999999999999E-4</v>
          </cell>
          <cell r="D40">
            <v>1.1460000000000001E-3</v>
          </cell>
          <cell r="E40">
            <v>1.2930000000000001E-3</v>
          </cell>
          <cell r="F40">
            <v>7.54E-4</v>
          </cell>
          <cell r="G40">
            <v>1.031E-3</v>
          </cell>
          <cell r="H40">
            <v>1.2750000000000001E-3</v>
          </cell>
          <cell r="I40">
            <v>6.0099999999999997E-4</v>
          </cell>
        </row>
        <row r="41">
          <cell r="A41">
            <v>37</v>
          </cell>
          <cell r="B41">
            <v>1.565E-3</v>
          </cell>
          <cell r="C41">
            <v>9.1399999999999999E-4</v>
          </cell>
          <cell r="D41">
            <v>1.2489999999999999E-3</v>
          </cell>
          <cell r="E41">
            <v>1.408E-3</v>
          </cell>
          <cell r="F41">
            <v>8.2299999999999995E-4</v>
          </cell>
          <cell r="G41">
            <v>1.124E-3</v>
          </cell>
          <cell r="H41">
            <v>1.3669999999999999E-3</v>
          </cell>
          <cell r="I41">
            <v>6.4599999999999998E-4</v>
          </cell>
        </row>
        <row r="42">
          <cell r="A42">
            <v>38</v>
          </cell>
          <cell r="B42">
            <v>1.7099999999999999E-3</v>
          </cell>
          <cell r="C42">
            <v>1.0009999999999999E-3</v>
          </cell>
          <cell r="D42">
            <v>1.366E-3</v>
          </cell>
          <cell r="E42">
            <v>1.539E-3</v>
          </cell>
          <cell r="F42">
            <v>8.9999999999999998E-4</v>
          </cell>
          <cell r="G42">
            <v>1.2290000000000001E-3</v>
          </cell>
          <cell r="H42">
            <v>1.472E-3</v>
          </cell>
          <cell r="I42">
            <v>6.9899999999999997E-4</v>
          </cell>
        </row>
        <row r="43">
          <cell r="A43">
            <v>39</v>
          </cell>
          <cell r="B43">
            <v>1.872E-3</v>
          </cell>
          <cell r="C43">
            <v>1.098E-3</v>
          </cell>
          <cell r="D43">
            <v>1.4970000000000001E-3</v>
          </cell>
          <cell r="E43">
            <v>1.6850000000000001E-3</v>
          </cell>
          <cell r="F43">
            <v>9.8900000000000008E-4</v>
          </cell>
          <cell r="G43">
            <v>1.3470000000000001E-3</v>
          </cell>
          <cell r="H43">
            <v>1.5889999999999999E-3</v>
          </cell>
          <cell r="I43">
            <v>7.6099999999999996E-4</v>
          </cell>
        </row>
        <row r="44">
          <cell r="A44">
            <v>40</v>
          </cell>
          <cell r="B44">
            <v>2.0509999999999999E-3</v>
          </cell>
          <cell r="C44">
            <v>1.2080000000000001E-3</v>
          </cell>
          <cell r="D44">
            <v>1.65E-3</v>
          </cell>
          <cell r="E44">
            <v>1.846E-3</v>
          </cell>
          <cell r="F44">
            <v>1.0870000000000001E-3</v>
          </cell>
          <cell r="G44">
            <v>1.485E-3</v>
          </cell>
          <cell r="H44">
            <v>1.7149999999999999E-3</v>
          </cell>
          <cell r="I44">
            <v>8.2799999999999996E-4</v>
          </cell>
        </row>
        <row r="45">
          <cell r="A45">
            <v>41</v>
          </cell>
          <cell r="B45">
            <v>2.2499999999999998E-3</v>
          </cell>
          <cell r="C45">
            <v>1.3309999999999999E-3</v>
          </cell>
          <cell r="D45">
            <v>1.812E-3</v>
          </cell>
          <cell r="E45">
            <v>2.0249999999999999E-3</v>
          </cell>
          <cell r="F45">
            <v>1.1980000000000001E-3</v>
          </cell>
          <cell r="G45">
            <v>1.6310000000000001E-3</v>
          </cell>
          <cell r="H45">
            <v>1.8450000000000001E-3</v>
          </cell>
          <cell r="I45">
            <v>8.9700000000000001E-4</v>
          </cell>
        </row>
        <row r="46">
          <cell r="A46">
            <v>42</v>
          </cell>
          <cell r="B46">
            <v>2.47E-3</v>
          </cell>
          <cell r="C46">
            <v>1.4679999999999999E-3</v>
          </cell>
          <cell r="D46">
            <v>1.993E-3</v>
          </cell>
          <cell r="E46">
            <v>2.2230000000000001E-3</v>
          </cell>
          <cell r="F46">
            <v>1.3209999999999999E-3</v>
          </cell>
          <cell r="G46">
            <v>1.794E-3</v>
          </cell>
          <cell r="H46">
            <v>1.9780000000000002E-3</v>
          </cell>
          <cell r="I46">
            <v>9.6599999999999995E-4</v>
          </cell>
        </row>
        <row r="47">
          <cell r="A47">
            <v>43</v>
          </cell>
          <cell r="B47">
            <v>2.7130000000000001E-3</v>
          </cell>
          <cell r="C47">
            <v>1.6199999999999999E-3</v>
          </cell>
          <cell r="D47">
            <v>2.1930000000000001E-3</v>
          </cell>
          <cell r="E47">
            <v>2.4420000000000002E-3</v>
          </cell>
          <cell r="F47">
            <v>1.4580000000000001E-3</v>
          </cell>
          <cell r="G47">
            <v>1.9740000000000001E-3</v>
          </cell>
          <cell r="H47">
            <v>2.1129999999999999E-3</v>
          </cell>
          <cell r="I47">
            <v>1.0330000000000001E-3</v>
          </cell>
        </row>
        <row r="48">
          <cell r="A48">
            <v>44</v>
          </cell>
          <cell r="B48">
            <v>2.9810000000000001E-3</v>
          </cell>
          <cell r="C48">
            <v>1.7899999999999999E-3</v>
          </cell>
          <cell r="D48">
            <v>2.4090000000000001E-3</v>
          </cell>
          <cell r="E48">
            <v>2.6830000000000001E-3</v>
          </cell>
          <cell r="F48">
            <v>1.611E-3</v>
          </cell>
          <cell r="G48">
            <v>2.1679999999999998E-3</v>
          </cell>
          <cell r="H48">
            <v>2.2550000000000001E-3</v>
          </cell>
          <cell r="I48">
            <v>1.103E-3</v>
          </cell>
        </row>
        <row r="49">
          <cell r="A49">
            <v>45</v>
          </cell>
          <cell r="B49">
            <v>3.2759999999999998E-3</v>
          </cell>
          <cell r="C49">
            <v>1.9789999999999999E-3</v>
          </cell>
          <cell r="D49">
            <v>2.6580000000000002E-3</v>
          </cell>
          <cell r="E49">
            <v>2.9480000000000001E-3</v>
          </cell>
          <cell r="F49">
            <v>1.781E-3</v>
          </cell>
          <cell r="G49">
            <v>2.392E-3</v>
          </cell>
          <cell r="H49">
            <v>2.4130000000000002E-3</v>
          </cell>
          <cell r="I49">
            <v>1.181E-3</v>
          </cell>
        </row>
        <row r="50">
          <cell r="A50">
            <v>46</v>
          </cell>
          <cell r="B50">
            <v>3.601E-3</v>
          </cell>
          <cell r="C50">
            <v>2.1879999999999998E-3</v>
          </cell>
          <cell r="D50">
            <v>2.9329999999999998E-3</v>
          </cell>
          <cell r="E50">
            <v>3.241E-3</v>
          </cell>
          <cell r="F50">
            <v>1.97E-3</v>
          </cell>
          <cell r="G50">
            <v>2.64E-3</v>
          </cell>
          <cell r="H50">
            <v>2.5950000000000001E-3</v>
          </cell>
          <cell r="I50">
            <v>1.274E-3</v>
          </cell>
        </row>
        <row r="51">
          <cell r="A51">
            <v>47</v>
          </cell>
          <cell r="B51">
            <v>3.9579999999999997E-3</v>
          </cell>
          <cell r="C51">
            <v>2.4199999999999998E-3</v>
          </cell>
          <cell r="D51">
            <v>3.2309999999999999E-3</v>
          </cell>
          <cell r="E51">
            <v>3.5620000000000001E-3</v>
          </cell>
          <cell r="F51">
            <v>2.1770000000000001E-3</v>
          </cell>
          <cell r="G51">
            <v>2.908E-3</v>
          </cell>
          <cell r="H51">
            <v>2.8050000000000002E-3</v>
          </cell>
          <cell r="I51">
            <v>1.389E-3</v>
          </cell>
        </row>
        <row r="52">
          <cell r="A52">
            <v>48</v>
          </cell>
          <cell r="B52">
            <v>4.352E-3</v>
          </cell>
          <cell r="C52">
            <v>2.6770000000000001E-3</v>
          </cell>
          <cell r="D52">
            <v>3.558E-3</v>
          </cell>
          <cell r="E52">
            <v>3.9170000000000003E-3</v>
          </cell>
          <cell r="F52">
            <v>2.4090000000000001E-3</v>
          </cell>
          <cell r="G52">
            <v>3.202E-3</v>
          </cell>
          <cell r="H52">
            <v>3.042E-3</v>
          </cell>
          <cell r="I52">
            <v>1.5269999999999999E-3</v>
          </cell>
        </row>
        <row r="53">
          <cell r="A53">
            <v>49</v>
          </cell>
          <cell r="B53">
            <v>4.7840000000000001E-3</v>
          </cell>
          <cell r="C53">
            <v>2.9619999999999998E-3</v>
          </cell>
          <cell r="D53">
            <v>3.9249999999999997E-3</v>
          </cell>
          <cell r="E53">
            <v>4.3049999999999998E-3</v>
          </cell>
          <cell r="F53">
            <v>2.666E-3</v>
          </cell>
          <cell r="G53">
            <v>3.5330000000000001E-3</v>
          </cell>
          <cell r="H53">
            <v>3.2989999999999998E-3</v>
          </cell>
          <cell r="I53">
            <v>1.6900000000000001E-3</v>
          </cell>
        </row>
        <row r="54">
          <cell r="A54">
            <v>50</v>
          </cell>
          <cell r="B54">
            <v>5.2599999999999999E-3</v>
          </cell>
          <cell r="C54">
            <v>3.277E-3</v>
          </cell>
          <cell r="D54">
            <v>4.3220000000000003E-3</v>
          </cell>
          <cell r="E54">
            <v>4.7340000000000004E-3</v>
          </cell>
          <cell r="F54">
            <v>2.9499999999999999E-3</v>
          </cell>
          <cell r="G54">
            <v>3.8899999999999998E-3</v>
          </cell>
          <cell r="H54">
            <v>3.5699999999999998E-3</v>
          </cell>
          <cell r="I54">
            <v>1.8730000000000001E-3</v>
          </cell>
        </row>
        <row r="55">
          <cell r="A55">
            <v>51</v>
          </cell>
          <cell r="B55">
            <v>5.7829999999999999E-3</v>
          </cell>
          <cell r="C55">
            <v>3.627E-3</v>
          </cell>
          <cell r="D55">
            <v>4.7699999999999999E-3</v>
          </cell>
          <cell r="E55">
            <v>5.2050000000000004E-3</v>
          </cell>
          <cell r="F55">
            <v>3.2650000000000001E-3</v>
          </cell>
          <cell r="G55">
            <v>4.2929999999999999E-3</v>
          </cell>
          <cell r="H55">
            <v>3.8470000000000002E-3</v>
          </cell>
          <cell r="I55">
            <v>2.0739999999999999E-3</v>
          </cell>
        </row>
        <row r="56">
          <cell r="A56">
            <v>52</v>
          </cell>
          <cell r="B56">
            <v>6.3579999999999999E-3</v>
          </cell>
          <cell r="C56">
            <v>4.0140000000000002E-3</v>
          </cell>
          <cell r="D56">
            <v>5.2630000000000003E-3</v>
          </cell>
          <cell r="E56">
            <v>5.7229999999999998E-3</v>
          </cell>
          <cell r="F56">
            <v>3.6120000000000002E-3</v>
          </cell>
          <cell r="G56">
            <v>4.7369999999999999E-3</v>
          </cell>
          <cell r="H56">
            <v>4.1320000000000003E-3</v>
          </cell>
          <cell r="I56">
            <v>2.2950000000000002E-3</v>
          </cell>
        </row>
        <row r="57">
          <cell r="A57">
            <v>53</v>
          </cell>
          <cell r="B57">
            <v>6.9909999999999998E-3</v>
          </cell>
          <cell r="C57">
            <v>4.4419999999999998E-3</v>
          </cell>
          <cell r="D57">
            <v>5.79E-3</v>
          </cell>
          <cell r="E57">
            <v>6.2909999999999997E-3</v>
          </cell>
          <cell r="F57">
            <v>3.9979999999999998E-3</v>
          </cell>
          <cell r="G57">
            <v>5.2110000000000004E-3</v>
          </cell>
          <cell r="H57">
            <v>4.4339999999999996E-3</v>
          </cell>
          <cell r="I57">
            <v>2.5460000000000001E-3</v>
          </cell>
        </row>
        <row r="58">
          <cell r="A58">
            <v>54</v>
          </cell>
          <cell r="B58">
            <v>7.6860000000000001E-3</v>
          </cell>
          <cell r="C58">
            <v>4.9160000000000002E-3</v>
          </cell>
          <cell r="D58">
            <v>6.3670000000000003E-3</v>
          </cell>
          <cell r="E58">
            <v>6.9179999999999997E-3</v>
          </cell>
          <cell r="F58">
            <v>4.4250000000000001E-3</v>
          </cell>
          <cell r="G58">
            <v>5.7299999999999999E-3</v>
          </cell>
          <cell r="H58">
            <v>4.7780000000000001E-3</v>
          </cell>
          <cell r="I58">
            <v>2.836E-3</v>
          </cell>
        </row>
        <row r="59">
          <cell r="A59">
            <v>55</v>
          </cell>
          <cell r="B59">
            <v>8.4489999999999999E-3</v>
          </cell>
          <cell r="C59">
            <v>5.4400000000000004E-3</v>
          </cell>
          <cell r="D59">
            <v>7.0049999999999999E-3</v>
          </cell>
          <cell r="E59">
            <v>7.6049999999999998E-3</v>
          </cell>
          <cell r="F59">
            <v>4.8960000000000002E-3</v>
          </cell>
          <cell r="G59">
            <v>6.3049999999999998E-3</v>
          </cell>
          <cell r="H59">
            <v>5.2030000000000002E-3</v>
          </cell>
          <cell r="I59">
            <v>3.1779999999999998E-3</v>
          </cell>
        </row>
        <row r="60">
          <cell r="A60">
            <v>56</v>
          </cell>
          <cell r="B60">
            <v>9.2879999999999994E-3</v>
          </cell>
          <cell r="C60">
            <v>6.0200000000000002E-3</v>
          </cell>
          <cell r="D60">
            <v>7.7349999999999997E-3</v>
          </cell>
          <cell r="E60">
            <v>8.3580000000000008E-3</v>
          </cell>
          <cell r="F60">
            <v>5.4169999999999999E-3</v>
          </cell>
          <cell r="G60">
            <v>6.9620000000000003E-3</v>
          </cell>
          <cell r="H60">
            <v>5.744E-3</v>
          </cell>
          <cell r="I60">
            <v>3.5769999999999999E-3</v>
          </cell>
        </row>
        <row r="61">
          <cell r="A61">
            <v>57</v>
          </cell>
          <cell r="B61">
            <v>1.021E-2</v>
          </cell>
          <cell r="C61">
            <v>6.6610000000000003E-3</v>
          </cell>
          <cell r="D61">
            <v>8.5240000000000003E-3</v>
          </cell>
          <cell r="E61">
            <v>9.1889999999999993E-3</v>
          </cell>
          <cell r="F61">
            <v>5.9950000000000003E-3</v>
          </cell>
          <cell r="G61">
            <v>7.672E-3</v>
          </cell>
          <cell r="H61">
            <v>6.4270000000000004E-3</v>
          </cell>
          <cell r="I61">
            <v>4.0359999999999997E-3</v>
          </cell>
        </row>
        <row r="62">
          <cell r="A62">
            <v>58</v>
          </cell>
          <cell r="B62">
            <v>1.1221999999999999E-2</v>
          </cell>
          <cell r="C62">
            <v>7.3699999999999998E-3</v>
          </cell>
          <cell r="D62">
            <v>9.3860000000000002E-3</v>
          </cell>
          <cell r="E62">
            <v>1.01E-2</v>
          </cell>
          <cell r="F62">
            <v>6.633E-3</v>
          </cell>
          <cell r="G62">
            <v>8.4469999999999996E-3</v>
          </cell>
          <cell r="H62">
            <v>7.26E-3</v>
          </cell>
          <cell r="I62">
            <v>4.5560000000000002E-3</v>
          </cell>
        </row>
        <row r="63">
          <cell r="A63">
            <v>59</v>
          </cell>
          <cell r="B63">
            <v>1.2333E-2</v>
          </cell>
          <cell r="C63">
            <v>8.1539999999999998E-3</v>
          </cell>
          <cell r="D63">
            <v>1.0349000000000001E-2</v>
          </cell>
          <cell r="E63">
            <v>1.11E-2</v>
          </cell>
          <cell r="F63">
            <v>7.339E-3</v>
          </cell>
          <cell r="G63">
            <v>9.3139999999999994E-3</v>
          </cell>
          <cell r="H63">
            <v>8.2290000000000002E-3</v>
          </cell>
          <cell r="I63">
            <v>5.1330000000000004E-3</v>
          </cell>
        </row>
        <row r="64">
          <cell r="A64">
            <v>60</v>
          </cell>
          <cell r="B64">
            <v>1.3553000000000001E-2</v>
          </cell>
          <cell r="C64">
            <v>9.0220000000000005E-3</v>
          </cell>
          <cell r="D64">
            <v>1.1377999999999999E-2</v>
          </cell>
          <cell r="E64">
            <v>1.2197E-2</v>
          </cell>
          <cell r="F64">
            <v>8.1200000000000005E-3</v>
          </cell>
          <cell r="G64">
            <v>1.0240000000000001E-2</v>
          </cell>
          <cell r="H64">
            <v>9.3130000000000001E-3</v>
          </cell>
          <cell r="I64">
            <v>5.7679999999999997E-3</v>
          </cell>
        </row>
        <row r="65">
          <cell r="A65">
            <v>61</v>
          </cell>
          <cell r="B65">
            <v>1.4892000000000001E-2</v>
          </cell>
          <cell r="C65">
            <v>9.9799999999999993E-3</v>
          </cell>
          <cell r="D65">
            <v>1.2508E-2</v>
          </cell>
          <cell r="E65">
            <v>1.3402000000000001E-2</v>
          </cell>
          <cell r="F65">
            <v>8.9820000000000004E-3</v>
          </cell>
          <cell r="G65">
            <v>1.1257E-2</v>
          </cell>
          <cell r="H65">
            <v>1.0489999999999999E-2</v>
          </cell>
          <cell r="I65">
            <v>6.4650000000000003E-3</v>
          </cell>
        </row>
        <row r="66">
          <cell r="A66">
            <v>62</v>
          </cell>
          <cell r="B66">
            <v>1.6361000000000001E-2</v>
          </cell>
          <cell r="C66">
            <v>1.1039E-2</v>
          </cell>
          <cell r="D66">
            <v>1.3779E-2</v>
          </cell>
          <cell r="E66">
            <v>1.4725E-2</v>
          </cell>
          <cell r="F66">
            <v>9.9349999999999994E-3</v>
          </cell>
          <cell r="G66">
            <v>1.2401000000000001E-2</v>
          </cell>
          <cell r="H66">
            <v>1.1747E-2</v>
          </cell>
          <cell r="I66">
            <v>7.2350000000000001E-3</v>
          </cell>
        </row>
        <row r="67">
          <cell r="A67">
            <v>63</v>
          </cell>
          <cell r="B67">
            <v>1.7971999999999998E-2</v>
          </cell>
          <cell r="C67">
            <v>1.2208999999999999E-2</v>
          </cell>
          <cell r="D67">
            <v>1.5167E-2</v>
          </cell>
          <cell r="E67">
            <v>1.6174999999999998E-2</v>
          </cell>
          <cell r="F67">
            <v>1.0989000000000001E-2</v>
          </cell>
          <cell r="G67">
            <v>1.3650000000000001E-2</v>
          </cell>
          <cell r="H67">
            <v>1.3091E-2</v>
          </cell>
          <cell r="I67">
            <v>8.0940000000000005E-3</v>
          </cell>
        </row>
        <row r="68">
          <cell r="A68">
            <v>64</v>
          </cell>
          <cell r="B68">
            <v>1.9740000000000001E-2</v>
          </cell>
          <cell r="C68">
            <v>1.3502E-2</v>
          </cell>
          <cell r="D68">
            <v>1.6671999999999999E-2</v>
          </cell>
          <cell r="E68">
            <v>1.7766000000000001E-2</v>
          </cell>
          <cell r="F68">
            <v>1.2152E-2</v>
          </cell>
          <cell r="G68">
            <v>1.5004999999999999E-2</v>
          </cell>
          <cell r="H68">
            <v>1.4541999999999999E-2</v>
          </cell>
          <cell r="I68">
            <v>9.0589999999999993E-3</v>
          </cell>
        </row>
        <row r="69">
          <cell r="A69">
            <v>65</v>
          </cell>
          <cell r="B69">
            <v>2.1676999999999998E-2</v>
          </cell>
          <cell r="C69">
            <v>1.4929E-2</v>
          </cell>
          <cell r="D69">
            <v>1.8275E-2</v>
          </cell>
          <cell r="E69">
            <v>1.9508999999999999E-2</v>
          </cell>
          <cell r="F69">
            <v>1.3436E-2</v>
          </cell>
          <cell r="G69">
            <v>1.6448000000000001E-2</v>
          </cell>
          <cell r="H69">
            <v>1.6133999999999999E-2</v>
          </cell>
          <cell r="I69">
            <v>1.0148000000000001E-2</v>
          </cell>
        </row>
        <row r="70">
          <cell r="A70">
            <v>66</v>
          </cell>
          <cell r="B70">
            <v>2.3800000000000002E-2</v>
          </cell>
          <cell r="C70">
            <v>1.6504999999999999E-2</v>
          </cell>
          <cell r="D70">
            <v>2.0107E-2</v>
          </cell>
          <cell r="E70">
            <v>2.1420000000000002E-2</v>
          </cell>
          <cell r="F70">
            <v>1.4855E-2</v>
          </cell>
          <cell r="G70">
            <v>1.8096000000000001E-2</v>
          </cell>
          <cell r="H70">
            <v>1.7905000000000001E-2</v>
          </cell>
          <cell r="I70">
            <v>1.1376000000000001E-2</v>
          </cell>
        </row>
        <row r="71">
          <cell r="A71">
            <v>67</v>
          </cell>
          <cell r="B71">
            <v>2.6124999999999999E-2</v>
          </cell>
          <cell r="C71">
            <v>1.8244E-2</v>
          </cell>
          <cell r="D71">
            <v>2.2110999999999999E-2</v>
          </cell>
          <cell r="E71">
            <v>2.3512999999999999E-2</v>
          </cell>
          <cell r="F71">
            <v>1.6419E-2</v>
          </cell>
          <cell r="G71">
            <v>1.9900000000000001E-2</v>
          </cell>
          <cell r="H71">
            <v>1.9886000000000001E-2</v>
          </cell>
          <cell r="I71">
            <v>1.2760000000000001E-2</v>
          </cell>
        </row>
        <row r="72">
          <cell r="A72">
            <v>68</v>
          </cell>
          <cell r="B72">
            <v>2.8670999999999999E-2</v>
          </cell>
          <cell r="C72">
            <v>2.0161999999999999E-2</v>
          </cell>
          <cell r="D72">
            <v>2.4315E-2</v>
          </cell>
          <cell r="E72">
            <v>2.5804000000000001E-2</v>
          </cell>
          <cell r="F72">
            <v>1.8147E-2</v>
          </cell>
          <cell r="G72">
            <v>2.1884000000000001E-2</v>
          </cell>
          <cell r="H72">
            <v>2.2103000000000001E-2</v>
          </cell>
          <cell r="I72">
            <v>1.4316000000000001E-2</v>
          </cell>
        </row>
        <row r="73">
          <cell r="A73">
            <v>69</v>
          </cell>
          <cell r="B73">
            <v>3.1456999999999999E-2</v>
          </cell>
          <cell r="C73">
            <v>2.2277999999999999E-2</v>
          </cell>
          <cell r="D73">
            <v>2.6700999999999999E-2</v>
          </cell>
          <cell r="E73">
            <v>2.8310999999999999E-2</v>
          </cell>
          <cell r="F73">
            <v>2.0049999999999998E-2</v>
          </cell>
          <cell r="G73">
            <v>2.4031E-2</v>
          </cell>
          <cell r="H73">
            <v>2.4570999999999999E-2</v>
          </cell>
          <cell r="I73">
            <v>1.6066E-2</v>
          </cell>
        </row>
        <row r="74">
          <cell r="A74">
            <v>70</v>
          </cell>
          <cell r="B74">
            <v>3.4504E-2</v>
          </cell>
          <cell r="C74">
            <v>2.461E-2</v>
          </cell>
          <cell r="D74">
            <v>2.9295999999999999E-2</v>
          </cell>
          <cell r="E74">
            <v>3.1053999999999998E-2</v>
          </cell>
          <cell r="F74">
            <v>2.2148999999999999E-2</v>
          </cell>
          <cell r="G74">
            <v>2.6366000000000001E-2</v>
          </cell>
          <cell r="H74">
            <v>2.7309E-2</v>
          </cell>
          <cell r="I74">
            <v>1.8033E-2</v>
          </cell>
        </row>
        <row r="75">
          <cell r="A75">
            <v>71</v>
          </cell>
          <cell r="B75">
            <v>3.7835000000000001E-2</v>
          </cell>
          <cell r="C75">
            <v>2.7179999999999999E-2</v>
          </cell>
          <cell r="D75">
            <v>3.2152E-2</v>
          </cell>
          <cell r="E75">
            <v>3.4050999999999998E-2</v>
          </cell>
          <cell r="F75">
            <v>2.4462000000000001E-2</v>
          </cell>
          <cell r="G75">
            <v>2.8937000000000001E-2</v>
          </cell>
          <cell r="H75">
            <v>3.0339999999999999E-2</v>
          </cell>
          <cell r="I75">
            <v>2.0240999999999999E-2</v>
          </cell>
        </row>
        <row r="76">
          <cell r="A76">
            <v>72</v>
          </cell>
          <cell r="B76">
            <v>4.1473999999999997E-2</v>
          </cell>
          <cell r="C76">
            <v>3.0009000000000001E-2</v>
          </cell>
          <cell r="D76">
            <v>3.5305000000000003E-2</v>
          </cell>
          <cell r="E76">
            <v>3.7326999999999999E-2</v>
          </cell>
          <cell r="F76">
            <v>2.7008000000000001E-2</v>
          </cell>
          <cell r="G76">
            <v>3.1774999999999998E-2</v>
          </cell>
          <cell r="H76">
            <v>3.3683999999999999E-2</v>
          </cell>
          <cell r="I76">
            <v>2.2714999999999999E-2</v>
          </cell>
        </row>
        <row r="77">
          <cell r="A77">
            <v>73</v>
          </cell>
          <cell r="B77">
            <v>4.5446E-2</v>
          </cell>
          <cell r="C77">
            <v>3.3123E-2</v>
          </cell>
          <cell r="D77">
            <v>3.8746000000000003E-2</v>
          </cell>
          <cell r="E77">
            <v>4.0902000000000001E-2</v>
          </cell>
          <cell r="F77">
            <v>2.981E-2</v>
          </cell>
          <cell r="G77">
            <v>3.4870999999999999E-2</v>
          </cell>
          <cell r="H77">
            <v>3.7371000000000001E-2</v>
          </cell>
          <cell r="I77">
            <v>2.5479000000000002E-2</v>
          </cell>
        </row>
        <row r="78">
          <cell r="A78">
            <v>74</v>
          </cell>
          <cell r="B78">
            <v>4.9778999999999997E-2</v>
          </cell>
          <cell r="C78">
            <v>3.6548999999999998E-2</v>
          </cell>
          <cell r="D78">
            <v>4.2465000000000003E-2</v>
          </cell>
          <cell r="E78">
            <v>4.4801000000000001E-2</v>
          </cell>
          <cell r="F78">
            <v>3.2895000000000001E-2</v>
          </cell>
          <cell r="G78">
            <v>3.8219000000000003E-2</v>
          </cell>
          <cell r="H78">
            <v>4.1430000000000002E-2</v>
          </cell>
          <cell r="I78">
            <v>2.8561E-2</v>
          </cell>
        </row>
        <row r="79">
          <cell r="A79">
            <v>75</v>
          </cell>
          <cell r="B79">
            <v>5.4501000000000001E-2</v>
          </cell>
          <cell r="C79">
            <v>4.0313000000000002E-2</v>
          </cell>
          <cell r="D79">
            <v>4.6581999999999998E-2</v>
          </cell>
          <cell r="E79">
            <v>4.9050000000000003E-2</v>
          </cell>
          <cell r="F79">
            <v>3.6281000000000001E-2</v>
          </cell>
          <cell r="G79">
            <v>4.1924000000000003E-2</v>
          </cell>
          <cell r="H79">
            <v>4.5901999999999998E-2</v>
          </cell>
          <cell r="I79">
            <v>3.1988999999999997E-2</v>
          </cell>
        </row>
        <row r="80">
          <cell r="A80">
            <v>76</v>
          </cell>
          <cell r="B80">
            <v>5.9644000000000003E-2</v>
          </cell>
          <cell r="C80">
            <v>4.4447E-2</v>
          </cell>
          <cell r="D80">
            <v>5.1077999999999998E-2</v>
          </cell>
          <cell r="E80">
            <v>5.3679999999999999E-2</v>
          </cell>
          <cell r="F80">
            <v>4.0002000000000003E-2</v>
          </cell>
          <cell r="G80">
            <v>4.5969999999999997E-2</v>
          </cell>
          <cell r="H80">
            <v>5.0828999999999999E-2</v>
          </cell>
          <cell r="I80">
            <v>3.5796000000000001E-2</v>
          </cell>
        </row>
        <row r="81">
          <cell r="A81">
            <v>77</v>
          </cell>
          <cell r="B81">
            <v>6.5238000000000004E-2</v>
          </cell>
          <cell r="C81">
            <v>4.8984E-2</v>
          </cell>
          <cell r="D81">
            <v>5.5925999999999997E-2</v>
          </cell>
          <cell r="E81">
            <v>5.8713000000000001E-2</v>
          </cell>
          <cell r="F81">
            <v>4.4086E-2</v>
          </cell>
          <cell r="G81">
            <v>5.0333000000000003E-2</v>
          </cell>
          <cell r="H81">
            <v>5.6262E-2</v>
          </cell>
          <cell r="I81">
            <v>4.0025999999999999E-2</v>
          </cell>
        </row>
        <row r="82">
          <cell r="A82">
            <v>78</v>
          </cell>
          <cell r="B82">
            <v>7.1317000000000005E-2</v>
          </cell>
          <cell r="C82">
            <v>5.3957999999999999E-2</v>
          </cell>
          <cell r="D82">
            <v>6.1235999999999999E-2</v>
          </cell>
          <cell r="E82">
            <v>6.4185000000000006E-2</v>
          </cell>
          <cell r="F82">
            <v>4.8562000000000001E-2</v>
          </cell>
          <cell r="G82">
            <v>5.5112000000000001E-2</v>
          </cell>
          <cell r="H82">
            <v>6.2257E-2</v>
          </cell>
          <cell r="I82">
            <v>4.4726000000000002E-2</v>
          </cell>
        </row>
        <row r="83">
          <cell r="A83">
            <v>79</v>
          </cell>
          <cell r="B83">
            <v>7.7915999999999999E-2</v>
          </cell>
          <cell r="C83">
            <v>5.9404999999999999E-2</v>
          </cell>
          <cell r="D83">
            <v>6.6958000000000004E-2</v>
          </cell>
          <cell r="E83">
            <v>7.0125999999999994E-2</v>
          </cell>
          <cell r="F83">
            <v>5.3464999999999999E-2</v>
          </cell>
          <cell r="G83">
            <v>6.0262000000000003E-2</v>
          </cell>
          <cell r="H83">
            <v>6.8871000000000002E-2</v>
          </cell>
          <cell r="I83">
            <v>4.9953999999999998E-2</v>
          </cell>
        </row>
        <row r="84">
          <cell r="A84">
            <v>80</v>
          </cell>
          <cell r="B84">
            <v>8.5069000000000006E-2</v>
          </cell>
          <cell r="C84">
            <v>6.5364000000000005E-2</v>
          </cell>
          <cell r="D84">
            <v>7.3092000000000004E-2</v>
          </cell>
          <cell r="E84">
            <v>7.6561000000000004E-2</v>
          </cell>
          <cell r="F84">
            <v>5.8826999999999997E-2</v>
          </cell>
          <cell r="G84">
            <v>6.5782999999999994E-2</v>
          </cell>
          <cell r="H84">
            <v>7.6187000000000005E-2</v>
          </cell>
          <cell r="I84">
            <v>5.5773999999999997E-2</v>
          </cell>
        </row>
        <row r="85">
          <cell r="A85">
            <v>81</v>
          </cell>
          <cell r="B85">
            <v>9.2813000000000007E-2</v>
          </cell>
          <cell r="C85">
            <v>7.1875999999999995E-2</v>
          </cell>
          <cell r="D85">
            <v>7.9823000000000005E-2</v>
          </cell>
          <cell r="E85">
            <v>8.3531999999999995E-2</v>
          </cell>
          <cell r="F85">
            <v>6.4687999999999996E-2</v>
          </cell>
          <cell r="G85">
            <v>7.1841000000000002E-2</v>
          </cell>
          <cell r="H85">
            <v>8.4223999999999993E-2</v>
          </cell>
          <cell r="I85">
            <v>6.2253000000000003E-2</v>
          </cell>
        </row>
        <row r="86">
          <cell r="A86">
            <v>82</v>
          </cell>
          <cell r="B86">
            <v>0.101184</v>
          </cell>
          <cell r="C86">
            <v>7.8980999999999996E-2</v>
          </cell>
          <cell r="D86">
            <v>8.7192000000000006E-2</v>
          </cell>
          <cell r="E86">
            <v>9.1064000000000006E-2</v>
          </cell>
          <cell r="F86">
            <v>7.1083999999999994E-2</v>
          </cell>
          <cell r="G86">
            <v>7.8473000000000001E-2</v>
          </cell>
          <cell r="H86">
            <v>9.3071000000000001E-2</v>
          </cell>
          <cell r="I86">
            <v>6.9494E-2</v>
          </cell>
        </row>
        <row r="87">
          <cell r="A87">
            <v>83</v>
          </cell>
          <cell r="B87">
            <v>0.110218</v>
          </cell>
          <cell r="C87">
            <v>8.6721999999999994E-2</v>
          </cell>
          <cell r="D87">
            <v>9.5102000000000006E-2</v>
          </cell>
          <cell r="E87">
            <v>9.9196999999999994E-2</v>
          </cell>
          <cell r="F87">
            <v>7.8049999999999994E-2</v>
          </cell>
          <cell r="G87">
            <v>8.5592000000000001E-2</v>
          </cell>
          <cell r="H87">
            <v>0.1028</v>
          </cell>
          <cell r="I87">
            <v>7.7510999999999997E-2</v>
          </cell>
        </row>
        <row r="88">
          <cell r="A88">
            <v>84</v>
          </cell>
          <cell r="B88">
            <v>0.119951</v>
          </cell>
          <cell r="C88">
            <v>9.5144999999999993E-2</v>
          </cell>
          <cell r="D88">
            <v>0.103653</v>
          </cell>
          <cell r="E88">
            <v>0.107956</v>
          </cell>
          <cell r="F88">
            <v>8.5628999999999997E-2</v>
          </cell>
          <cell r="G88">
            <v>9.3287999999999996E-2</v>
          </cell>
          <cell r="H88">
            <v>0.11348900000000001</v>
          </cell>
          <cell r="I88">
            <v>8.6415000000000006E-2</v>
          </cell>
        </row>
        <row r="89">
          <cell r="A89">
            <v>85</v>
          </cell>
          <cell r="B89">
            <v>0.13041800000000001</v>
          </cell>
          <cell r="C89">
            <v>0.10429099999999999</v>
          </cell>
          <cell r="D89">
            <v>0.11297599999999999</v>
          </cell>
          <cell r="E89">
            <v>0.117377</v>
          </cell>
          <cell r="F89">
            <v>9.3862000000000001E-2</v>
          </cell>
          <cell r="G89">
            <v>0.101678</v>
          </cell>
          <cell r="H89">
            <v>0.125221</v>
          </cell>
          <cell r="I89">
            <v>9.6294000000000005E-2</v>
          </cell>
        </row>
        <row r="90">
          <cell r="A90">
            <v>86</v>
          </cell>
          <cell r="B90">
            <v>0.141651</v>
          </cell>
          <cell r="C90">
            <v>0.114207</v>
          </cell>
          <cell r="D90">
            <v>0.123047</v>
          </cell>
          <cell r="E90">
            <v>0.12748599999999999</v>
          </cell>
          <cell r="F90">
            <v>0.102788</v>
          </cell>
          <cell r="G90">
            <v>0.11074199999999999</v>
          </cell>
          <cell r="H90">
            <v>0.13808000000000001</v>
          </cell>
          <cell r="I90">
            <v>0.107243</v>
          </cell>
        </row>
        <row r="91">
          <cell r="A91">
            <v>87</v>
          </cell>
          <cell r="B91">
            <v>0.15368100000000001</v>
          </cell>
          <cell r="C91">
            <v>0.124933</v>
          </cell>
          <cell r="D91">
            <v>0.13392699999999999</v>
          </cell>
          <cell r="E91">
            <v>0.13831299999999999</v>
          </cell>
          <cell r="F91">
            <v>0.11244</v>
          </cell>
          <cell r="G91">
            <v>0.120534</v>
          </cell>
          <cell r="H91">
            <v>0.15215699999999999</v>
          </cell>
          <cell r="I91">
            <v>0.119364</v>
          </cell>
        </row>
        <row r="92">
          <cell r="A92">
            <v>88</v>
          </cell>
          <cell r="B92">
            <v>0.16653399999999999</v>
          </cell>
          <cell r="C92">
            <v>0.13651099999999999</v>
          </cell>
          <cell r="D92">
            <v>0.14563100000000001</v>
          </cell>
          <cell r="E92">
            <v>0.14987900000000001</v>
          </cell>
          <cell r="F92">
            <v>0.122859</v>
          </cell>
          <cell r="G92">
            <v>0.13106799999999999</v>
          </cell>
          <cell r="H92">
            <v>0.167543</v>
          </cell>
          <cell r="I92">
            <v>0.13276299999999999</v>
          </cell>
        </row>
        <row r="93">
          <cell r="A93">
            <v>89</v>
          </cell>
          <cell r="B93">
            <v>0.180233</v>
          </cell>
          <cell r="C93">
            <v>0.14898</v>
          </cell>
          <cell r="D93">
            <v>0.158079</v>
          </cell>
          <cell r="E93">
            <v>0.162214</v>
          </cell>
          <cell r="F93">
            <v>0.13408300000000001</v>
          </cell>
          <cell r="G93">
            <v>0.14227100000000001</v>
          </cell>
          <cell r="H93">
            <v>0.184333</v>
          </cell>
          <cell r="I93">
            <v>0.14755299999999999</v>
          </cell>
        </row>
        <row r="94">
          <cell r="A94">
            <v>90</v>
          </cell>
          <cell r="B94">
            <v>0.194795</v>
          </cell>
          <cell r="C94">
            <v>0.16237399999999999</v>
          </cell>
          <cell r="D94">
            <v>0.171599</v>
          </cell>
          <cell r="E94">
            <v>0.175314</v>
          </cell>
          <cell r="F94">
            <v>0.14613799999999999</v>
          </cell>
          <cell r="G94">
            <v>0.15443899999999999</v>
          </cell>
          <cell r="H94">
            <v>0.202621</v>
          </cell>
          <cell r="I94">
            <v>0.16385</v>
          </cell>
        </row>
        <row r="95">
          <cell r="A95">
            <v>91</v>
          </cell>
          <cell r="B95">
            <v>0.210233</v>
          </cell>
          <cell r="C95">
            <v>0.17672099999999999</v>
          </cell>
          <cell r="D95">
            <v>0.18570200000000001</v>
          </cell>
          <cell r="E95">
            <v>0.18920799999999999</v>
          </cell>
          <cell r="F95">
            <v>0.15904599999999999</v>
          </cell>
          <cell r="G95">
            <v>0.167132</v>
          </cell>
          <cell r="H95">
            <v>0.2225</v>
          </cell>
          <cell r="I95">
            <v>0.18177499999999999</v>
          </cell>
        </row>
        <row r="96">
          <cell r="A96">
            <v>92</v>
          </cell>
          <cell r="B96">
            <v>0.22655</v>
          </cell>
          <cell r="C96">
            <v>0.19204599999999999</v>
          </cell>
          <cell r="D96">
            <v>0.20096700000000001</v>
          </cell>
          <cell r="E96">
            <v>0.20389599999999999</v>
          </cell>
          <cell r="F96">
            <v>0.172846</v>
          </cell>
          <cell r="G96">
            <v>0.18087</v>
          </cell>
          <cell r="H96">
            <v>0.244059</v>
          </cell>
          <cell r="I96">
            <v>0.20144699999999999</v>
          </cell>
        </row>
        <row r="97">
          <cell r="A97">
            <v>93</v>
          </cell>
          <cell r="B97">
            <v>0.24374199999999999</v>
          </cell>
          <cell r="C97">
            <v>0.20836399999999999</v>
          </cell>
          <cell r="D97">
            <v>0.217252</v>
          </cell>
          <cell r="E97">
            <v>0.21937000000000001</v>
          </cell>
          <cell r="F97">
            <v>0.18752199999999999</v>
          </cell>
          <cell r="G97">
            <v>0.19552700000000001</v>
          </cell>
          <cell r="H97">
            <v>0.26738299999999998</v>
          </cell>
          <cell r="I97">
            <v>0.22298699999999999</v>
          </cell>
        </row>
        <row r="98">
          <cell r="A98">
            <v>94</v>
          </cell>
          <cell r="B98">
            <v>0.261797</v>
          </cell>
          <cell r="C98">
            <v>0.22567999999999999</v>
          </cell>
          <cell r="D98">
            <v>0.23444999999999999</v>
          </cell>
          <cell r="E98">
            <v>0.23561299999999999</v>
          </cell>
          <cell r="F98">
            <v>0.20311599999999999</v>
          </cell>
          <cell r="G98">
            <v>0.211005</v>
          </cell>
          <cell r="H98">
            <v>0.29254400000000003</v>
          </cell>
          <cell r="I98">
            <v>0.246507</v>
          </cell>
        </row>
        <row r="99">
          <cell r="A99">
            <v>95</v>
          </cell>
          <cell r="B99">
            <v>0.280694</v>
          </cell>
          <cell r="C99">
            <v>0.24399199999999999</v>
          </cell>
          <cell r="D99">
            <v>0.25323299999999999</v>
          </cell>
          <cell r="E99">
            <v>0.252637</v>
          </cell>
          <cell r="F99">
            <v>0.219585</v>
          </cell>
          <cell r="G99">
            <v>0.22791</v>
          </cell>
          <cell r="H99">
            <v>0.319604</v>
          </cell>
          <cell r="I99">
            <v>0.272115</v>
          </cell>
        </row>
        <row r="100">
          <cell r="A100">
            <v>96</v>
          </cell>
          <cell r="B100">
            <v>0.30039900000000003</v>
          </cell>
          <cell r="C100">
            <v>0.26328499999999999</v>
          </cell>
          <cell r="D100">
            <v>0.27234399999999997</v>
          </cell>
          <cell r="E100">
            <v>0.27035100000000001</v>
          </cell>
          <cell r="F100">
            <v>0.236961</v>
          </cell>
          <cell r="G100">
            <v>0.24510999999999999</v>
          </cell>
          <cell r="H100">
            <v>0.34860600000000003</v>
          </cell>
          <cell r="I100">
            <v>0.29990299999999998</v>
          </cell>
        </row>
        <row r="101">
          <cell r="A101">
            <v>97</v>
          </cell>
          <cell r="B101">
            <v>0.32087100000000002</v>
          </cell>
          <cell r="C101">
            <v>0.28353099999999998</v>
          </cell>
          <cell r="D101">
            <v>0.29266399999999998</v>
          </cell>
          <cell r="E101">
            <v>0.288771</v>
          </cell>
          <cell r="F101">
            <v>0.255185</v>
          </cell>
          <cell r="G101">
            <v>0.26339800000000002</v>
          </cell>
          <cell r="H101">
            <v>0.37957200000000002</v>
          </cell>
          <cell r="I101">
            <v>0.32994200000000001</v>
          </cell>
        </row>
        <row r="102">
          <cell r="A102">
            <v>98</v>
          </cell>
          <cell r="B102">
            <v>0.342055</v>
          </cell>
          <cell r="C102">
            <v>0.30469000000000002</v>
          </cell>
          <cell r="D102">
            <v>0.31465100000000001</v>
          </cell>
          <cell r="E102">
            <v>0.30784</v>
          </cell>
          <cell r="F102">
            <v>0.27421600000000002</v>
          </cell>
          <cell r="G102">
            <v>0.28318599999999999</v>
          </cell>
          <cell r="H102">
            <v>0.412495</v>
          </cell>
          <cell r="I102">
            <v>0.36228100000000002</v>
          </cell>
        </row>
        <row r="103">
          <cell r="A103">
            <v>99</v>
          </cell>
          <cell r="B103">
            <v>0.36388900000000002</v>
          </cell>
          <cell r="C103">
            <v>0.326708</v>
          </cell>
          <cell r="D103">
            <v>0.33644099999999999</v>
          </cell>
          <cell r="E103">
            <v>0.32750800000000002</v>
          </cell>
          <cell r="F103">
            <v>0.29402699999999998</v>
          </cell>
          <cell r="G103">
            <v>0.30279699999999998</v>
          </cell>
          <cell r="H103">
            <v>0.44733400000000001</v>
          </cell>
          <cell r="I103">
            <v>0.39693299999999998</v>
          </cell>
        </row>
        <row r="104">
          <cell r="A104">
            <v>100</v>
          </cell>
          <cell r="B104">
            <v>0.386299</v>
          </cell>
          <cell r="C104">
            <v>0.349518</v>
          </cell>
          <cell r="D104">
            <v>0.35808000000000001</v>
          </cell>
          <cell r="E104">
            <v>0.34772399999999998</v>
          </cell>
          <cell r="F104">
            <v>0.31456200000000001</v>
          </cell>
          <cell r="G104">
            <v>0.322272</v>
          </cell>
          <cell r="H104">
            <v>0.48401</v>
          </cell>
          <cell r="I104">
            <v>0.433869</v>
          </cell>
        </row>
        <row r="105">
          <cell r="A105">
            <v>101</v>
          </cell>
          <cell r="B105">
            <v>0.40920000000000001</v>
          </cell>
          <cell r="C105">
            <v>0.37303700000000001</v>
          </cell>
          <cell r="D105">
            <v>0.38145499999999999</v>
          </cell>
          <cell r="E105">
            <v>0.368255</v>
          </cell>
          <cell r="F105">
            <v>0.33572400000000002</v>
          </cell>
          <cell r="G105">
            <v>0.34331</v>
          </cell>
          <cell r="H105">
            <v>0.522397</v>
          </cell>
          <cell r="I105">
            <v>0.47300799999999998</v>
          </cell>
        </row>
        <row r="106">
          <cell r="A106">
            <v>102</v>
          </cell>
          <cell r="B106">
            <v>0.43250300000000003</v>
          </cell>
          <cell r="C106">
            <v>0.397173</v>
          </cell>
          <cell r="D106">
            <v>0.40539700000000001</v>
          </cell>
          <cell r="E106">
            <v>0.38938899999999999</v>
          </cell>
          <cell r="F106">
            <v>0.35748600000000003</v>
          </cell>
          <cell r="G106">
            <v>0.36485699999999999</v>
          </cell>
          <cell r="H106">
            <v>0.56231699999999996</v>
          </cell>
          <cell r="I106">
            <v>0.51421099999999997</v>
          </cell>
        </row>
        <row r="107">
          <cell r="A107">
            <v>103</v>
          </cell>
          <cell r="B107">
            <v>0.45610800000000001</v>
          </cell>
          <cell r="C107">
            <v>0.42181999999999997</v>
          </cell>
          <cell r="D107">
            <v>0.42980099999999999</v>
          </cell>
          <cell r="E107">
            <v>0.410383</v>
          </cell>
          <cell r="F107">
            <v>0.37957400000000002</v>
          </cell>
          <cell r="G107">
            <v>0.38682100000000003</v>
          </cell>
          <cell r="H107">
            <v>0.60353900000000005</v>
          </cell>
          <cell r="I107">
            <v>0.55726900000000001</v>
          </cell>
        </row>
        <row r="108">
          <cell r="A108">
            <v>104</v>
          </cell>
          <cell r="B108">
            <v>0.47991099999999998</v>
          </cell>
          <cell r="C108">
            <v>0.44686300000000001</v>
          </cell>
          <cell r="D108">
            <v>0.45455600000000002</v>
          </cell>
          <cell r="E108">
            <v>0.43188100000000001</v>
          </cell>
          <cell r="F108">
            <v>0.40234700000000001</v>
          </cell>
          <cell r="G108">
            <v>0.40910000000000002</v>
          </cell>
          <cell r="H108">
            <v>0.64576999999999996</v>
          </cell>
          <cell r="I108">
            <v>0.60189599999999999</v>
          </cell>
        </row>
        <row r="109">
          <cell r="A109">
            <v>105</v>
          </cell>
          <cell r="B109">
            <v>1</v>
          </cell>
          <cell r="C109">
            <v>1</v>
          </cell>
          <cell r="D109">
            <v>1</v>
          </cell>
          <cell r="E109">
            <v>1</v>
          </cell>
          <cell r="F109">
            <v>1</v>
          </cell>
          <cell r="G109">
            <v>1</v>
          </cell>
          <cell r="H109">
            <v>1</v>
          </cell>
          <cell r="I109">
            <v>1</v>
          </cell>
        </row>
      </sheetData>
      <sheetData sheetId="25" refreshError="1"/>
      <sheetData sheetId="26">
        <row r="5">
          <cell r="F5" t="str">
            <v>Base</v>
          </cell>
        </row>
      </sheetData>
      <sheetData sheetId="27">
        <row r="2">
          <cell r="A2" t="str">
            <v>SPCODE</v>
          </cell>
          <cell r="B2" t="str">
            <v>AGE_AT_ENTRY</v>
          </cell>
          <cell r="C2" t="str">
            <v>SEX</v>
          </cell>
          <cell r="D2" t="str">
            <v>SMOKER</v>
          </cell>
          <cell r="E2" t="str">
            <v>POL_TERM_Y</v>
          </cell>
          <cell r="F2" t="str">
            <v>ANNUAL_PREM</v>
          </cell>
          <cell r="G2" t="str">
            <v>PREM_FREQ</v>
          </cell>
          <cell r="H2" t="str">
            <v>SUM_ASSURED</v>
          </cell>
          <cell r="I2" t="str">
            <v>PREM_PAYBL_Y</v>
          </cell>
          <cell r="J2" t="str">
            <v>DEFER_PER_Y</v>
          </cell>
          <cell r="K2" t="str">
            <v>GTEE_PER_Y</v>
          </cell>
          <cell r="L2" t="str">
            <v>ANNUITY_FREQ</v>
          </cell>
          <cell r="M2" t="str">
            <v>DEATH_BEN_PC</v>
          </cell>
          <cell r="N2" t="str">
            <v>ANN_ANNUITY</v>
          </cell>
          <cell r="O2" t="str">
            <v>NO_LIVES</v>
          </cell>
          <cell r="P2" t="str">
            <v>AGE_AT_ENTRY2</v>
          </cell>
          <cell r="Q2" t="str">
            <v>SEX2</v>
          </cell>
          <cell r="R2" t="str">
            <v>SMOKER2</v>
          </cell>
          <cell r="S2" t="str">
            <v>ROP</v>
          </cell>
          <cell r="T2" t="str">
            <v>ROP_PERIOD</v>
          </cell>
          <cell r="U2" t="str">
            <v>PREM_FADJ</v>
          </cell>
          <cell r="V2" t="str">
            <v>GP_SURR_FAC</v>
          </cell>
          <cell r="W2" t="str">
            <v>Top up</v>
          </cell>
        </row>
        <row r="3">
          <cell r="A3" t="str">
            <v>UNIV_SP_1</v>
          </cell>
          <cell r="B3">
            <v>0</v>
          </cell>
          <cell r="C3">
            <v>1</v>
          </cell>
          <cell r="E3">
            <v>105</v>
          </cell>
          <cell r="F3">
            <v>50000</v>
          </cell>
          <cell r="G3">
            <v>1</v>
          </cell>
          <cell r="H3">
            <v>50000</v>
          </cell>
          <cell r="I3">
            <v>1</v>
          </cell>
          <cell r="J3">
            <v>0</v>
          </cell>
          <cell r="K3">
            <v>0</v>
          </cell>
          <cell r="L3">
            <v>1</v>
          </cell>
          <cell r="M3">
            <v>0</v>
          </cell>
          <cell r="N3">
            <v>0</v>
          </cell>
          <cell r="O3">
            <v>1</v>
          </cell>
          <cell r="S3" t="str">
            <v>Y</v>
          </cell>
          <cell r="T3">
            <v>105</v>
          </cell>
          <cell r="U3">
            <v>1</v>
          </cell>
          <cell r="W3">
            <v>0</v>
          </cell>
        </row>
        <row r="4">
          <cell r="A4" t="str">
            <v>UNIV_RP_1</v>
          </cell>
          <cell r="B4">
            <v>0</v>
          </cell>
          <cell r="C4">
            <v>0</v>
          </cell>
          <cell r="E4">
            <v>105</v>
          </cell>
          <cell r="F4">
            <v>3000</v>
          </cell>
          <cell r="G4">
            <v>1</v>
          </cell>
          <cell r="H4">
            <v>180000</v>
          </cell>
          <cell r="I4">
            <v>30</v>
          </cell>
          <cell r="J4">
            <v>0</v>
          </cell>
          <cell r="K4">
            <v>0</v>
          </cell>
          <cell r="L4">
            <v>1</v>
          </cell>
          <cell r="M4">
            <v>0</v>
          </cell>
          <cell r="N4">
            <v>0</v>
          </cell>
          <cell r="O4">
            <v>1</v>
          </cell>
          <cell r="S4" t="str">
            <v>Y</v>
          </cell>
          <cell r="T4">
            <v>105</v>
          </cell>
          <cell r="U4">
            <v>1</v>
          </cell>
        </row>
      </sheetData>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主界面"/>
      <sheetName val="支票领购与使用输入"/>
      <sheetName val="部门明细查询"/>
      <sheetName val="汇总表"/>
      <sheetName val="按日期查询"/>
      <sheetName val="支票打印"/>
      <sheetName val="字段"/>
    </sheetNames>
    <sheetDataSet>
      <sheetData sheetId="0" refreshError="1"/>
      <sheetData sheetId="1">
        <row r="9">
          <cell r="J9" t="str">
            <v>领  出  及  使  用</v>
          </cell>
        </row>
        <row r="10">
          <cell r="J10" t="str">
            <v>支票起始号码2</v>
          </cell>
        </row>
        <row r="13">
          <cell r="J13">
            <v>20023456</v>
          </cell>
        </row>
        <row r="14">
          <cell r="J14">
            <v>20023467</v>
          </cell>
        </row>
        <row r="16">
          <cell r="J16">
            <v>30023456</v>
          </cell>
        </row>
      </sheetData>
      <sheetData sheetId="2" refreshError="1"/>
      <sheetData sheetId="3" refreshError="1"/>
      <sheetData sheetId="4" refreshError="1"/>
      <sheetData sheetId="5" refreshError="1"/>
      <sheetData sheetId="6">
        <row r="10">
          <cell r="C10" t="str">
            <v>部门名称</v>
          </cell>
          <cell r="F10" t="str">
            <v>支票负责人</v>
          </cell>
          <cell r="L10" t="str">
            <v>票据类型</v>
          </cell>
          <cell r="M10" t="str">
            <v>开户银行</v>
          </cell>
        </row>
        <row r="11">
          <cell r="C11" t="str">
            <v>商务1部</v>
          </cell>
          <cell r="F11" t="str">
            <v>黄瑞</v>
          </cell>
          <cell r="L11" t="str">
            <v>转账支票</v>
          </cell>
          <cell r="M11" t="str">
            <v>工商银行</v>
          </cell>
        </row>
        <row r="12">
          <cell r="C12" t="str">
            <v>商务2部</v>
          </cell>
          <cell r="F12" t="str">
            <v>晁伟</v>
          </cell>
          <cell r="L12" t="str">
            <v>现金支票</v>
          </cell>
          <cell r="M12" t="str">
            <v>中国银行</v>
          </cell>
        </row>
        <row r="13">
          <cell r="C13" t="str">
            <v>商务3部</v>
          </cell>
          <cell r="F13" t="str">
            <v>李积</v>
          </cell>
          <cell r="L13" t="str">
            <v>有价证券</v>
          </cell>
          <cell r="M13" t="str">
            <v>农业银行</v>
          </cell>
        </row>
        <row r="14">
          <cell r="C14" t="str">
            <v>商务4部</v>
          </cell>
          <cell r="F14" t="str">
            <v>何学</v>
          </cell>
          <cell r="M14" t="str">
            <v>建设银行</v>
          </cell>
        </row>
        <row r="15">
          <cell r="C15" t="str">
            <v>商务5部</v>
          </cell>
          <cell r="F15" t="str">
            <v>马维</v>
          </cell>
          <cell r="M15" t="str">
            <v>商业银行</v>
          </cell>
        </row>
        <row r="16">
          <cell r="C16" t="str">
            <v>其他</v>
          </cell>
          <cell r="F16" t="str">
            <v>李干事</v>
          </cell>
          <cell r="M16" t="str">
            <v>交通银行</v>
          </cell>
        </row>
        <row r="17">
          <cell r="C17" t="str">
            <v>财务部</v>
          </cell>
          <cell r="F17" t="str">
            <v>裴会计</v>
          </cell>
          <cell r="M17" t="str">
            <v>花旗银行</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ANGES"/>
      <sheetName val="Home"/>
      <sheetName val="Dashboard data"/>
      <sheetName val="Dashboard"/>
      <sheetName val="P&amp;L (CY Plan)"/>
      <sheetName val="P&amp;L (CY Act)"/>
      <sheetName val="P&amp;L (PY Act)"/>
      <sheetName val="P&amp;L (Compare)"/>
      <sheetName val="Balance Sheet"/>
      <sheetName val="Cash Flow"/>
      <sheetName val="Sales Fcst"/>
      <sheetName val="Sales Record"/>
      <sheetName val="Spending Record"/>
      <sheetName val="Invoice"/>
      <sheetName val="Purchase Order "/>
      <sheetName val="Payroll"/>
      <sheetName val="Timesheet"/>
      <sheetName val="Inventory List"/>
      <sheetName val="Expense report"/>
      <sheetName val="Loan Amortization Schedule"/>
      <sheetName val="Contacts"/>
      <sheetName val="x"/>
    </sheetNames>
    <sheetDataSet>
      <sheetData sheetId="0">
        <row r="5">
          <cell r="A5">
            <v>2005</v>
          </cell>
          <cell r="B5" t="str">
            <v>January</v>
          </cell>
          <cell r="C5" t="str">
            <v>Jan</v>
          </cell>
          <cell r="D5" t="str">
            <v>January</v>
          </cell>
          <cell r="E5" t="str">
            <v>ABC Company</v>
          </cell>
          <cell r="F5" t="str">
            <v>Actual</v>
          </cell>
          <cell r="I5">
            <v>1</v>
          </cell>
          <cell r="L5">
            <v>11</v>
          </cell>
          <cell r="M5">
            <v>2010</v>
          </cell>
          <cell r="N5">
            <v>2</v>
          </cell>
          <cell r="O5" t="str">
            <v>Dashboard - September 2011</v>
          </cell>
        </row>
        <row r="6">
          <cell r="A6">
            <v>2006</v>
          </cell>
          <cell r="B6" t="str">
            <v>February</v>
          </cell>
          <cell r="C6" t="str">
            <v>Feb</v>
          </cell>
          <cell r="D6" t="str">
            <v>February</v>
          </cell>
          <cell r="F6" t="str">
            <v>Plan</v>
          </cell>
          <cell r="G6">
            <v>2011</v>
          </cell>
          <cell r="H6">
            <v>2010</v>
          </cell>
          <cell r="I6" t="str">
            <v>January</v>
          </cell>
          <cell r="M6">
            <v>2011</v>
          </cell>
        </row>
        <row r="7">
          <cell r="A7">
            <v>2007</v>
          </cell>
          <cell r="B7" t="str">
            <v>March</v>
          </cell>
          <cell r="C7" t="str">
            <v>Mar</v>
          </cell>
          <cell r="D7" t="str">
            <v>March</v>
          </cell>
        </row>
        <row r="8">
          <cell r="A8">
            <v>2008</v>
          </cell>
          <cell r="B8" t="str">
            <v>April</v>
          </cell>
          <cell r="C8" t="str">
            <v>Apr</v>
          </cell>
          <cell r="D8" t="str">
            <v>1Q</v>
          </cell>
        </row>
        <row r="9">
          <cell r="A9">
            <v>2009</v>
          </cell>
          <cell r="B9" t="str">
            <v>May</v>
          </cell>
          <cell r="C9" t="str">
            <v>May</v>
          </cell>
          <cell r="D9" t="str">
            <v>April</v>
          </cell>
        </row>
        <row r="10">
          <cell r="A10">
            <v>2010</v>
          </cell>
          <cell r="B10" t="str">
            <v>June</v>
          </cell>
          <cell r="C10" t="str">
            <v>Jun</v>
          </cell>
          <cell r="D10" t="str">
            <v>May</v>
          </cell>
        </row>
        <row r="11">
          <cell r="A11">
            <v>2011</v>
          </cell>
          <cell r="B11" t="str">
            <v>July</v>
          </cell>
          <cell r="C11" t="str">
            <v>Jul</v>
          </cell>
          <cell r="D11" t="str">
            <v>June</v>
          </cell>
        </row>
        <row r="12">
          <cell r="A12">
            <v>2012</v>
          </cell>
          <cell r="B12" t="str">
            <v>August</v>
          </cell>
          <cell r="C12" t="str">
            <v>Aug</v>
          </cell>
          <cell r="D12" t="str">
            <v>2Q</v>
          </cell>
        </row>
        <row r="13">
          <cell r="A13">
            <v>2013</v>
          </cell>
          <cell r="B13" t="str">
            <v>September</v>
          </cell>
          <cell r="C13" t="str">
            <v>Sep</v>
          </cell>
          <cell r="D13" t="str">
            <v>July</v>
          </cell>
        </row>
        <row r="14">
          <cell r="A14">
            <v>2014</v>
          </cell>
          <cell r="B14" t="str">
            <v>October</v>
          </cell>
          <cell r="C14" t="str">
            <v>Oct</v>
          </cell>
          <cell r="D14" t="str">
            <v>August</v>
          </cell>
        </row>
        <row r="15">
          <cell r="A15">
            <v>2015</v>
          </cell>
          <cell r="B15" t="str">
            <v>November</v>
          </cell>
          <cell r="C15" t="str">
            <v>Nov</v>
          </cell>
          <cell r="D15" t="str">
            <v>September</v>
          </cell>
        </row>
        <row r="16">
          <cell r="A16">
            <v>2016</v>
          </cell>
          <cell r="B16" t="str">
            <v>December</v>
          </cell>
          <cell r="C16" t="str">
            <v>Dec</v>
          </cell>
          <cell r="D16" t="str">
            <v>3Q</v>
          </cell>
        </row>
        <row r="17">
          <cell r="A17">
            <v>2017</v>
          </cell>
          <cell r="D17" t="str">
            <v>October</v>
          </cell>
        </row>
        <row r="18">
          <cell r="A18">
            <v>2018</v>
          </cell>
          <cell r="D18" t="str">
            <v>November</v>
          </cell>
        </row>
        <row r="19">
          <cell r="A19">
            <v>2019</v>
          </cell>
          <cell r="D19" t="str">
            <v>December</v>
          </cell>
        </row>
        <row r="20">
          <cell r="A20">
            <v>2020</v>
          </cell>
          <cell r="D20" t="str">
            <v>4Q</v>
          </cell>
        </row>
        <row r="21">
          <cell r="A21">
            <v>2021</v>
          </cell>
          <cell r="D21" t="str">
            <v>Full Year</v>
          </cell>
        </row>
        <row r="22">
          <cell r="A22">
            <v>2022</v>
          </cell>
        </row>
        <row r="23">
          <cell r="A23">
            <v>2023</v>
          </cell>
        </row>
        <row r="24">
          <cell r="A24">
            <v>2024</v>
          </cell>
        </row>
        <row r="25">
          <cell r="A25">
            <v>2025</v>
          </cell>
        </row>
      </sheetData>
      <sheetData sheetId="1" refreshError="1"/>
      <sheetData sheetId="2">
        <row r="70">
          <cell r="B70">
            <v>1</v>
          </cell>
          <cell r="C70" t="str">
            <v>Product #1</v>
          </cell>
          <cell r="D70">
            <v>2900.0000700000001</v>
          </cell>
          <cell r="F70">
            <v>1</v>
          </cell>
          <cell r="G70" t="str">
            <v>Salary</v>
          </cell>
          <cell r="H70">
            <v>510.00006999999999</v>
          </cell>
          <cell r="J70">
            <v>1</v>
          </cell>
          <cell r="K70" t="str">
            <v xml:space="preserve">Salary expenses </v>
          </cell>
          <cell r="L70">
            <v>650.00007000000005</v>
          </cell>
        </row>
        <row r="71">
          <cell r="B71">
            <v>2</v>
          </cell>
          <cell r="C71" t="str">
            <v>Product #2</v>
          </cell>
          <cell r="D71">
            <v>2800.0000709999999</v>
          </cell>
          <cell r="F71">
            <v>2</v>
          </cell>
          <cell r="G71" t="str">
            <v>Benefits</v>
          </cell>
          <cell r="H71">
            <v>500.00007099999999</v>
          </cell>
          <cell r="J71">
            <v>2</v>
          </cell>
          <cell r="K71" t="str">
            <v>Payroll Taxes</v>
          </cell>
          <cell r="L71">
            <v>640.00007100000005</v>
          </cell>
        </row>
        <row r="72">
          <cell r="B72">
            <v>3</v>
          </cell>
          <cell r="C72" t="str">
            <v>Product #3</v>
          </cell>
          <cell r="D72">
            <v>2700.0000719999998</v>
          </cell>
          <cell r="F72">
            <v>3</v>
          </cell>
          <cell r="G72" t="str">
            <v>Travel</v>
          </cell>
          <cell r="H72">
            <v>490.00007199999999</v>
          </cell>
          <cell r="J72">
            <v>3</v>
          </cell>
          <cell r="K72" t="str">
            <v>Advertising</v>
          </cell>
          <cell r="L72">
            <v>630.00007200000005</v>
          </cell>
        </row>
        <row r="73">
          <cell r="B73">
            <v>4</v>
          </cell>
          <cell r="C73" t="str">
            <v>Product #4</v>
          </cell>
          <cell r="D73">
            <v>2600.0000730000002</v>
          </cell>
          <cell r="F73">
            <v>4</v>
          </cell>
          <cell r="G73" t="str">
            <v>Contractor cost</v>
          </cell>
          <cell r="H73">
            <v>480.00007299999999</v>
          </cell>
          <cell r="J73">
            <v>4</v>
          </cell>
          <cell r="K73" t="str">
            <v>Maintanence</v>
          </cell>
          <cell r="L73">
            <v>620.00007300000004</v>
          </cell>
        </row>
        <row r="74">
          <cell r="B74">
            <v>5</v>
          </cell>
          <cell r="C74" t="str">
            <v>Product #5</v>
          </cell>
          <cell r="D74">
            <v>2500.000074</v>
          </cell>
          <cell r="F74">
            <v>5</v>
          </cell>
          <cell r="G74" t="str">
            <v>Other</v>
          </cell>
          <cell r="H74">
            <v>470.00007399999998</v>
          </cell>
          <cell r="J74">
            <v>5</v>
          </cell>
          <cell r="K74" t="str">
            <v>Accounting/Finance</v>
          </cell>
          <cell r="L74">
            <v>610.00007400000004</v>
          </cell>
        </row>
        <row r="75">
          <cell r="B75">
            <v>6</v>
          </cell>
          <cell r="C75" t="str">
            <v>Product #6</v>
          </cell>
          <cell r="D75">
            <v>2400.0000749999999</v>
          </cell>
          <cell r="F75">
            <v>30</v>
          </cell>
          <cell r="G75" t="str">
            <v>Cost Category 6</v>
          </cell>
          <cell r="H75">
            <v>7.4999999999999993E-5</v>
          </cell>
          <cell r="J75">
            <v>6</v>
          </cell>
          <cell r="K75" t="str">
            <v>Travel</v>
          </cell>
          <cell r="L75">
            <v>600.00007500000004</v>
          </cell>
        </row>
        <row r="76">
          <cell r="B76">
            <v>7</v>
          </cell>
          <cell r="C76" t="str">
            <v>Product #7</v>
          </cell>
          <cell r="D76">
            <v>2300.0000759999998</v>
          </cell>
          <cell r="F76">
            <v>29</v>
          </cell>
          <cell r="G76" t="str">
            <v>Cost Category 7</v>
          </cell>
          <cell r="H76">
            <v>7.6000000000000004E-5</v>
          </cell>
          <cell r="J76">
            <v>7</v>
          </cell>
          <cell r="K76" t="str">
            <v>Depreciation</v>
          </cell>
          <cell r="L76">
            <v>590.00007600000004</v>
          </cell>
        </row>
        <row r="77">
          <cell r="B77">
            <v>8</v>
          </cell>
          <cell r="C77" t="str">
            <v>Product #8</v>
          </cell>
          <cell r="D77">
            <v>2200.0000770000001</v>
          </cell>
          <cell r="F77">
            <v>28</v>
          </cell>
          <cell r="G77" t="str">
            <v>Cost Category 8</v>
          </cell>
          <cell r="H77">
            <v>7.7000000000000001E-5</v>
          </cell>
          <cell r="J77">
            <v>8</v>
          </cell>
          <cell r="K77" t="str">
            <v>Rent/Lease</v>
          </cell>
          <cell r="L77">
            <v>580.00007700000003</v>
          </cell>
        </row>
        <row r="78">
          <cell r="B78">
            <v>9</v>
          </cell>
          <cell r="C78" t="str">
            <v>Product #9</v>
          </cell>
          <cell r="D78">
            <v>2100.000078</v>
          </cell>
          <cell r="F78">
            <v>27</v>
          </cell>
          <cell r="G78" t="str">
            <v>Cost Category 9</v>
          </cell>
          <cell r="H78">
            <v>7.7999999999999999E-5</v>
          </cell>
          <cell r="J78">
            <v>9</v>
          </cell>
          <cell r="K78" t="str">
            <v>Delivery Expenses</v>
          </cell>
          <cell r="L78">
            <v>570.00007800000003</v>
          </cell>
        </row>
        <row r="79">
          <cell r="B79">
            <v>10</v>
          </cell>
          <cell r="C79" t="str">
            <v>Product #10</v>
          </cell>
          <cell r="D79">
            <v>2000.0000789999999</v>
          </cell>
          <cell r="F79">
            <v>26</v>
          </cell>
          <cell r="G79" t="str">
            <v>Cost Category 10</v>
          </cell>
          <cell r="H79">
            <v>7.8999999999999996E-5</v>
          </cell>
          <cell r="J79">
            <v>10</v>
          </cell>
          <cell r="K79" t="str">
            <v>Utilities/Telephone</v>
          </cell>
          <cell r="L79">
            <v>560.00007900000003</v>
          </cell>
        </row>
        <row r="80">
          <cell r="B80">
            <v>11</v>
          </cell>
          <cell r="C80" t="str">
            <v>Product #11</v>
          </cell>
          <cell r="D80">
            <v>1900.00008</v>
          </cell>
          <cell r="F80">
            <v>25</v>
          </cell>
          <cell r="G80" t="str">
            <v>Cost Category 11</v>
          </cell>
          <cell r="H80">
            <v>8.0000000000000007E-5</v>
          </cell>
          <cell r="J80">
            <v>11</v>
          </cell>
          <cell r="K80" t="str">
            <v>Insurance</v>
          </cell>
          <cell r="L80">
            <v>550.00008000000003</v>
          </cell>
        </row>
        <row r="81">
          <cell r="B81">
            <v>12</v>
          </cell>
          <cell r="C81" t="str">
            <v>Product #12</v>
          </cell>
          <cell r="D81">
            <v>1800.0000809999999</v>
          </cell>
          <cell r="F81">
            <v>24</v>
          </cell>
          <cell r="G81" t="str">
            <v>Cost Category 12</v>
          </cell>
          <cell r="H81">
            <v>8.1000000000000004E-5</v>
          </cell>
          <cell r="J81">
            <v>12</v>
          </cell>
          <cell r="K81" t="str">
            <v>Property Taxes</v>
          </cell>
          <cell r="L81">
            <v>540.00008100000002</v>
          </cell>
        </row>
        <row r="82">
          <cell r="B82">
            <v>30</v>
          </cell>
          <cell r="C82" t="str">
            <v>Sales Category 13</v>
          </cell>
          <cell r="D82">
            <v>8.2000000000000001E-5</v>
          </cell>
          <cell r="F82">
            <v>23</v>
          </cell>
          <cell r="G82" t="str">
            <v>Cost Category 13</v>
          </cell>
          <cell r="H82">
            <v>8.2000000000000001E-5</v>
          </cell>
          <cell r="J82">
            <v>30</v>
          </cell>
          <cell r="K82" t="str">
            <v>Interest</v>
          </cell>
          <cell r="L82">
            <v>8.2000000000000001E-5</v>
          </cell>
        </row>
        <row r="83">
          <cell r="B83">
            <v>29</v>
          </cell>
          <cell r="C83" t="str">
            <v>Sales Category 14</v>
          </cell>
          <cell r="D83">
            <v>8.2999999999999998E-5</v>
          </cell>
          <cell r="F83">
            <v>22</v>
          </cell>
          <cell r="G83" t="str">
            <v>Cost Category 14</v>
          </cell>
          <cell r="H83">
            <v>8.2999999999999998E-5</v>
          </cell>
          <cell r="J83">
            <v>29</v>
          </cell>
          <cell r="K83" t="str">
            <v>Office Expenses</v>
          </cell>
          <cell r="L83">
            <v>8.2999999999999998E-5</v>
          </cell>
        </row>
        <row r="84">
          <cell r="B84">
            <v>28</v>
          </cell>
          <cell r="C84" t="str">
            <v>Sales Category 15</v>
          </cell>
          <cell r="D84">
            <v>8.3999999999999995E-5</v>
          </cell>
          <cell r="F84">
            <v>21</v>
          </cell>
          <cell r="G84" t="str">
            <v>Cost Category 15</v>
          </cell>
          <cell r="H84">
            <v>8.3999999999999995E-5</v>
          </cell>
          <cell r="J84">
            <v>28</v>
          </cell>
          <cell r="K84" t="str">
            <v>Amortization</v>
          </cell>
          <cell r="L84">
            <v>8.3999999999999995E-5</v>
          </cell>
        </row>
        <row r="85">
          <cell r="B85">
            <v>27</v>
          </cell>
          <cell r="C85" t="str">
            <v>Sales Category 16</v>
          </cell>
          <cell r="D85">
            <v>8.5000000000000006E-5</v>
          </cell>
          <cell r="F85">
            <v>20</v>
          </cell>
          <cell r="G85" t="str">
            <v>Cost Category 16</v>
          </cell>
          <cell r="H85">
            <v>8.5000000000000006E-5</v>
          </cell>
          <cell r="J85">
            <v>27</v>
          </cell>
          <cell r="K85" t="str">
            <v>Vehicle Expenses</v>
          </cell>
          <cell r="L85">
            <v>8.5000000000000006E-5</v>
          </cell>
        </row>
        <row r="86">
          <cell r="B86">
            <v>26</v>
          </cell>
          <cell r="C86" t="str">
            <v>Sales Category 17</v>
          </cell>
          <cell r="D86">
            <v>8.6000000000000003E-5</v>
          </cell>
          <cell r="F86">
            <v>19</v>
          </cell>
          <cell r="G86" t="str">
            <v>Cost Category 17</v>
          </cell>
          <cell r="H86">
            <v>8.6000000000000003E-5</v>
          </cell>
          <cell r="J86">
            <v>26</v>
          </cell>
          <cell r="K86" t="str">
            <v>Contractor Labor</v>
          </cell>
          <cell r="L86">
            <v>8.6000000000000003E-5</v>
          </cell>
        </row>
        <row r="87">
          <cell r="B87">
            <v>25</v>
          </cell>
          <cell r="C87" t="str">
            <v>Sales Category 18</v>
          </cell>
          <cell r="D87">
            <v>8.7000000000000001E-5</v>
          </cell>
          <cell r="F87">
            <v>18</v>
          </cell>
          <cell r="G87" t="str">
            <v>Cost Category 18</v>
          </cell>
          <cell r="H87">
            <v>8.7000000000000001E-5</v>
          </cell>
          <cell r="J87">
            <v>25</v>
          </cell>
          <cell r="K87" t="str">
            <v>Bad Debts</v>
          </cell>
          <cell r="L87">
            <v>8.7000000000000001E-5</v>
          </cell>
        </row>
        <row r="88">
          <cell r="B88">
            <v>24</v>
          </cell>
          <cell r="C88" t="str">
            <v>Sales Category 19</v>
          </cell>
          <cell r="D88">
            <v>8.7999999999999998E-5</v>
          </cell>
          <cell r="F88">
            <v>17</v>
          </cell>
          <cell r="G88" t="str">
            <v>Cost Category 19</v>
          </cell>
          <cell r="H88">
            <v>8.7999999999999998E-5</v>
          </cell>
          <cell r="J88">
            <v>24</v>
          </cell>
          <cell r="K88" t="str">
            <v>Expense Category 19</v>
          </cell>
          <cell r="L88">
            <v>8.7999999999999998E-5</v>
          </cell>
        </row>
        <row r="89">
          <cell r="B89">
            <v>23</v>
          </cell>
          <cell r="C89" t="str">
            <v>Sales Category 20</v>
          </cell>
          <cell r="D89">
            <v>8.8999999999999995E-5</v>
          </cell>
          <cell r="F89">
            <v>16</v>
          </cell>
          <cell r="G89" t="str">
            <v>Cost Category 20</v>
          </cell>
          <cell r="H89">
            <v>8.8999999999999995E-5</v>
          </cell>
          <cell r="J89">
            <v>23</v>
          </cell>
          <cell r="K89" t="str">
            <v>Expense Category 20</v>
          </cell>
          <cell r="L89">
            <v>8.8999999999999995E-5</v>
          </cell>
        </row>
        <row r="90">
          <cell r="B90">
            <v>22</v>
          </cell>
          <cell r="C90" t="str">
            <v>Sales Category 21</v>
          </cell>
          <cell r="D90">
            <v>9.0000000000000006E-5</v>
          </cell>
          <cell r="F90">
            <v>15</v>
          </cell>
          <cell r="G90" t="str">
            <v>Cost Category 21</v>
          </cell>
          <cell r="H90">
            <v>9.0000000000000006E-5</v>
          </cell>
          <cell r="J90">
            <v>22</v>
          </cell>
          <cell r="K90" t="str">
            <v>Expense Category 21</v>
          </cell>
          <cell r="L90">
            <v>9.0000000000000006E-5</v>
          </cell>
        </row>
        <row r="91">
          <cell r="B91">
            <v>21</v>
          </cell>
          <cell r="C91" t="str">
            <v>Sales Category 22</v>
          </cell>
          <cell r="D91">
            <v>9.1000000000000003E-5</v>
          </cell>
          <cell r="F91">
            <v>14</v>
          </cell>
          <cell r="G91" t="str">
            <v>Cost Category 22</v>
          </cell>
          <cell r="H91">
            <v>9.1000000000000003E-5</v>
          </cell>
          <cell r="J91">
            <v>21</v>
          </cell>
          <cell r="K91" t="str">
            <v>Expense Category 22</v>
          </cell>
          <cell r="L91">
            <v>9.1000000000000003E-5</v>
          </cell>
        </row>
        <row r="92">
          <cell r="B92">
            <v>20</v>
          </cell>
          <cell r="C92" t="str">
            <v>Sales Category 23</v>
          </cell>
          <cell r="D92">
            <v>9.2E-5</v>
          </cell>
          <cell r="F92">
            <v>13</v>
          </cell>
          <cell r="G92" t="str">
            <v>Cost Category 23</v>
          </cell>
          <cell r="H92">
            <v>9.2E-5</v>
          </cell>
          <cell r="J92">
            <v>20</v>
          </cell>
          <cell r="K92" t="str">
            <v>Expense Category 23</v>
          </cell>
          <cell r="L92">
            <v>9.2E-5</v>
          </cell>
        </row>
        <row r="93">
          <cell r="B93">
            <v>19</v>
          </cell>
          <cell r="C93" t="str">
            <v>Sales Category 24</v>
          </cell>
          <cell r="D93">
            <v>9.2999999999999997E-5</v>
          </cell>
          <cell r="F93">
            <v>12</v>
          </cell>
          <cell r="G93" t="str">
            <v>Cost Category 24</v>
          </cell>
          <cell r="H93">
            <v>9.2999999999999997E-5</v>
          </cell>
          <cell r="J93">
            <v>19</v>
          </cell>
          <cell r="K93" t="str">
            <v>Expense Category 24</v>
          </cell>
          <cell r="L93">
            <v>9.2999999999999997E-5</v>
          </cell>
        </row>
        <row r="94">
          <cell r="B94">
            <v>18</v>
          </cell>
          <cell r="C94" t="str">
            <v>Sales Category 25</v>
          </cell>
          <cell r="D94">
            <v>9.3999999999999994E-5</v>
          </cell>
          <cell r="F94">
            <v>11</v>
          </cell>
          <cell r="G94" t="str">
            <v>Cost Category 25</v>
          </cell>
          <cell r="H94">
            <v>9.3999999999999994E-5</v>
          </cell>
          <cell r="J94">
            <v>18</v>
          </cell>
          <cell r="K94" t="str">
            <v>Expense Category 25</v>
          </cell>
          <cell r="L94">
            <v>9.3999999999999994E-5</v>
          </cell>
        </row>
        <row r="95">
          <cell r="B95">
            <v>17</v>
          </cell>
          <cell r="C95" t="str">
            <v>Sales Category 26</v>
          </cell>
          <cell r="D95">
            <v>9.5000000000000005E-5</v>
          </cell>
          <cell r="F95">
            <v>10</v>
          </cell>
          <cell r="G95" t="str">
            <v>Cost Category 26</v>
          </cell>
          <cell r="H95">
            <v>9.5000000000000005E-5</v>
          </cell>
          <cell r="J95">
            <v>17</v>
          </cell>
          <cell r="K95" t="str">
            <v>Expense Category 26</v>
          </cell>
          <cell r="L95">
            <v>9.5000000000000005E-5</v>
          </cell>
        </row>
        <row r="96">
          <cell r="B96">
            <v>16</v>
          </cell>
          <cell r="C96" t="str">
            <v>Sales Category 27</v>
          </cell>
          <cell r="D96">
            <v>9.6000000000000002E-5</v>
          </cell>
          <cell r="F96">
            <v>9</v>
          </cell>
          <cell r="G96" t="str">
            <v>Cost Category 27</v>
          </cell>
          <cell r="H96">
            <v>9.6000000000000002E-5</v>
          </cell>
          <cell r="J96">
            <v>16</v>
          </cell>
          <cell r="K96" t="str">
            <v>Expense Category 27</v>
          </cell>
          <cell r="L96">
            <v>9.6000000000000002E-5</v>
          </cell>
        </row>
        <row r="97">
          <cell r="B97">
            <v>15</v>
          </cell>
          <cell r="C97" t="str">
            <v>Sales Category 28</v>
          </cell>
          <cell r="D97">
            <v>9.7E-5</v>
          </cell>
          <cell r="F97">
            <v>8</v>
          </cell>
          <cell r="G97" t="str">
            <v>Cost Category 28</v>
          </cell>
          <cell r="H97">
            <v>9.7E-5</v>
          </cell>
          <cell r="J97">
            <v>15</v>
          </cell>
          <cell r="K97" t="str">
            <v>Expense Category 28</v>
          </cell>
          <cell r="L97">
            <v>9.7E-5</v>
          </cell>
        </row>
        <row r="98">
          <cell r="B98">
            <v>14</v>
          </cell>
          <cell r="C98" t="str">
            <v>Sales Category 29</v>
          </cell>
          <cell r="D98">
            <v>9.7999999999999997E-5</v>
          </cell>
          <cell r="F98">
            <v>7</v>
          </cell>
          <cell r="G98" t="str">
            <v>Cost Category 29</v>
          </cell>
          <cell r="H98">
            <v>9.7999999999999997E-5</v>
          </cell>
          <cell r="J98">
            <v>14</v>
          </cell>
          <cell r="K98" t="str">
            <v>Expense Category 29</v>
          </cell>
          <cell r="L98">
            <v>9.7999999999999997E-5</v>
          </cell>
        </row>
        <row r="99">
          <cell r="B99">
            <v>13</v>
          </cell>
          <cell r="C99" t="str">
            <v>Sales Category 30</v>
          </cell>
          <cell r="D99">
            <v>9.8999999999999994E-5</v>
          </cell>
          <cell r="F99">
            <v>6</v>
          </cell>
          <cell r="G99" t="str">
            <v>Cost Category 30</v>
          </cell>
          <cell r="H99">
            <v>9.8999999999999994E-5</v>
          </cell>
          <cell r="J99">
            <v>13</v>
          </cell>
          <cell r="K99" t="str">
            <v>Expense Category 30</v>
          </cell>
          <cell r="L99">
            <v>9.8999999999999994E-5</v>
          </cell>
        </row>
      </sheetData>
      <sheetData sheetId="3" refreshError="1"/>
      <sheetData sheetId="4">
        <row r="5">
          <cell r="B5" t="str">
            <v>Product #1</v>
          </cell>
          <cell r="D5">
            <v>2500</v>
          </cell>
          <cell r="E5">
            <v>2500</v>
          </cell>
          <cell r="F5">
            <v>2500</v>
          </cell>
          <cell r="G5">
            <v>7500</v>
          </cell>
          <cell r="H5">
            <v>2500</v>
          </cell>
          <cell r="I5">
            <v>2500</v>
          </cell>
          <cell r="J5">
            <v>2500</v>
          </cell>
          <cell r="K5">
            <v>7500</v>
          </cell>
          <cell r="L5">
            <v>2500</v>
          </cell>
          <cell r="M5">
            <v>2500</v>
          </cell>
          <cell r="N5">
            <v>2500</v>
          </cell>
          <cell r="O5">
            <v>7500</v>
          </cell>
          <cell r="P5">
            <v>2500</v>
          </cell>
          <cell r="Q5">
            <v>2500</v>
          </cell>
          <cell r="R5">
            <v>2500</v>
          </cell>
          <cell r="S5">
            <v>7500</v>
          </cell>
          <cell r="T5">
            <v>30000</v>
          </cell>
        </row>
        <row r="6">
          <cell r="B6" t="str">
            <v>Product #2</v>
          </cell>
          <cell r="D6">
            <v>2400</v>
          </cell>
          <cell r="E6">
            <v>2400</v>
          </cell>
          <cell r="F6">
            <v>2400</v>
          </cell>
          <cell r="G6">
            <v>7200</v>
          </cell>
          <cell r="H6">
            <v>2400</v>
          </cell>
          <cell r="I6">
            <v>2400</v>
          </cell>
          <cell r="J6">
            <v>2400</v>
          </cell>
          <cell r="K6">
            <v>7200</v>
          </cell>
          <cell r="L6">
            <v>2400</v>
          </cell>
          <cell r="M6">
            <v>2400</v>
          </cell>
          <cell r="N6">
            <v>2400</v>
          </cell>
          <cell r="O6">
            <v>7200</v>
          </cell>
          <cell r="P6">
            <v>2400</v>
          </cell>
          <cell r="Q6">
            <v>2400</v>
          </cell>
          <cell r="R6">
            <v>2400</v>
          </cell>
          <cell r="S6">
            <v>7200</v>
          </cell>
          <cell r="T6">
            <v>28800</v>
          </cell>
        </row>
        <row r="7">
          <cell r="B7" t="str">
            <v>Product #3</v>
          </cell>
          <cell r="D7">
            <v>2300</v>
          </cell>
          <cell r="E7">
            <v>2300</v>
          </cell>
          <cell r="F7">
            <v>2300</v>
          </cell>
          <cell r="G7">
            <v>6900</v>
          </cell>
          <cell r="H7">
            <v>2300</v>
          </cell>
          <cell r="I7">
            <v>2300</v>
          </cell>
          <cell r="J7">
            <v>2300</v>
          </cell>
          <cell r="K7">
            <v>6900</v>
          </cell>
          <cell r="L7">
            <v>2300</v>
          </cell>
          <cell r="M7">
            <v>2300</v>
          </cell>
          <cell r="N7">
            <v>2300</v>
          </cell>
          <cell r="O7">
            <v>6900</v>
          </cell>
          <cell r="P7">
            <v>2300</v>
          </cell>
          <cell r="Q7">
            <v>2300</v>
          </cell>
          <cell r="R7">
            <v>2300</v>
          </cell>
          <cell r="S7">
            <v>6900</v>
          </cell>
          <cell r="T7">
            <v>27600</v>
          </cell>
        </row>
        <row r="8">
          <cell r="B8" t="str">
            <v>Product #4</v>
          </cell>
          <cell r="D8">
            <v>2200</v>
          </cell>
          <cell r="E8">
            <v>2200</v>
          </cell>
          <cell r="F8">
            <v>2200</v>
          </cell>
          <cell r="G8">
            <v>6600</v>
          </cell>
          <cell r="H8">
            <v>2200</v>
          </cell>
          <cell r="I8">
            <v>2200</v>
          </cell>
          <cell r="J8">
            <v>2200</v>
          </cell>
          <cell r="K8">
            <v>6600</v>
          </cell>
          <cell r="L8">
            <v>2200</v>
          </cell>
          <cell r="M8">
            <v>2200</v>
          </cell>
          <cell r="N8">
            <v>2200</v>
          </cell>
          <cell r="O8">
            <v>6600</v>
          </cell>
          <cell r="P8">
            <v>2200</v>
          </cell>
          <cell r="Q8">
            <v>2200</v>
          </cell>
          <cell r="R8">
            <v>2200</v>
          </cell>
          <cell r="S8">
            <v>6600</v>
          </cell>
          <cell r="T8">
            <v>26400</v>
          </cell>
        </row>
        <row r="9">
          <cell r="B9" t="str">
            <v>Product #5</v>
          </cell>
          <cell r="D9">
            <v>2100</v>
          </cell>
          <cell r="E9">
            <v>2100</v>
          </cell>
          <cell r="F9">
            <v>2100</v>
          </cell>
          <cell r="G9">
            <v>6300</v>
          </cell>
          <cell r="H9">
            <v>2100</v>
          </cell>
          <cell r="I9">
            <v>2100</v>
          </cell>
          <cell r="J9">
            <v>2100</v>
          </cell>
          <cell r="K9">
            <v>6300</v>
          </cell>
          <cell r="L9">
            <v>2100</v>
          </cell>
          <cell r="M9">
            <v>2100</v>
          </cell>
          <cell r="N9">
            <v>2100</v>
          </cell>
          <cell r="O9">
            <v>6300</v>
          </cell>
          <cell r="P9">
            <v>2100</v>
          </cell>
          <cell r="Q9">
            <v>2100</v>
          </cell>
          <cell r="R9">
            <v>2100</v>
          </cell>
          <cell r="S9">
            <v>6300</v>
          </cell>
          <cell r="T9">
            <v>25200</v>
          </cell>
        </row>
        <row r="10">
          <cell r="B10" t="str">
            <v>Product #6</v>
          </cell>
          <cell r="D10">
            <v>2000</v>
          </cell>
          <cell r="E10">
            <v>2000</v>
          </cell>
          <cell r="F10">
            <v>2000</v>
          </cell>
          <cell r="G10">
            <v>6000</v>
          </cell>
          <cell r="H10">
            <v>2000</v>
          </cell>
          <cell r="I10">
            <v>2000</v>
          </cell>
          <cell r="J10">
            <v>2000</v>
          </cell>
          <cell r="K10">
            <v>6000</v>
          </cell>
          <cell r="L10">
            <v>2000</v>
          </cell>
          <cell r="M10">
            <v>2000</v>
          </cell>
          <cell r="N10">
            <v>2000</v>
          </cell>
          <cell r="O10">
            <v>6000</v>
          </cell>
          <cell r="P10">
            <v>2000</v>
          </cell>
          <cell r="Q10">
            <v>2000</v>
          </cell>
          <cell r="R10">
            <v>2000</v>
          </cell>
          <cell r="S10">
            <v>6000</v>
          </cell>
          <cell r="T10">
            <v>24000</v>
          </cell>
        </row>
        <row r="11">
          <cell r="B11" t="str">
            <v>Product #7</v>
          </cell>
          <cell r="D11">
            <v>1900</v>
          </cell>
          <cell r="E11">
            <v>1900</v>
          </cell>
          <cell r="F11">
            <v>1900</v>
          </cell>
          <cell r="G11">
            <v>5700</v>
          </cell>
          <cell r="H11">
            <v>1900</v>
          </cell>
          <cell r="I11">
            <v>1900</v>
          </cell>
          <cell r="J11">
            <v>1900</v>
          </cell>
          <cell r="K11">
            <v>5700</v>
          </cell>
          <cell r="L11">
            <v>1900</v>
          </cell>
          <cell r="M11">
            <v>1900</v>
          </cell>
          <cell r="N11">
            <v>1900</v>
          </cell>
          <cell r="O11">
            <v>5700</v>
          </cell>
          <cell r="P11">
            <v>1900</v>
          </cell>
          <cell r="Q11">
            <v>1900</v>
          </cell>
          <cell r="R11">
            <v>1900</v>
          </cell>
          <cell r="S11">
            <v>5700</v>
          </cell>
          <cell r="T11">
            <v>22800</v>
          </cell>
        </row>
        <row r="12">
          <cell r="B12" t="str">
            <v>Product #8</v>
          </cell>
          <cell r="D12">
            <v>1800</v>
          </cell>
          <cell r="E12">
            <v>1800</v>
          </cell>
          <cell r="F12">
            <v>1800</v>
          </cell>
          <cell r="G12">
            <v>5400</v>
          </cell>
          <cell r="H12">
            <v>1800</v>
          </cell>
          <cell r="I12">
            <v>1800</v>
          </cell>
          <cell r="J12">
            <v>1800</v>
          </cell>
          <cell r="K12">
            <v>5400</v>
          </cell>
          <cell r="L12">
            <v>1800</v>
          </cell>
          <cell r="M12">
            <v>1800</v>
          </cell>
          <cell r="N12">
            <v>1800</v>
          </cell>
          <cell r="O12">
            <v>5400</v>
          </cell>
          <cell r="P12">
            <v>1800</v>
          </cell>
          <cell r="Q12">
            <v>1800</v>
          </cell>
          <cell r="R12">
            <v>1800</v>
          </cell>
          <cell r="S12">
            <v>5400</v>
          </cell>
          <cell r="T12">
            <v>21600</v>
          </cell>
        </row>
        <row r="13">
          <cell r="B13" t="str">
            <v>Product #9</v>
          </cell>
          <cell r="D13">
            <v>1700</v>
          </cell>
          <cell r="E13">
            <v>1700</v>
          </cell>
          <cell r="F13">
            <v>1700</v>
          </cell>
          <cell r="G13">
            <v>5100</v>
          </cell>
          <cell r="H13">
            <v>1700</v>
          </cell>
          <cell r="I13">
            <v>1700</v>
          </cell>
          <cell r="J13">
            <v>1700</v>
          </cell>
          <cell r="K13">
            <v>5100</v>
          </cell>
          <cell r="L13">
            <v>1700</v>
          </cell>
          <cell r="M13">
            <v>1700</v>
          </cell>
          <cell r="N13">
            <v>1700</v>
          </cell>
          <cell r="O13">
            <v>5100</v>
          </cell>
          <cell r="P13">
            <v>1700</v>
          </cell>
          <cell r="Q13">
            <v>1700</v>
          </cell>
          <cell r="R13">
            <v>1700</v>
          </cell>
          <cell r="S13">
            <v>5100</v>
          </cell>
          <cell r="T13">
            <v>20400</v>
          </cell>
        </row>
        <row r="14">
          <cell r="B14" t="str">
            <v>Product #10</v>
          </cell>
          <cell r="D14">
            <v>1600</v>
          </cell>
          <cell r="E14">
            <v>1600</v>
          </cell>
          <cell r="F14">
            <v>1600</v>
          </cell>
          <cell r="G14">
            <v>4800</v>
          </cell>
          <cell r="H14">
            <v>1600</v>
          </cell>
          <cell r="I14">
            <v>1600</v>
          </cell>
          <cell r="J14">
            <v>1600</v>
          </cell>
          <cell r="K14">
            <v>4800</v>
          </cell>
          <cell r="L14">
            <v>1600</v>
          </cell>
          <cell r="M14">
            <v>1600</v>
          </cell>
          <cell r="N14">
            <v>1600</v>
          </cell>
          <cell r="O14">
            <v>4800</v>
          </cell>
          <cell r="P14">
            <v>1600</v>
          </cell>
          <cell r="Q14">
            <v>1600</v>
          </cell>
          <cell r="R14">
            <v>1600</v>
          </cell>
          <cell r="S14">
            <v>4800</v>
          </cell>
          <cell r="T14">
            <v>19200</v>
          </cell>
        </row>
        <row r="15">
          <cell r="B15" t="str">
            <v>Product #11</v>
          </cell>
          <cell r="D15">
            <v>1500</v>
          </cell>
          <cell r="E15">
            <v>1500</v>
          </cell>
          <cell r="F15">
            <v>1500</v>
          </cell>
          <cell r="G15">
            <v>4500</v>
          </cell>
          <cell r="H15">
            <v>1500</v>
          </cell>
          <cell r="I15">
            <v>1500</v>
          </cell>
          <cell r="J15">
            <v>1500</v>
          </cell>
          <cell r="K15">
            <v>4500</v>
          </cell>
          <cell r="L15">
            <v>1500</v>
          </cell>
          <cell r="M15">
            <v>1500</v>
          </cell>
          <cell r="N15">
            <v>1500</v>
          </cell>
          <cell r="O15">
            <v>4500</v>
          </cell>
          <cell r="P15">
            <v>1500</v>
          </cell>
          <cell r="Q15">
            <v>1500</v>
          </cell>
          <cell r="R15">
            <v>1500</v>
          </cell>
          <cell r="S15">
            <v>4500</v>
          </cell>
          <cell r="T15">
            <v>18000</v>
          </cell>
        </row>
        <row r="16">
          <cell r="B16" t="str">
            <v>Product #12</v>
          </cell>
          <cell r="D16">
            <v>1400</v>
          </cell>
          <cell r="E16">
            <v>1400</v>
          </cell>
          <cell r="F16">
            <v>1400</v>
          </cell>
          <cell r="G16">
            <v>4200</v>
          </cell>
          <cell r="H16">
            <v>1400</v>
          </cell>
          <cell r="I16">
            <v>1400</v>
          </cell>
          <cell r="J16">
            <v>1400</v>
          </cell>
          <cell r="K16">
            <v>4200</v>
          </cell>
          <cell r="L16">
            <v>1400</v>
          </cell>
          <cell r="M16">
            <v>1400</v>
          </cell>
          <cell r="N16">
            <v>1400</v>
          </cell>
          <cell r="O16">
            <v>4200</v>
          </cell>
          <cell r="P16">
            <v>1400</v>
          </cell>
          <cell r="Q16">
            <v>1400</v>
          </cell>
          <cell r="R16">
            <v>1400</v>
          </cell>
          <cell r="S16">
            <v>4200</v>
          </cell>
          <cell r="T16">
            <v>16800</v>
          </cell>
        </row>
        <row r="17">
          <cell r="B17" t="str">
            <v>Sales Category 13</v>
          </cell>
          <cell r="G17">
            <v>0</v>
          </cell>
          <cell r="K17">
            <v>0</v>
          </cell>
          <cell r="O17">
            <v>0</v>
          </cell>
          <cell r="S17">
            <v>0</v>
          </cell>
          <cell r="T17">
            <v>0</v>
          </cell>
        </row>
        <row r="18">
          <cell r="B18" t="str">
            <v>Sales Category 14</v>
          </cell>
          <cell r="G18">
            <v>0</v>
          </cell>
          <cell r="K18">
            <v>0</v>
          </cell>
          <cell r="O18">
            <v>0</v>
          </cell>
          <cell r="S18">
            <v>0</v>
          </cell>
          <cell r="T18">
            <v>0</v>
          </cell>
        </row>
        <row r="19">
          <cell r="B19" t="str">
            <v>Sales Category 15</v>
          </cell>
          <cell r="G19">
            <v>0</v>
          </cell>
          <cell r="K19">
            <v>0</v>
          </cell>
          <cell r="O19">
            <v>0</v>
          </cell>
          <cell r="S19">
            <v>0</v>
          </cell>
          <cell r="T19">
            <v>0</v>
          </cell>
        </row>
        <row r="20">
          <cell r="B20" t="str">
            <v>Sales Category 16</v>
          </cell>
          <cell r="G20">
            <v>0</v>
          </cell>
          <cell r="K20">
            <v>0</v>
          </cell>
          <cell r="O20">
            <v>0</v>
          </cell>
          <cell r="S20">
            <v>0</v>
          </cell>
          <cell r="T20">
            <v>0</v>
          </cell>
        </row>
        <row r="21">
          <cell r="B21" t="str">
            <v>Sales Category 17</v>
          </cell>
          <cell r="G21">
            <v>0</v>
          </cell>
          <cell r="K21">
            <v>0</v>
          </cell>
          <cell r="O21">
            <v>0</v>
          </cell>
          <cell r="S21">
            <v>0</v>
          </cell>
          <cell r="T21">
            <v>0</v>
          </cell>
        </row>
        <row r="22">
          <cell r="B22" t="str">
            <v>Sales Category 18</v>
          </cell>
          <cell r="G22">
            <v>0</v>
          </cell>
          <cell r="K22">
            <v>0</v>
          </cell>
          <cell r="O22">
            <v>0</v>
          </cell>
          <cell r="S22">
            <v>0</v>
          </cell>
          <cell r="T22">
            <v>0</v>
          </cell>
        </row>
        <row r="23">
          <cell r="B23" t="str">
            <v>Sales Category 19</v>
          </cell>
          <cell r="G23">
            <v>0</v>
          </cell>
          <cell r="K23">
            <v>0</v>
          </cell>
          <cell r="O23">
            <v>0</v>
          </cell>
          <cell r="S23">
            <v>0</v>
          </cell>
          <cell r="T23">
            <v>0</v>
          </cell>
        </row>
        <row r="24">
          <cell r="B24" t="str">
            <v>Sales Category 20</v>
          </cell>
          <cell r="G24">
            <v>0</v>
          </cell>
          <cell r="K24">
            <v>0</v>
          </cell>
          <cell r="O24">
            <v>0</v>
          </cell>
          <cell r="S24">
            <v>0</v>
          </cell>
          <cell r="T24">
            <v>0</v>
          </cell>
        </row>
        <row r="25">
          <cell r="B25" t="str">
            <v>Sales Category 21</v>
          </cell>
          <cell r="G25">
            <v>0</v>
          </cell>
          <cell r="K25">
            <v>0</v>
          </cell>
          <cell r="O25">
            <v>0</v>
          </cell>
          <cell r="S25">
            <v>0</v>
          </cell>
          <cell r="T25">
            <v>0</v>
          </cell>
        </row>
        <row r="26">
          <cell r="B26" t="str">
            <v>Sales Category 22</v>
          </cell>
          <cell r="G26">
            <v>0</v>
          </cell>
          <cell r="K26">
            <v>0</v>
          </cell>
          <cell r="O26">
            <v>0</v>
          </cell>
          <cell r="S26">
            <v>0</v>
          </cell>
          <cell r="T26">
            <v>0</v>
          </cell>
        </row>
        <row r="27">
          <cell r="B27" t="str">
            <v>Sales Category 23</v>
          </cell>
          <cell r="G27">
            <v>0</v>
          </cell>
          <cell r="K27">
            <v>0</v>
          </cell>
          <cell r="O27">
            <v>0</v>
          </cell>
          <cell r="S27">
            <v>0</v>
          </cell>
          <cell r="T27">
            <v>0</v>
          </cell>
        </row>
        <row r="28">
          <cell r="B28" t="str">
            <v>Sales Category 24</v>
          </cell>
          <cell r="G28">
            <v>0</v>
          </cell>
          <cell r="K28">
            <v>0</v>
          </cell>
          <cell r="O28">
            <v>0</v>
          </cell>
          <cell r="S28">
            <v>0</v>
          </cell>
          <cell r="T28">
            <v>0</v>
          </cell>
        </row>
        <row r="29">
          <cell r="B29" t="str">
            <v>Sales Category 25</v>
          </cell>
          <cell r="G29">
            <v>0</v>
          </cell>
          <cell r="K29">
            <v>0</v>
          </cell>
          <cell r="O29">
            <v>0</v>
          </cell>
          <cell r="S29">
            <v>0</v>
          </cell>
          <cell r="T29">
            <v>0</v>
          </cell>
        </row>
        <row r="30">
          <cell r="B30" t="str">
            <v>Sales Category 26</v>
          </cell>
          <cell r="G30">
            <v>0</v>
          </cell>
          <cell r="K30">
            <v>0</v>
          </cell>
          <cell r="O30">
            <v>0</v>
          </cell>
          <cell r="S30">
            <v>0</v>
          </cell>
          <cell r="T30">
            <v>0</v>
          </cell>
        </row>
        <row r="31">
          <cell r="B31" t="str">
            <v>Sales Category 27</v>
          </cell>
          <cell r="G31">
            <v>0</v>
          </cell>
          <cell r="K31">
            <v>0</v>
          </cell>
          <cell r="O31">
            <v>0</v>
          </cell>
          <cell r="S31">
            <v>0</v>
          </cell>
          <cell r="T31">
            <v>0</v>
          </cell>
        </row>
        <row r="32">
          <cell r="B32" t="str">
            <v>Sales Category 28</v>
          </cell>
          <cell r="G32">
            <v>0</v>
          </cell>
          <cell r="K32">
            <v>0</v>
          </cell>
          <cell r="O32">
            <v>0</v>
          </cell>
          <cell r="S32">
            <v>0</v>
          </cell>
          <cell r="T32">
            <v>0</v>
          </cell>
        </row>
        <row r="33">
          <cell r="B33" t="str">
            <v>Sales Category 29</v>
          </cell>
          <cell r="G33">
            <v>0</v>
          </cell>
          <cell r="K33">
            <v>0</v>
          </cell>
          <cell r="O33">
            <v>0</v>
          </cell>
          <cell r="S33">
            <v>0</v>
          </cell>
          <cell r="T33">
            <v>0</v>
          </cell>
        </row>
        <row r="34">
          <cell r="B34" t="str">
            <v>Sales Category 30</v>
          </cell>
          <cell r="G34">
            <v>0</v>
          </cell>
          <cell r="K34">
            <v>0</v>
          </cell>
          <cell r="O34">
            <v>0</v>
          </cell>
          <cell r="S34">
            <v>0</v>
          </cell>
          <cell r="T34">
            <v>0</v>
          </cell>
        </row>
        <row r="35">
          <cell r="B35" t="str">
            <v>Total Sales</v>
          </cell>
          <cell r="D35">
            <v>23400</v>
          </cell>
          <cell r="E35">
            <v>23400</v>
          </cell>
          <cell r="F35">
            <v>23400</v>
          </cell>
          <cell r="G35">
            <v>70200</v>
          </cell>
          <cell r="H35">
            <v>23400</v>
          </cell>
          <cell r="I35">
            <v>23400</v>
          </cell>
          <cell r="J35">
            <v>23400</v>
          </cell>
          <cell r="K35">
            <v>70200</v>
          </cell>
          <cell r="L35">
            <v>23400</v>
          </cell>
          <cell r="M35">
            <v>23400</v>
          </cell>
          <cell r="N35">
            <v>23400</v>
          </cell>
          <cell r="O35">
            <v>70200</v>
          </cell>
          <cell r="P35">
            <v>23400</v>
          </cell>
          <cell r="Q35">
            <v>23400</v>
          </cell>
          <cell r="R35">
            <v>23400</v>
          </cell>
          <cell r="S35">
            <v>70200</v>
          </cell>
          <cell r="T35">
            <v>280800</v>
          </cell>
        </row>
        <row r="39">
          <cell r="B39" t="str">
            <v>Salary</v>
          </cell>
          <cell r="D39">
            <v>500</v>
          </cell>
          <cell r="E39">
            <v>500</v>
          </cell>
          <cell r="F39">
            <v>500</v>
          </cell>
          <cell r="G39">
            <v>1500</v>
          </cell>
          <cell r="H39">
            <v>500</v>
          </cell>
          <cell r="I39">
            <v>500</v>
          </cell>
          <cell r="J39">
            <v>500</v>
          </cell>
          <cell r="K39">
            <v>1500</v>
          </cell>
          <cell r="L39">
            <v>500</v>
          </cell>
          <cell r="M39">
            <v>500</v>
          </cell>
          <cell r="N39">
            <v>500</v>
          </cell>
          <cell r="O39">
            <v>1500</v>
          </cell>
          <cell r="P39">
            <v>500</v>
          </cell>
          <cell r="Q39">
            <v>500</v>
          </cell>
          <cell r="R39">
            <v>500</v>
          </cell>
          <cell r="S39">
            <v>1500</v>
          </cell>
          <cell r="T39">
            <v>6000</v>
          </cell>
        </row>
        <row r="40">
          <cell r="B40" t="str">
            <v>Benefits</v>
          </cell>
          <cell r="D40">
            <v>490</v>
          </cell>
          <cell r="E40">
            <v>490</v>
          </cell>
          <cell r="F40">
            <v>490</v>
          </cell>
          <cell r="G40">
            <v>1470</v>
          </cell>
          <cell r="H40">
            <v>490</v>
          </cell>
          <cell r="I40">
            <v>490</v>
          </cell>
          <cell r="J40">
            <v>490</v>
          </cell>
          <cell r="K40">
            <v>1470</v>
          </cell>
          <cell r="L40">
            <v>490</v>
          </cell>
          <cell r="M40">
            <v>490</v>
          </cell>
          <cell r="N40">
            <v>490</v>
          </cell>
          <cell r="O40">
            <v>1470</v>
          </cell>
          <cell r="P40">
            <v>490</v>
          </cell>
          <cell r="Q40">
            <v>490</v>
          </cell>
          <cell r="R40">
            <v>490</v>
          </cell>
          <cell r="S40">
            <v>1470</v>
          </cell>
          <cell r="T40">
            <v>5880</v>
          </cell>
        </row>
        <row r="41">
          <cell r="B41" t="str">
            <v>Travel</v>
          </cell>
          <cell r="D41">
            <v>480</v>
          </cell>
          <cell r="E41">
            <v>480</v>
          </cell>
          <cell r="F41">
            <v>480</v>
          </cell>
          <cell r="G41">
            <v>1440</v>
          </cell>
          <cell r="H41">
            <v>480</v>
          </cell>
          <cell r="I41">
            <v>480</v>
          </cell>
          <cell r="J41">
            <v>480</v>
          </cell>
          <cell r="K41">
            <v>1440</v>
          </cell>
          <cell r="L41">
            <v>480</v>
          </cell>
          <cell r="M41">
            <v>480</v>
          </cell>
          <cell r="N41">
            <v>480</v>
          </cell>
          <cell r="O41">
            <v>1440</v>
          </cell>
          <cell r="P41">
            <v>480</v>
          </cell>
          <cell r="Q41">
            <v>480</v>
          </cell>
          <cell r="R41">
            <v>480</v>
          </cell>
          <cell r="S41">
            <v>1440</v>
          </cell>
          <cell r="T41">
            <v>5760</v>
          </cell>
        </row>
        <row r="42">
          <cell r="B42" t="str">
            <v>Contractor cost</v>
          </cell>
          <cell r="D42">
            <v>470</v>
          </cell>
          <cell r="E42">
            <v>470</v>
          </cell>
          <cell r="F42">
            <v>470</v>
          </cell>
          <cell r="G42">
            <v>1410</v>
          </cell>
          <cell r="H42">
            <v>470</v>
          </cell>
          <cell r="I42">
            <v>470</v>
          </cell>
          <cell r="J42">
            <v>470</v>
          </cell>
          <cell r="K42">
            <v>1410</v>
          </cell>
          <cell r="L42">
            <v>470</v>
          </cell>
          <cell r="M42">
            <v>470</v>
          </cell>
          <cell r="N42">
            <v>470</v>
          </cell>
          <cell r="O42">
            <v>1410</v>
          </cell>
          <cell r="P42">
            <v>470</v>
          </cell>
          <cell r="Q42">
            <v>470</v>
          </cell>
          <cell r="R42">
            <v>470</v>
          </cell>
          <cell r="S42">
            <v>1410</v>
          </cell>
          <cell r="T42">
            <v>5640</v>
          </cell>
        </row>
        <row r="43">
          <cell r="B43" t="str">
            <v>Other</v>
          </cell>
          <cell r="D43">
            <v>460</v>
          </cell>
          <cell r="E43">
            <v>460</v>
          </cell>
          <cell r="F43">
            <v>460</v>
          </cell>
          <cell r="G43">
            <v>1380</v>
          </cell>
          <cell r="H43">
            <v>460</v>
          </cell>
          <cell r="I43">
            <v>460</v>
          </cell>
          <cell r="J43">
            <v>460</v>
          </cell>
          <cell r="K43">
            <v>1380</v>
          </cell>
          <cell r="L43">
            <v>460</v>
          </cell>
          <cell r="M43">
            <v>460</v>
          </cell>
          <cell r="N43">
            <v>460</v>
          </cell>
          <cell r="O43">
            <v>1380</v>
          </cell>
          <cell r="P43">
            <v>460</v>
          </cell>
          <cell r="Q43">
            <v>460</v>
          </cell>
          <cell r="R43">
            <v>460</v>
          </cell>
          <cell r="S43">
            <v>1380</v>
          </cell>
          <cell r="T43">
            <v>5520</v>
          </cell>
        </row>
        <row r="44">
          <cell r="B44" t="str">
            <v>Cost Category 6</v>
          </cell>
          <cell r="G44">
            <v>0</v>
          </cell>
          <cell r="K44">
            <v>0</v>
          </cell>
          <cell r="O44">
            <v>0</v>
          </cell>
          <cell r="S44">
            <v>0</v>
          </cell>
          <cell r="T44">
            <v>0</v>
          </cell>
        </row>
        <row r="45">
          <cell r="B45" t="str">
            <v>Cost Category 7</v>
          </cell>
          <cell r="G45">
            <v>0</v>
          </cell>
          <cell r="K45">
            <v>0</v>
          </cell>
          <cell r="O45">
            <v>0</v>
          </cell>
          <cell r="S45">
            <v>0</v>
          </cell>
          <cell r="T45">
            <v>0</v>
          </cell>
        </row>
        <row r="46">
          <cell r="B46" t="str">
            <v>Cost Category 8</v>
          </cell>
          <cell r="G46">
            <v>0</v>
          </cell>
          <cell r="K46">
            <v>0</v>
          </cell>
          <cell r="O46">
            <v>0</v>
          </cell>
          <cell r="S46">
            <v>0</v>
          </cell>
          <cell r="T46">
            <v>0</v>
          </cell>
        </row>
        <row r="47">
          <cell r="B47" t="str">
            <v>Cost Category 9</v>
          </cell>
          <cell r="G47">
            <v>0</v>
          </cell>
          <cell r="K47">
            <v>0</v>
          </cell>
          <cell r="O47">
            <v>0</v>
          </cell>
          <cell r="S47">
            <v>0</v>
          </cell>
          <cell r="T47">
            <v>0</v>
          </cell>
        </row>
        <row r="48">
          <cell r="B48" t="str">
            <v>Cost Category 10</v>
          </cell>
          <cell r="G48">
            <v>0</v>
          </cell>
          <cell r="K48">
            <v>0</v>
          </cell>
          <cell r="O48">
            <v>0</v>
          </cell>
          <cell r="S48">
            <v>0</v>
          </cell>
          <cell r="T48">
            <v>0</v>
          </cell>
        </row>
        <row r="49">
          <cell r="B49" t="str">
            <v>Cost Category 11</v>
          </cell>
          <cell r="G49">
            <v>0</v>
          </cell>
          <cell r="K49">
            <v>0</v>
          </cell>
          <cell r="O49">
            <v>0</v>
          </cell>
          <cell r="S49">
            <v>0</v>
          </cell>
          <cell r="T49">
            <v>0</v>
          </cell>
        </row>
        <row r="50">
          <cell r="B50" t="str">
            <v>Cost Category 12</v>
          </cell>
          <cell r="G50">
            <v>0</v>
          </cell>
          <cell r="K50">
            <v>0</v>
          </cell>
          <cell r="O50">
            <v>0</v>
          </cell>
          <cell r="S50">
            <v>0</v>
          </cell>
          <cell r="T50">
            <v>0</v>
          </cell>
        </row>
        <row r="51">
          <cell r="B51" t="str">
            <v>Cost Category 13</v>
          </cell>
          <cell r="G51">
            <v>0</v>
          </cell>
          <cell r="K51">
            <v>0</v>
          </cell>
          <cell r="O51">
            <v>0</v>
          </cell>
          <cell r="S51">
            <v>0</v>
          </cell>
          <cell r="T51">
            <v>0</v>
          </cell>
        </row>
        <row r="52">
          <cell r="B52" t="str">
            <v>Cost Category 14</v>
          </cell>
          <cell r="G52">
            <v>0</v>
          </cell>
          <cell r="K52">
            <v>0</v>
          </cell>
          <cell r="O52">
            <v>0</v>
          </cell>
          <cell r="S52">
            <v>0</v>
          </cell>
          <cell r="T52">
            <v>0</v>
          </cell>
        </row>
        <row r="53">
          <cell r="B53" t="str">
            <v>Cost Category 15</v>
          </cell>
          <cell r="G53">
            <v>0</v>
          </cell>
          <cell r="K53">
            <v>0</v>
          </cell>
          <cell r="O53">
            <v>0</v>
          </cell>
          <cell r="S53">
            <v>0</v>
          </cell>
          <cell r="T53">
            <v>0</v>
          </cell>
        </row>
        <row r="54">
          <cell r="B54" t="str">
            <v>Cost Category 16</v>
          </cell>
          <cell r="G54">
            <v>0</v>
          </cell>
          <cell r="K54">
            <v>0</v>
          </cell>
          <cell r="O54">
            <v>0</v>
          </cell>
          <cell r="S54">
            <v>0</v>
          </cell>
          <cell r="T54">
            <v>0</v>
          </cell>
        </row>
        <row r="55">
          <cell r="B55" t="str">
            <v>Cost Category 17</v>
          </cell>
          <cell r="G55">
            <v>0</v>
          </cell>
          <cell r="K55">
            <v>0</v>
          </cell>
          <cell r="O55">
            <v>0</v>
          </cell>
          <cell r="S55">
            <v>0</v>
          </cell>
          <cell r="T55">
            <v>0</v>
          </cell>
        </row>
        <row r="56">
          <cell r="B56" t="str">
            <v>Cost Category 18</v>
          </cell>
          <cell r="G56">
            <v>0</v>
          </cell>
          <cell r="K56">
            <v>0</v>
          </cell>
          <cell r="O56">
            <v>0</v>
          </cell>
          <cell r="S56">
            <v>0</v>
          </cell>
          <cell r="T56">
            <v>0</v>
          </cell>
        </row>
        <row r="57">
          <cell r="B57" t="str">
            <v>Cost Category 19</v>
          </cell>
          <cell r="G57">
            <v>0</v>
          </cell>
          <cell r="K57">
            <v>0</v>
          </cell>
          <cell r="O57">
            <v>0</v>
          </cell>
          <cell r="S57">
            <v>0</v>
          </cell>
          <cell r="T57">
            <v>0</v>
          </cell>
        </row>
        <row r="58">
          <cell r="B58" t="str">
            <v>Cost Category 20</v>
          </cell>
          <cell r="G58">
            <v>0</v>
          </cell>
          <cell r="K58">
            <v>0</v>
          </cell>
          <cell r="O58">
            <v>0</v>
          </cell>
          <cell r="S58">
            <v>0</v>
          </cell>
          <cell r="T58">
            <v>0</v>
          </cell>
        </row>
        <row r="59">
          <cell r="B59" t="str">
            <v>Cost Category 21</v>
          </cell>
          <cell r="G59">
            <v>0</v>
          </cell>
          <cell r="K59">
            <v>0</v>
          </cell>
          <cell r="O59">
            <v>0</v>
          </cell>
          <cell r="S59">
            <v>0</v>
          </cell>
          <cell r="T59">
            <v>0</v>
          </cell>
        </row>
        <row r="60">
          <cell r="B60" t="str">
            <v>Cost Category 22</v>
          </cell>
          <cell r="G60">
            <v>0</v>
          </cell>
          <cell r="K60">
            <v>0</v>
          </cell>
          <cell r="O60">
            <v>0</v>
          </cell>
          <cell r="S60">
            <v>0</v>
          </cell>
          <cell r="T60">
            <v>0</v>
          </cell>
        </row>
        <row r="61">
          <cell r="B61" t="str">
            <v>Cost Category 23</v>
          </cell>
          <cell r="G61">
            <v>0</v>
          </cell>
          <cell r="K61">
            <v>0</v>
          </cell>
          <cell r="O61">
            <v>0</v>
          </cell>
          <cell r="S61">
            <v>0</v>
          </cell>
          <cell r="T61">
            <v>0</v>
          </cell>
        </row>
        <row r="62">
          <cell r="B62" t="str">
            <v>Cost Category 24</v>
          </cell>
          <cell r="G62">
            <v>0</v>
          </cell>
          <cell r="K62">
            <v>0</v>
          </cell>
          <cell r="O62">
            <v>0</v>
          </cell>
          <cell r="S62">
            <v>0</v>
          </cell>
          <cell r="T62">
            <v>0</v>
          </cell>
        </row>
        <row r="63">
          <cell r="B63" t="str">
            <v>Cost Category 25</v>
          </cell>
          <cell r="G63">
            <v>0</v>
          </cell>
          <cell r="K63">
            <v>0</v>
          </cell>
          <cell r="O63">
            <v>0</v>
          </cell>
          <cell r="S63">
            <v>0</v>
          </cell>
          <cell r="T63">
            <v>0</v>
          </cell>
        </row>
        <row r="64">
          <cell r="B64" t="str">
            <v>Cost Category 26</v>
          </cell>
          <cell r="G64">
            <v>0</v>
          </cell>
          <cell r="K64">
            <v>0</v>
          </cell>
          <cell r="O64">
            <v>0</v>
          </cell>
          <cell r="S64">
            <v>0</v>
          </cell>
          <cell r="T64">
            <v>0</v>
          </cell>
        </row>
        <row r="65">
          <cell r="B65" t="str">
            <v>Cost Category 27</v>
          </cell>
          <cell r="G65">
            <v>0</v>
          </cell>
          <cell r="K65">
            <v>0</v>
          </cell>
          <cell r="O65">
            <v>0</v>
          </cell>
          <cell r="S65">
            <v>0</v>
          </cell>
          <cell r="T65">
            <v>0</v>
          </cell>
        </row>
        <row r="66">
          <cell r="B66" t="str">
            <v>Cost Category 28</v>
          </cell>
          <cell r="G66">
            <v>0</v>
          </cell>
          <cell r="K66">
            <v>0</v>
          </cell>
          <cell r="O66">
            <v>0</v>
          </cell>
          <cell r="S66">
            <v>0</v>
          </cell>
          <cell r="T66">
            <v>0</v>
          </cell>
        </row>
        <row r="67">
          <cell r="B67" t="str">
            <v>Cost Category 29</v>
          </cell>
          <cell r="G67">
            <v>0</v>
          </cell>
          <cell r="K67">
            <v>0</v>
          </cell>
          <cell r="O67">
            <v>0</v>
          </cell>
          <cell r="S67">
            <v>0</v>
          </cell>
          <cell r="T67">
            <v>0</v>
          </cell>
        </row>
        <row r="68">
          <cell r="B68" t="str">
            <v>Cost Category 30</v>
          </cell>
          <cell r="G68">
            <v>0</v>
          </cell>
          <cell r="K68">
            <v>0</v>
          </cell>
          <cell r="O68">
            <v>0</v>
          </cell>
          <cell r="S68">
            <v>0</v>
          </cell>
          <cell r="T68">
            <v>0</v>
          </cell>
        </row>
        <row r="69">
          <cell r="B69" t="str">
            <v>Total Cost of Goods</v>
          </cell>
          <cell r="D69">
            <v>2400</v>
          </cell>
          <cell r="E69">
            <v>2400</v>
          </cell>
          <cell r="F69">
            <v>2400</v>
          </cell>
          <cell r="G69">
            <v>7200</v>
          </cell>
          <cell r="H69">
            <v>2400</v>
          </cell>
          <cell r="I69">
            <v>2400</v>
          </cell>
          <cell r="J69">
            <v>2400</v>
          </cell>
          <cell r="K69">
            <v>7200</v>
          </cell>
          <cell r="L69">
            <v>2400</v>
          </cell>
          <cell r="M69">
            <v>2400</v>
          </cell>
          <cell r="N69">
            <v>2400</v>
          </cell>
          <cell r="O69">
            <v>7200</v>
          </cell>
          <cell r="P69">
            <v>2400</v>
          </cell>
          <cell r="Q69">
            <v>2400</v>
          </cell>
          <cell r="R69">
            <v>2400</v>
          </cell>
          <cell r="S69">
            <v>7200</v>
          </cell>
          <cell r="T69">
            <v>28800</v>
          </cell>
        </row>
        <row r="73">
          <cell r="B73" t="str">
            <v xml:space="preserve">Salary expenses </v>
          </cell>
          <cell r="D73">
            <v>600</v>
          </cell>
          <cell r="E73">
            <v>600</v>
          </cell>
          <cell r="F73">
            <v>600</v>
          </cell>
          <cell r="G73">
            <v>1800</v>
          </cell>
          <cell r="H73">
            <v>600</v>
          </cell>
          <cell r="I73">
            <v>600</v>
          </cell>
          <cell r="J73">
            <v>600</v>
          </cell>
          <cell r="K73">
            <v>1800</v>
          </cell>
          <cell r="L73">
            <v>600</v>
          </cell>
          <cell r="M73">
            <v>600</v>
          </cell>
          <cell r="N73">
            <v>600</v>
          </cell>
          <cell r="O73">
            <v>1800</v>
          </cell>
          <cell r="P73">
            <v>600</v>
          </cell>
          <cell r="Q73">
            <v>600</v>
          </cell>
          <cell r="R73">
            <v>600</v>
          </cell>
          <cell r="S73">
            <v>1800</v>
          </cell>
          <cell r="T73">
            <v>7200</v>
          </cell>
        </row>
        <row r="74">
          <cell r="B74" t="str">
            <v>Payroll Taxes</v>
          </cell>
          <cell r="D74">
            <v>590</v>
          </cell>
          <cell r="E74">
            <v>590</v>
          </cell>
          <cell r="F74">
            <v>590</v>
          </cell>
          <cell r="G74">
            <v>1770</v>
          </cell>
          <cell r="H74">
            <v>590</v>
          </cell>
          <cell r="I74">
            <v>590</v>
          </cell>
          <cell r="J74">
            <v>590</v>
          </cell>
          <cell r="K74">
            <v>1770</v>
          </cell>
          <cell r="L74">
            <v>590</v>
          </cell>
          <cell r="M74">
            <v>590</v>
          </cell>
          <cell r="N74">
            <v>590</v>
          </cell>
          <cell r="O74">
            <v>1770</v>
          </cell>
          <cell r="P74">
            <v>590</v>
          </cell>
          <cell r="Q74">
            <v>590</v>
          </cell>
          <cell r="R74">
            <v>590</v>
          </cell>
          <cell r="S74">
            <v>1770</v>
          </cell>
          <cell r="T74">
            <v>7080</v>
          </cell>
        </row>
        <row r="75">
          <cell r="B75" t="str">
            <v>Advertising</v>
          </cell>
          <cell r="D75">
            <v>580</v>
          </cell>
          <cell r="E75">
            <v>580</v>
          </cell>
          <cell r="F75">
            <v>580</v>
          </cell>
          <cell r="G75">
            <v>1740</v>
          </cell>
          <cell r="H75">
            <v>580</v>
          </cell>
          <cell r="I75">
            <v>580</v>
          </cell>
          <cell r="J75">
            <v>580</v>
          </cell>
          <cell r="K75">
            <v>1740</v>
          </cell>
          <cell r="L75">
            <v>580</v>
          </cell>
          <cell r="M75">
            <v>580</v>
          </cell>
          <cell r="N75">
            <v>580</v>
          </cell>
          <cell r="O75">
            <v>1740</v>
          </cell>
          <cell r="P75">
            <v>580</v>
          </cell>
          <cell r="Q75">
            <v>580</v>
          </cell>
          <cell r="R75">
            <v>580</v>
          </cell>
          <cell r="S75">
            <v>1740</v>
          </cell>
          <cell r="T75">
            <v>6960</v>
          </cell>
        </row>
        <row r="76">
          <cell r="B76" t="str">
            <v>Maintanence</v>
          </cell>
          <cell r="D76">
            <v>570</v>
          </cell>
          <cell r="E76">
            <v>570</v>
          </cell>
          <cell r="F76">
            <v>570</v>
          </cell>
          <cell r="G76">
            <v>1710</v>
          </cell>
          <cell r="H76">
            <v>570</v>
          </cell>
          <cell r="I76">
            <v>570</v>
          </cell>
          <cell r="J76">
            <v>570</v>
          </cell>
          <cell r="K76">
            <v>1710</v>
          </cell>
          <cell r="L76">
            <v>570</v>
          </cell>
          <cell r="M76">
            <v>570</v>
          </cell>
          <cell r="N76">
            <v>570</v>
          </cell>
          <cell r="O76">
            <v>1710</v>
          </cell>
          <cell r="P76">
            <v>570</v>
          </cell>
          <cell r="Q76">
            <v>570</v>
          </cell>
          <cell r="R76">
            <v>570</v>
          </cell>
          <cell r="S76">
            <v>1710</v>
          </cell>
          <cell r="T76">
            <v>6840</v>
          </cell>
        </row>
        <row r="77">
          <cell r="B77" t="str">
            <v>Accounting/Finance</v>
          </cell>
          <cell r="D77">
            <v>560</v>
          </cell>
          <cell r="E77">
            <v>560</v>
          </cell>
          <cell r="F77">
            <v>560</v>
          </cell>
          <cell r="G77">
            <v>1680</v>
          </cell>
          <cell r="H77">
            <v>560</v>
          </cell>
          <cell r="I77">
            <v>560</v>
          </cell>
          <cell r="J77">
            <v>560</v>
          </cell>
          <cell r="K77">
            <v>1680</v>
          </cell>
          <cell r="L77">
            <v>560</v>
          </cell>
          <cell r="M77">
            <v>560</v>
          </cell>
          <cell r="N77">
            <v>560</v>
          </cell>
          <cell r="O77">
            <v>1680</v>
          </cell>
          <cell r="P77">
            <v>560</v>
          </cell>
          <cell r="Q77">
            <v>560</v>
          </cell>
          <cell r="R77">
            <v>560</v>
          </cell>
          <cell r="S77">
            <v>1680</v>
          </cell>
          <cell r="T77">
            <v>6720</v>
          </cell>
        </row>
        <row r="78">
          <cell r="B78" t="str">
            <v>Travel</v>
          </cell>
          <cell r="D78">
            <v>550</v>
          </cell>
          <cell r="E78">
            <v>550</v>
          </cell>
          <cell r="F78">
            <v>550</v>
          </cell>
          <cell r="G78">
            <v>1650</v>
          </cell>
          <cell r="H78">
            <v>550</v>
          </cell>
          <cell r="I78">
            <v>550</v>
          </cell>
          <cell r="J78">
            <v>550</v>
          </cell>
          <cell r="K78">
            <v>1650</v>
          </cell>
          <cell r="L78">
            <v>550</v>
          </cell>
          <cell r="M78">
            <v>550</v>
          </cell>
          <cell r="N78">
            <v>550</v>
          </cell>
          <cell r="O78">
            <v>1650</v>
          </cell>
          <cell r="P78">
            <v>550</v>
          </cell>
          <cell r="Q78">
            <v>550</v>
          </cell>
          <cell r="R78">
            <v>550</v>
          </cell>
          <cell r="S78">
            <v>1650</v>
          </cell>
          <cell r="T78">
            <v>6600</v>
          </cell>
        </row>
        <row r="79">
          <cell r="B79" t="str">
            <v>Depreciation</v>
          </cell>
          <cell r="D79">
            <v>540</v>
          </cell>
          <cell r="E79">
            <v>540</v>
          </cell>
          <cell r="F79">
            <v>540</v>
          </cell>
          <cell r="G79">
            <v>1620</v>
          </cell>
          <cell r="H79">
            <v>540</v>
          </cell>
          <cell r="I79">
            <v>540</v>
          </cell>
          <cell r="J79">
            <v>540</v>
          </cell>
          <cell r="K79">
            <v>1620</v>
          </cell>
          <cell r="L79">
            <v>540</v>
          </cell>
          <cell r="M79">
            <v>540</v>
          </cell>
          <cell r="N79">
            <v>540</v>
          </cell>
          <cell r="O79">
            <v>1620</v>
          </cell>
          <cell r="P79">
            <v>540</v>
          </cell>
          <cell r="Q79">
            <v>540</v>
          </cell>
          <cell r="R79">
            <v>540</v>
          </cell>
          <cell r="S79">
            <v>1620</v>
          </cell>
          <cell r="T79">
            <v>6480</v>
          </cell>
        </row>
        <row r="80">
          <cell r="B80" t="str">
            <v>Rent/Lease</v>
          </cell>
          <cell r="D80">
            <v>530</v>
          </cell>
          <cell r="E80">
            <v>530</v>
          </cell>
          <cell r="F80">
            <v>530</v>
          </cell>
          <cell r="G80">
            <v>1590</v>
          </cell>
          <cell r="H80">
            <v>530</v>
          </cell>
          <cell r="I80">
            <v>530</v>
          </cell>
          <cell r="J80">
            <v>530</v>
          </cell>
          <cell r="K80">
            <v>1590</v>
          </cell>
          <cell r="L80">
            <v>530</v>
          </cell>
          <cell r="M80">
            <v>530</v>
          </cell>
          <cell r="N80">
            <v>530</v>
          </cell>
          <cell r="O80">
            <v>1590</v>
          </cell>
          <cell r="P80">
            <v>530</v>
          </cell>
          <cell r="Q80">
            <v>530</v>
          </cell>
          <cell r="R80">
            <v>530</v>
          </cell>
          <cell r="S80">
            <v>1590</v>
          </cell>
          <cell r="T80">
            <v>6360</v>
          </cell>
        </row>
        <row r="81">
          <cell r="B81" t="str">
            <v>Delivery Expenses</v>
          </cell>
          <cell r="D81">
            <v>520</v>
          </cell>
          <cell r="E81">
            <v>520</v>
          </cell>
          <cell r="F81">
            <v>520</v>
          </cell>
          <cell r="G81">
            <v>1560</v>
          </cell>
          <cell r="H81">
            <v>520</v>
          </cell>
          <cell r="I81">
            <v>520</v>
          </cell>
          <cell r="J81">
            <v>520</v>
          </cell>
          <cell r="K81">
            <v>1560</v>
          </cell>
          <cell r="L81">
            <v>520</v>
          </cell>
          <cell r="M81">
            <v>520</v>
          </cell>
          <cell r="N81">
            <v>520</v>
          </cell>
          <cell r="O81">
            <v>1560</v>
          </cell>
          <cell r="P81">
            <v>520</v>
          </cell>
          <cell r="Q81">
            <v>520</v>
          </cell>
          <cell r="R81">
            <v>520</v>
          </cell>
          <cell r="S81">
            <v>1560</v>
          </cell>
          <cell r="T81">
            <v>6240</v>
          </cell>
        </row>
        <row r="82">
          <cell r="B82" t="str">
            <v>Utilities/Telephone</v>
          </cell>
          <cell r="D82">
            <v>510</v>
          </cell>
          <cell r="E82">
            <v>510</v>
          </cell>
          <cell r="F82">
            <v>510</v>
          </cell>
          <cell r="G82">
            <v>1530</v>
          </cell>
          <cell r="H82">
            <v>510</v>
          </cell>
          <cell r="I82">
            <v>510</v>
          </cell>
          <cell r="J82">
            <v>510</v>
          </cell>
          <cell r="K82">
            <v>1530</v>
          </cell>
          <cell r="L82">
            <v>510</v>
          </cell>
          <cell r="M82">
            <v>510</v>
          </cell>
          <cell r="N82">
            <v>510</v>
          </cell>
          <cell r="O82">
            <v>1530</v>
          </cell>
          <cell r="P82">
            <v>510</v>
          </cell>
          <cell r="Q82">
            <v>510</v>
          </cell>
          <cell r="R82">
            <v>510</v>
          </cell>
          <cell r="S82">
            <v>1530</v>
          </cell>
          <cell r="T82">
            <v>6120</v>
          </cell>
        </row>
        <row r="83">
          <cell r="B83" t="str">
            <v>Insurance</v>
          </cell>
          <cell r="D83">
            <v>500</v>
          </cell>
          <cell r="E83">
            <v>500</v>
          </cell>
          <cell r="F83">
            <v>500</v>
          </cell>
          <cell r="G83">
            <v>1500</v>
          </cell>
          <cell r="H83">
            <v>500</v>
          </cell>
          <cell r="I83">
            <v>500</v>
          </cell>
          <cell r="J83">
            <v>500</v>
          </cell>
          <cell r="K83">
            <v>1500</v>
          </cell>
          <cell r="L83">
            <v>500</v>
          </cell>
          <cell r="M83">
            <v>500</v>
          </cell>
          <cell r="N83">
            <v>500</v>
          </cell>
          <cell r="O83">
            <v>1500</v>
          </cell>
          <cell r="P83">
            <v>500</v>
          </cell>
          <cell r="Q83">
            <v>500</v>
          </cell>
          <cell r="R83">
            <v>500</v>
          </cell>
          <cell r="S83">
            <v>1500</v>
          </cell>
          <cell r="T83">
            <v>6000</v>
          </cell>
        </row>
        <row r="84">
          <cell r="B84" t="str">
            <v>Property Taxes</v>
          </cell>
          <cell r="D84">
            <v>490</v>
          </cell>
          <cell r="E84">
            <v>490</v>
          </cell>
          <cell r="F84">
            <v>490</v>
          </cell>
          <cell r="G84">
            <v>1470</v>
          </cell>
          <cell r="H84">
            <v>490</v>
          </cell>
          <cell r="I84">
            <v>490</v>
          </cell>
          <cell r="J84">
            <v>490</v>
          </cell>
          <cell r="K84">
            <v>1470</v>
          </cell>
          <cell r="L84">
            <v>490</v>
          </cell>
          <cell r="M84">
            <v>490</v>
          </cell>
          <cell r="N84">
            <v>490</v>
          </cell>
          <cell r="O84">
            <v>1470</v>
          </cell>
          <cell r="P84">
            <v>490</v>
          </cell>
          <cell r="Q84">
            <v>490</v>
          </cell>
          <cell r="R84">
            <v>490</v>
          </cell>
          <cell r="S84">
            <v>1470</v>
          </cell>
          <cell r="T84">
            <v>5880</v>
          </cell>
        </row>
        <row r="85">
          <cell r="B85" t="str">
            <v>Interest</v>
          </cell>
          <cell r="G85">
            <v>0</v>
          </cell>
          <cell r="K85">
            <v>0</v>
          </cell>
          <cell r="O85">
            <v>0</v>
          </cell>
          <cell r="S85">
            <v>0</v>
          </cell>
          <cell r="T85">
            <v>0</v>
          </cell>
        </row>
        <row r="86">
          <cell r="B86" t="str">
            <v>Office Expenses</v>
          </cell>
          <cell r="G86">
            <v>0</v>
          </cell>
          <cell r="K86">
            <v>0</v>
          </cell>
          <cell r="O86">
            <v>0</v>
          </cell>
          <cell r="S86">
            <v>0</v>
          </cell>
          <cell r="T86">
            <v>0</v>
          </cell>
        </row>
        <row r="87">
          <cell r="B87" t="str">
            <v>Amortization</v>
          </cell>
          <cell r="G87">
            <v>0</v>
          </cell>
          <cell r="K87">
            <v>0</v>
          </cell>
          <cell r="O87">
            <v>0</v>
          </cell>
          <cell r="S87">
            <v>0</v>
          </cell>
          <cell r="T87">
            <v>0</v>
          </cell>
        </row>
        <row r="88">
          <cell r="B88" t="str">
            <v>Vehicle Expenses</v>
          </cell>
          <cell r="G88">
            <v>0</v>
          </cell>
          <cell r="K88">
            <v>0</v>
          </cell>
          <cell r="O88">
            <v>0</v>
          </cell>
          <cell r="S88">
            <v>0</v>
          </cell>
          <cell r="T88">
            <v>0</v>
          </cell>
        </row>
        <row r="89">
          <cell r="B89" t="str">
            <v>Contractor Labor</v>
          </cell>
          <cell r="G89">
            <v>0</v>
          </cell>
          <cell r="K89">
            <v>0</v>
          </cell>
          <cell r="O89">
            <v>0</v>
          </cell>
          <cell r="S89">
            <v>0</v>
          </cell>
          <cell r="T89">
            <v>0</v>
          </cell>
        </row>
        <row r="90">
          <cell r="B90" t="str">
            <v>Bad Debts</v>
          </cell>
          <cell r="G90">
            <v>0</v>
          </cell>
          <cell r="K90">
            <v>0</v>
          </cell>
          <cell r="O90">
            <v>0</v>
          </cell>
          <cell r="S90">
            <v>0</v>
          </cell>
          <cell r="T90">
            <v>0</v>
          </cell>
        </row>
        <row r="91">
          <cell r="B91" t="str">
            <v>Expense Category 19</v>
          </cell>
          <cell r="G91">
            <v>0</v>
          </cell>
          <cell r="K91">
            <v>0</v>
          </cell>
          <cell r="O91">
            <v>0</v>
          </cell>
          <cell r="S91">
            <v>0</v>
          </cell>
          <cell r="T91">
            <v>0</v>
          </cell>
        </row>
        <row r="92">
          <cell r="B92" t="str">
            <v>Expense Category 20</v>
          </cell>
          <cell r="G92">
            <v>0</v>
          </cell>
          <cell r="K92">
            <v>0</v>
          </cell>
          <cell r="O92">
            <v>0</v>
          </cell>
          <cell r="S92">
            <v>0</v>
          </cell>
          <cell r="T92">
            <v>0</v>
          </cell>
        </row>
        <row r="93">
          <cell r="B93" t="str">
            <v>Expense Category 21</v>
          </cell>
          <cell r="G93">
            <v>0</v>
          </cell>
          <cell r="K93">
            <v>0</v>
          </cell>
          <cell r="O93">
            <v>0</v>
          </cell>
          <cell r="S93">
            <v>0</v>
          </cell>
          <cell r="T93">
            <v>0</v>
          </cell>
        </row>
        <row r="94">
          <cell r="B94" t="str">
            <v>Expense Category 22</v>
          </cell>
          <cell r="G94">
            <v>0</v>
          </cell>
          <cell r="K94">
            <v>0</v>
          </cell>
          <cell r="O94">
            <v>0</v>
          </cell>
          <cell r="S94">
            <v>0</v>
          </cell>
          <cell r="T94">
            <v>0</v>
          </cell>
        </row>
        <row r="95">
          <cell r="B95" t="str">
            <v>Expense Category 23</v>
          </cell>
          <cell r="G95">
            <v>0</v>
          </cell>
          <cell r="K95">
            <v>0</v>
          </cell>
          <cell r="O95">
            <v>0</v>
          </cell>
          <cell r="S95">
            <v>0</v>
          </cell>
          <cell r="T95">
            <v>0</v>
          </cell>
        </row>
        <row r="96">
          <cell r="B96" t="str">
            <v>Expense Category 24</v>
          </cell>
          <cell r="G96">
            <v>0</v>
          </cell>
          <cell r="K96">
            <v>0</v>
          </cell>
          <cell r="O96">
            <v>0</v>
          </cell>
          <cell r="S96">
            <v>0</v>
          </cell>
          <cell r="T96">
            <v>0</v>
          </cell>
        </row>
        <row r="97">
          <cell r="B97" t="str">
            <v>Expense Category 25</v>
          </cell>
          <cell r="G97">
            <v>0</v>
          </cell>
          <cell r="K97">
            <v>0</v>
          </cell>
          <cell r="O97">
            <v>0</v>
          </cell>
          <cell r="S97">
            <v>0</v>
          </cell>
          <cell r="T97">
            <v>0</v>
          </cell>
        </row>
        <row r="98">
          <cell r="B98" t="str">
            <v>Expense Category 26</v>
          </cell>
          <cell r="G98">
            <v>0</v>
          </cell>
          <cell r="K98">
            <v>0</v>
          </cell>
          <cell r="O98">
            <v>0</v>
          </cell>
          <cell r="S98">
            <v>0</v>
          </cell>
          <cell r="T98">
            <v>0</v>
          </cell>
        </row>
        <row r="99">
          <cell r="B99" t="str">
            <v>Expense Category 27</v>
          </cell>
          <cell r="G99">
            <v>0</v>
          </cell>
          <cell r="K99">
            <v>0</v>
          </cell>
          <cell r="O99">
            <v>0</v>
          </cell>
          <cell r="S99">
            <v>0</v>
          </cell>
          <cell r="T99">
            <v>0</v>
          </cell>
        </row>
        <row r="100">
          <cell r="B100" t="str">
            <v>Expense Category 28</v>
          </cell>
          <cell r="G100">
            <v>0</v>
          </cell>
          <cell r="K100">
            <v>0</v>
          </cell>
          <cell r="O100">
            <v>0</v>
          </cell>
          <cell r="S100">
            <v>0</v>
          </cell>
          <cell r="T100">
            <v>0</v>
          </cell>
        </row>
        <row r="101">
          <cell r="B101" t="str">
            <v>Expense Category 29</v>
          </cell>
          <cell r="G101">
            <v>0</v>
          </cell>
          <cell r="K101">
            <v>0</v>
          </cell>
          <cell r="O101">
            <v>0</v>
          </cell>
          <cell r="S101">
            <v>0</v>
          </cell>
          <cell r="T101">
            <v>0</v>
          </cell>
        </row>
        <row r="102">
          <cell r="B102" t="str">
            <v>Expense Category 30</v>
          </cell>
          <cell r="G102">
            <v>0</v>
          </cell>
          <cell r="K102">
            <v>0</v>
          </cell>
          <cell r="O102">
            <v>0</v>
          </cell>
          <cell r="S102">
            <v>0</v>
          </cell>
          <cell r="T102">
            <v>0</v>
          </cell>
        </row>
        <row r="103">
          <cell r="B103" t="str">
            <v>Total Expense</v>
          </cell>
          <cell r="D103">
            <v>6540</v>
          </cell>
          <cell r="E103">
            <v>6540</v>
          </cell>
          <cell r="F103">
            <v>6540</v>
          </cell>
          <cell r="G103">
            <v>19620</v>
          </cell>
          <cell r="H103">
            <v>6540</v>
          </cell>
          <cell r="I103">
            <v>6540</v>
          </cell>
          <cell r="J103">
            <v>6540</v>
          </cell>
          <cell r="K103">
            <v>19620</v>
          </cell>
          <cell r="L103">
            <v>6540</v>
          </cell>
          <cell r="M103">
            <v>6540</v>
          </cell>
          <cell r="N103">
            <v>6540</v>
          </cell>
          <cell r="O103">
            <v>19620</v>
          </cell>
          <cell r="P103">
            <v>6540</v>
          </cell>
          <cell r="Q103">
            <v>6540</v>
          </cell>
          <cell r="R103">
            <v>6540</v>
          </cell>
          <cell r="S103">
            <v>19620</v>
          </cell>
          <cell r="T103">
            <v>78480</v>
          </cell>
        </row>
        <row r="106">
          <cell r="B106" t="str">
            <v>Profit</v>
          </cell>
          <cell r="D106">
            <v>14460</v>
          </cell>
          <cell r="E106">
            <v>14460</v>
          </cell>
          <cell r="F106">
            <v>14460</v>
          </cell>
          <cell r="G106">
            <v>43380</v>
          </cell>
          <cell r="H106">
            <v>14460</v>
          </cell>
          <cell r="I106">
            <v>14460</v>
          </cell>
          <cell r="J106">
            <v>14460</v>
          </cell>
          <cell r="K106">
            <v>43380</v>
          </cell>
          <cell r="L106">
            <v>14460</v>
          </cell>
          <cell r="M106">
            <v>14460</v>
          </cell>
          <cell r="N106">
            <v>14460</v>
          </cell>
          <cell r="O106">
            <v>43380</v>
          </cell>
          <cell r="P106">
            <v>14460</v>
          </cell>
          <cell r="Q106">
            <v>14460</v>
          </cell>
          <cell r="R106">
            <v>14460</v>
          </cell>
          <cell r="S106">
            <v>43380</v>
          </cell>
          <cell r="T106">
            <v>173520</v>
          </cell>
        </row>
      </sheetData>
      <sheetData sheetId="5">
        <row r="5">
          <cell r="B5" t="str">
            <v>Product #1</v>
          </cell>
          <cell r="C5">
            <v>0</v>
          </cell>
          <cell r="D5">
            <v>2500</v>
          </cell>
          <cell r="E5">
            <v>2550</v>
          </cell>
          <cell r="F5">
            <v>2600</v>
          </cell>
          <cell r="G5">
            <v>7650</v>
          </cell>
          <cell r="H5">
            <v>2650</v>
          </cell>
          <cell r="I5">
            <v>2700</v>
          </cell>
          <cell r="J5">
            <v>2750</v>
          </cell>
          <cell r="K5">
            <v>8100</v>
          </cell>
          <cell r="L5">
            <v>2800</v>
          </cell>
          <cell r="M5">
            <v>2850</v>
          </cell>
          <cell r="N5">
            <v>2900</v>
          </cell>
          <cell r="O5">
            <v>8550</v>
          </cell>
          <cell r="P5">
            <v>2950</v>
          </cell>
          <cell r="Q5">
            <v>3000</v>
          </cell>
          <cell r="R5">
            <v>3050</v>
          </cell>
          <cell r="S5">
            <v>9000</v>
          </cell>
          <cell r="T5">
            <v>33300</v>
          </cell>
        </row>
        <row r="6">
          <cell r="B6" t="str">
            <v>Product #2</v>
          </cell>
          <cell r="C6">
            <v>0</v>
          </cell>
          <cell r="D6">
            <v>2400</v>
          </cell>
          <cell r="E6">
            <v>2450</v>
          </cell>
          <cell r="F6">
            <v>2500</v>
          </cell>
          <cell r="G6">
            <v>7350</v>
          </cell>
          <cell r="H6">
            <v>2550</v>
          </cell>
          <cell r="I6">
            <v>2600</v>
          </cell>
          <cell r="J6">
            <v>2650</v>
          </cell>
          <cell r="K6">
            <v>7800</v>
          </cell>
          <cell r="L6">
            <v>2700</v>
          </cell>
          <cell r="M6">
            <v>2750</v>
          </cell>
          <cell r="N6">
            <v>2800</v>
          </cell>
          <cell r="O6">
            <v>8250</v>
          </cell>
          <cell r="P6">
            <v>2850</v>
          </cell>
          <cell r="Q6">
            <v>2900</v>
          </cell>
          <cell r="R6">
            <v>2950</v>
          </cell>
          <cell r="S6">
            <v>8700</v>
          </cell>
          <cell r="T6">
            <v>32100</v>
          </cell>
        </row>
        <row r="7">
          <cell r="B7" t="str">
            <v>Product #3</v>
          </cell>
          <cell r="C7">
            <v>0</v>
          </cell>
          <cell r="D7">
            <v>2300</v>
          </cell>
          <cell r="E7">
            <v>2350</v>
          </cell>
          <cell r="F7">
            <v>2400</v>
          </cell>
          <cell r="G7">
            <v>7050</v>
          </cell>
          <cell r="H7">
            <v>2450</v>
          </cell>
          <cell r="I7">
            <v>2500</v>
          </cell>
          <cell r="J7">
            <v>2550</v>
          </cell>
          <cell r="K7">
            <v>7500</v>
          </cell>
          <cell r="L7">
            <v>2600</v>
          </cell>
          <cell r="M7">
            <v>2650</v>
          </cell>
          <cell r="N7">
            <v>2700</v>
          </cell>
          <cell r="O7">
            <v>7950</v>
          </cell>
          <cell r="P7">
            <v>2750</v>
          </cell>
          <cell r="Q7">
            <v>2800</v>
          </cell>
          <cell r="R7">
            <v>2850</v>
          </cell>
          <cell r="S7">
            <v>8400</v>
          </cell>
          <cell r="T7">
            <v>30900</v>
          </cell>
        </row>
        <row r="8">
          <cell r="B8" t="str">
            <v>Product #4</v>
          </cell>
          <cell r="C8">
            <v>0</v>
          </cell>
          <cell r="D8">
            <v>2200</v>
          </cell>
          <cell r="E8">
            <v>2250</v>
          </cell>
          <cell r="F8">
            <v>2300</v>
          </cell>
          <cell r="G8">
            <v>6750</v>
          </cell>
          <cell r="H8">
            <v>2350</v>
          </cell>
          <cell r="I8">
            <v>2400</v>
          </cell>
          <cell r="J8">
            <v>2450</v>
          </cell>
          <cell r="K8">
            <v>7200</v>
          </cell>
          <cell r="L8">
            <v>2500</v>
          </cell>
          <cell r="M8">
            <v>2550</v>
          </cell>
          <cell r="N8">
            <v>2600</v>
          </cell>
          <cell r="O8">
            <v>7650</v>
          </cell>
          <cell r="P8">
            <v>2650</v>
          </cell>
          <cell r="Q8">
            <v>2700</v>
          </cell>
          <cell r="R8">
            <v>2750</v>
          </cell>
          <cell r="S8">
            <v>8100</v>
          </cell>
          <cell r="T8">
            <v>29700</v>
          </cell>
        </row>
        <row r="9">
          <cell r="B9" t="str">
            <v>Product #5</v>
          </cell>
          <cell r="C9">
            <v>0</v>
          </cell>
          <cell r="D9">
            <v>2100</v>
          </cell>
          <cell r="E9">
            <v>2150</v>
          </cell>
          <cell r="F9">
            <v>2200</v>
          </cell>
          <cell r="G9">
            <v>6450</v>
          </cell>
          <cell r="H9">
            <v>2250</v>
          </cell>
          <cell r="I9">
            <v>2300</v>
          </cell>
          <cell r="J9">
            <v>2350</v>
          </cell>
          <cell r="K9">
            <v>6900</v>
          </cell>
          <cell r="L9">
            <v>2400</v>
          </cell>
          <cell r="M9">
            <v>2450</v>
          </cell>
          <cell r="N9">
            <v>2500</v>
          </cell>
          <cell r="O9">
            <v>7350</v>
          </cell>
          <cell r="P9">
            <v>2550</v>
          </cell>
          <cell r="Q9">
            <v>2600</v>
          </cell>
          <cell r="R9">
            <v>2650</v>
          </cell>
          <cell r="S9">
            <v>7800</v>
          </cell>
          <cell r="T9">
            <v>28500</v>
          </cell>
        </row>
        <row r="10">
          <cell r="B10" t="str">
            <v>Product #6</v>
          </cell>
          <cell r="C10">
            <v>0</v>
          </cell>
          <cell r="D10">
            <v>2000</v>
          </cell>
          <cell r="E10">
            <v>2050</v>
          </cell>
          <cell r="F10">
            <v>2100</v>
          </cell>
          <cell r="G10">
            <v>6150</v>
          </cell>
          <cell r="H10">
            <v>2150</v>
          </cell>
          <cell r="I10">
            <v>2200</v>
          </cell>
          <cell r="J10">
            <v>2250</v>
          </cell>
          <cell r="K10">
            <v>6600</v>
          </cell>
          <cell r="L10">
            <v>2300</v>
          </cell>
          <cell r="M10">
            <v>2350</v>
          </cell>
          <cell r="N10">
            <v>2400</v>
          </cell>
          <cell r="O10">
            <v>7050</v>
          </cell>
          <cell r="P10">
            <v>2450</v>
          </cell>
          <cell r="Q10">
            <v>2500</v>
          </cell>
          <cell r="R10">
            <v>2550</v>
          </cell>
          <cell r="S10">
            <v>7500</v>
          </cell>
          <cell r="T10">
            <v>27300</v>
          </cell>
        </row>
        <row r="11">
          <cell r="B11" t="str">
            <v>Product #7</v>
          </cell>
          <cell r="C11">
            <v>0</v>
          </cell>
          <cell r="D11">
            <v>1900</v>
          </cell>
          <cell r="E11">
            <v>1950</v>
          </cell>
          <cell r="F11">
            <v>2000</v>
          </cell>
          <cell r="G11">
            <v>5850</v>
          </cell>
          <cell r="H11">
            <v>2050</v>
          </cell>
          <cell r="I11">
            <v>2100</v>
          </cell>
          <cell r="J11">
            <v>2150</v>
          </cell>
          <cell r="K11">
            <v>6300</v>
          </cell>
          <cell r="L11">
            <v>2200</v>
          </cell>
          <cell r="M11">
            <v>2250</v>
          </cell>
          <cell r="N11">
            <v>2300</v>
          </cell>
          <cell r="O11">
            <v>6750</v>
          </cell>
          <cell r="P11">
            <v>2350</v>
          </cell>
          <cell r="Q11">
            <v>2400</v>
          </cell>
          <cell r="R11">
            <v>2450</v>
          </cell>
          <cell r="S11">
            <v>7200</v>
          </cell>
          <cell r="T11">
            <v>26100</v>
          </cell>
        </row>
        <row r="12">
          <cell r="B12" t="str">
            <v>Product #8</v>
          </cell>
          <cell r="C12">
            <v>0</v>
          </cell>
          <cell r="D12">
            <v>1800</v>
          </cell>
          <cell r="E12">
            <v>1850</v>
          </cell>
          <cell r="F12">
            <v>1900</v>
          </cell>
          <cell r="G12">
            <v>5550</v>
          </cell>
          <cell r="H12">
            <v>1950</v>
          </cell>
          <cell r="I12">
            <v>2000</v>
          </cell>
          <cell r="J12">
            <v>2050</v>
          </cell>
          <cell r="K12">
            <v>6000</v>
          </cell>
          <cell r="L12">
            <v>2100</v>
          </cell>
          <cell r="M12">
            <v>2150</v>
          </cell>
          <cell r="N12">
            <v>2200</v>
          </cell>
          <cell r="O12">
            <v>6450</v>
          </cell>
          <cell r="P12">
            <v>2250</v>
          </cell>
          <cell r="Q12">
            <v>2300</v>
          </cell>
          <cell r="R12">
            <v>2350</v>
          </cell>
          <cell r="S12">
            <v>6900</v>
          </cell>
          <cell r="T12">
            <v>24900</v>
          </cell>
        </row>
        <row r="13">
          <cell r="B13" t="str">
            <v>Product #9</v>
          </cell>
          <cell r="C13">
            <v>0</v>
          </cell>
          <cell r="D13">
            <v>1700</v>
          </cell>
          <cell r="E13">
            <v>1750</v>
          </cell>
          <cell r="F13">
            <v>1800</v>
          </cell>
          <cell r="G13">
            <v>5250</v>
          </cell>
          <cell r="H13">
            <v>1850</v>
          </cell>
          <cell r="I13">
            <v>1900</v>
          </cell>
          <cell r="J13">
            <v>1950</v>
          </cell>
          <cell r="K13">
            <v>5700</v>
          </cell>
          <cell r="L13">
            <v>2000</v>
          </cell>
          <cell r="M13">
            <v>2050</v>
          </cell>
          <cell r="N13">
            <v>2100</v>
          </cell>
          <cell r="O13">
            <v>6150</v>
          </cell>
          <cell r="P13">
            <v>2150</v>
          </cell>
          <cell r="Q13">
            <v>2200</v>
          </cell>
          <cell r="R13">
            <v>2250</v>
          </cell>
          <cell r="S13">
            <v>6600</v>
          </cell>
          <cell r="T13">
            <v>23700</v>
          </cell>
        </row>
        <row r="14">
          <cell r="B14" t="str">
            <v>Product #10</v>
          </cell>
          <cell r="C14">
            <v>0</v>
          </cell>
          <cell r="D14">
            <v>1600</v>
          </cell>
          <cell r="E14">
            <v>1650</v>
          </cell>
          <cell r="F14">
            <v>1700</v>
          </cell>
          <cell r="G14">
            <v>4950</v>
          </cell>
          <cell r="H14">
            <v>1750</v>
          </cell>
          <cell r="I14">
            <v>1800</v>
          </cell>
          <cell r="J14">
            <v>1850</v>
          </cell>
          <cell r="K14">
            <v>5400</v>
          </cell>
          <cell r="L14">
            <v>1900</v>
          </cell>
          <cell r="M14">
            <v>1950</v>
          </cell>
          <cell r="N14">
            <v>2000</v>
          </cell>
          <cell r="O14">
            <v>5850</v>
          </cell>
          <cell r="P14">
            <v>2050</v>
          </cell>
          <cell r="Q14">
            <v>2100</v>
          </cell>
          <cell r="R14">
            <v>2150</v>
          </cell>
          <cell r="S14">
            <v>6300</v>
          </cell>
          <cell r="T14">
            <v>22500</v>
          </cell>
        </row>
        <row r="15">
          <cell r="B15" t="str">
            <v>Product #11</v>
          </cell>
          <cell r="C15">
            <v>0</v>
          </cell>
          <cell r="D15">
            <v>1500</v>
          </cell>
          <cell r="E15">
            <v>1550</v>
          </cell>
          <cell r="F15">
            <v>1600</v>
          </cell>
          <cell r="G15">
            <v>4650</v>
          </cell>
          <cell r="H15">
            <v>1650</v>
          </cell>
          <cell r="I15">
            <v>1700</v>
          </cell>
          <cell r="J15">
            <v>1750</v>
          </cell>
          <cell r="K15">
            <v>5100</v>
          </cell>
          <cell r="L15">
            <v>1800</v>
          </cell>
          <cell r="M15">
            <v>1850</v>
          </cell>
          <cell r="N15">
            <v>1900</v>
          </cell>
          <cell r="O15">
            <v>5550</v>
          </cell>
          <cell r="P15">
            <v>1950</v>
          </cell>
          <cell r="Q15">
            <v>2000</v>
          </cell>
          <cell r="R15">
            <v>2050</v>
          </cell>
          <cell r="S15">
            <v>6000</v>
          </cell>
          <cell r="T15">
            <v>21300</v>
          </cell>
        </row>
        <row r="16">
          <cell r="B16" t="str">
            <v>Product #12</v>
          </cell>
          <cell r="C16">
            <v>0</v>
          </cell>
          <cell r="D16">
            <v>1400</v>
          </cell>
          <cell r="E16">
            <v>1450</v>
          </cell>
          <cell r="F16">
            <v>1500</v>
          </cell>
          <cell r="G16">
            <v>4350</v>
          </cell>
          <cell r="H16">
            <v>1550</v>
          </cell>
          <cell r="I16">
            <v>1600</v>
          </cell>
          <cell r="J16">
            <v>1650</v>
          </cell>
          <cell r="K16">
            <v>4800</v>
          </cell>
          <cell r="L16">
            <v>1700</v>
          </cell>
          <cell r="M16">
            <v>1750</v>
          </cell>
          <cell r="N16">
            <v>1800</v>
          </cell>
          <cell r="O16">
            <v>5250</v>
          </cell>
          <cell r="P16">
            <v>1850</v>
          </cell>
          <cell r="Q16">
            <v>1900</v>
          </cell>
          <cell r="R16">
            <v>1950</v>
          </cell>
          <cell r="S16">
            <v>5700</v>
          </cell>
          <cell r="T16">
            <v>20100</v>
          </cell>
        </row>
        <row r="17">
          <cell r="B17" t="str">
            <v>Sales Category 13</v>
          </cell>
          <cell r="C17">
            <v>0</v>
          </cell>
          <cell r="G17">
            <v>0</v>
          </cell>
          <cell r="K17">
            <v>0</v>
          </cell>
          <cell r="O17">
            <v>0</v>
          </cell>
          <cell r="S17">
            <v>0</v>
          </cell>
          <cell r="T17">
            <v>0</v>
          </cell>
        </row>
        <row r="18">
          <cell r="B18" t="str">
            <v>Sales Category 14</v>
          </cell>
          <cell r="C18">
            <v>0</v>
          </cell>
          <cell r="G18">
            <v>0</v>
          </cell>
          <cell r="K18">
            <v>0</v>
          </cell>
          <cell r="O18">
            <v>0</v>
          </cell>
          <cell r="S18">
            <v>0</v>
          </cell>
          <cell r="T18">
            <v>0</v>
          </cell>
        </row>
        <row r="19">
          <cell r="B19" t="str">
            <v>Sales Category 15</v>
          </cell>
          <cell r="C19">
            <v>0</v>
          </cell>
          <cell r="G19">
            <v>0</v>
          </cell>
          <cell r="K19">
            <v>0</v>
          </cell>
          <cell r="O19">
            <v>0</v>
          </cell>
          <cell r="S19">
            <v>0</v>
          </cell>
          <cell r="T19">
            <v>0</v>
          </cell>
        </row>
        <row r="20">
          <cell r="B20" t="str">
            <v>Sales Category 16</v>
          </cell>
          <cell r="C20">
            <v>0</v>
          </cell>
          <cell r="G20">
            <v>0</v>
          </cell>
          <cell r="K20">
            <v>0</v>
          </cell>
          <cell r="O20">
            <v>0</v>
          </cell>
          <cell r="S20">
            <v>0</v>
          </cell>
          <cell r="T20">
            <v>0</v>
          </cell>
        </row>
        <row r="21">
          <cell r="B21" t="str">
            <v>Sales Category 17</v>
          </cell>
          <cell r="C21">
            <v>0</v>
          </cell>
          <cell r="G21">
            <v>0</v>
          </cell>
          <cell r="K21">
            <v>0</v>
          </cell>
          <cell r="O21">
            <v>0</v>
          </cell>
          <cell r="S21">
            <v>0</v>
          </cell>
          <cell r="T21">
            <v>0</v>
          </cell>
        </row>
        <row r="22">
          <cell r="B22" t="str">
            <v>Sales Category 18</v>
          </cell>
          <cell r="C22">
            <v>0</v>
          </cell>
          <cell r="G22">
            <v>0</v>
          </cell>
          <cell r="K22">
            <v>0</v>
          </cell>
          <cell r="O22">
            <v>0</v>
          </cell>
          <cell r="S22">
            <v>0</v>
          </cell>
          <cell r="T22">
            <v>0</v>
          </cell>
        </row>
        <row r="23">
          <cell r="B23" t="str">
            <v>Sales Category 19</v>
          </cell>
          <cell r="C23">
            <v>0</v>
          </cell>
          <cell r="G23">
            <v>0</v>
          </cell>
          <cell r="K23">
            <v>0</v>
          </cell>
          <cell r="O23">
            <v>0</v>
          </cell>
          <cell r="S23">
            <v>0</v>
          </cell>
          <cell r="T23">
            <v>0</v>
          </cell>
        </row>
        <row r="24">
          <cell r="B24" t="str">
            <v>Sales Category 20</v>
          </cell>
          <cell r="C24">
            <v>0</v>
          </cell>
          <cell r="G24">
            <v>0</v>
          </cell>
          <cell r="K24">
            <v>0</v>
          </cell>
          <cell r="O24">
            <v>0</v>
          </cell>
          <cell r="S24">
            <v>0</v>
          </cell>
          <cell r="T24">
            <v>0</v>
          </cell>
        </row>
        <row r="25">
          <cell r="B25" t="str">
            <v>Sales Category 21</v>
          </cell>
          <cell r="C25">
            <v>0</v>
          </cell>
          <cell r="G25">
            <v>0</v>
          </cell>
          <cell r="K25">
            <v>0</v>
          </cell>
          <cell r="O25">
            <v>0</v>
          </cell>
          <cell r="S25">
            <v>0</v>
          </cell>
          <cell r="T25">
            <v>0</v>
          </cell>
        </row>
        <row r="26">
          <cell r="B26" t="str">
            <v>Sales Category 22</v>
          </cell>
          <cell r="C26">
            <v>0</v>
          </cell>
          <cell r="G26">
            <v>0</v>
          </cell>
          <cell r="K26">
            <v>0</v>
          </cell>
          <cell r="O26">
            <v>0</v>
          </cell>
          <cell r="S26">
            <v>0</v>
          </cell>
          <cell r="T26">
            <v>0</v>
          </cell>
        </row>
        <row r="27">
          <cell r="B27" t="str">
            <v>Sales Category 23</v>
          </cell>
          <cell r="C27">
            <v>0</v>
          </cell>
          <cell r="G27">
            <v>0</v>
          </cell>
          <cell r="K27">
            <v>0</v>
          </cell>
          <cell r="O27">
            <v>0</v>
          </cell>
          <cell r="S27">
            <v>0</v>
          </cell>
          <cell r="T27">
            <v>0</v>
          </cell>
        </row>
        <row r="28">
          <cell r="B28" t="str">
            <v>Sales Category 24</v>
          </cell>
          <cell r="C28">
            <v>0</v>
          </cell>
          <cell r="G28">
            <v>0</v>
          </cell>
          <cell r="K28">
            <v>0</v>
          </cell>
          <cell r="O28">
            <v>0</v>
          </cell>
          <cell r="S28">
            <v>0</v>
          </cell>
          <cell r="T28">
            <v>0</v>
          </cell>
        </row>
        <row r="29">
          <cell r="B29" t="str">
            <v>Sales Category 25</v>
          </cell>
          <cell r="C29">
            <v>0</v>
          </cell>
          <cell r="G29">
            <v>0</v>
          </cell>
          <cell r="K29">
            <v>0</v>
          </cell>
          <cell r="O29">
            <v>0</v>
          </cell>
          <cell r="S29">
            <v>0</v>
          </cell>
          <cell r="T29">
            <v>0</v>
          </cell>
        </row>
        <row r="30">
          <cell r="B30" t="str">
            <v>Sales Category 26</v>
          </cell>
          <cell r="C30">
            <v>0</v>
          </cell>
          <cell r="G30">
            <v>0</v>
          </cell>
          <cell r="K30">
            <v>0</v>
          </cell>
          <cell r="O30">
            <v>0</v>
          </cell>
          <cell r="S30">
            <v>0</v>
          </cell>
          <cell r="T30">
            <v>0</v>
          </cell>
        </row>
        <row r="31">
          <cell r="B31" t="str">
            <v>Sales Category 27</v>
          </cell>
          <cell r="C31">
            <v>0</v>
          </cell>
          <cell r="G31">
            <v>0</v>
          </cell>
          <cell r="K31">
            <v>0</v>
          </cell>
          <cell r="O31">
            <v>0</v>
          </cell>
          <cell r="S31">
            <v>0</v>
          </cell>
          <cell r="T31">
            <v>0</v>
          </cell>
        </row>
        <row r="32">
          <cell r="B32" t="str">
            <v>Sales Category 28</v>
          </cell>
          <cell r="C32">
            <v>0</v>
          </cell>
          <cell r="G32">
            <v>0</v>
          </cell>
          <cell r="K32">
            <v>0</v>
          </cell>
          <cell r="O32">
            <v>0</v>
          </cell>
          <cell r="S32">
            <v>0</v>
          </cell>
          <cell r="T32">
            <v>0</v>
          </cell>
        </row>
        <row r="33">
          <cell r="B33" t="str">
            <v>Sales Category 29</v>
          </cell>
          <cell r="C33">
            <v>0</v>
          </cell>
          <cell r="G33">
            <v>0</v>
          </cell>
          <cell r="K33">
            <v>0</v>
          </cell>
          <cell r="O33">
            <v>0</v>
          </cell>
          <cell r="S33">
            <v>0</v>
          </cell>
          <cell r="T33">
            <v>0</v>
          </cell>
        </row>
        <row r="34">
          <cell r="B34" t="str">
            <v>Sales Category 30</v>
          </cell>
          <cell r="C34">
            <v>0</v>
          </cell>
          <cell r="G34">
            <v>0</v>
          </cell>
          <cell r="K34">
            <v>0</v>
          </cell>
          <cell r="O34">
            <v>0</v>
          </cell>
          <cell r="S34">
            <v>0</v>
          </cell>
          <cell r="T34">
            <v>0</v>
          </cell>
        </row>
        <row r="35">
          <cell r="B35" t="str">
            <v>Total Sales</v>
          </cell>
          <cell r="D35">
            <v>23400</v>
          </cell>
          <cell r="E35">
            <v>24000</v>
          </cell>
          <cell r="F35">
            <v>24600</v>
          </cell>
          <cell r="G35">
            <v>72000</v>
          </cell>
          <cell r="H35">
            <v>25200</v>
          </cell>
          <cell r="I35">
            <v>25800</v>
          </cell>
          <cell r="J35">
            <v>26400</v>
          </cell>
          <cell r="K35">
            <v>77400</v>
          </cell>
          <cell r="L35">
            <v>27000</v>
          </cell>
          <cell r="M35">
            <v>27600</v>
          </cell>
          <cell r="N35">
            <v>28200</v>
          </cell>
          <cell r="O35">
            <v>82800</v>
          </cell>
          <cell r="P35">
            <v>28800</v>
          </cell>
          <cell r="Q35">
            <v>29400</v>
          </cell>
          <cell r="R35">
            <v>30000</v>
          </cell>
          <cell r="S35">
            <v>88200</v>
          </cell>
          <cell r="T35">
            <v>320400</v>
          </cell>
        </row>
        <row r="39">
          <cell r="B39" t="str">
            <v>Salary</v>
          </cell>
          <cell r="C39">
            <v>0</v>
          </cell>
          <cell r="D39">
            <v>500</v>
          </cell>
          <cell r="E39">
            <v>500</v>
          </cell>
          <cell r="F39">
            <v>500</v>
          </cell>
          <cell r="G39">
            <v>1500</v>
          </cell>
          <cell r="H39">
            <v>505</v>
          </cell>
          <cell r="I39">
            <v>505</v>
          </cell>
          <cell r="J39">
            <v>505</v>
          </cell>
          <cell r="K39">
            <v>1515</v>
          </cell>
          <cell r="L39">
            <v>510</v>
          </cell>
          <cell r="M39">
            <v>510</v>
          </cell>
          <cell r="N39">
            <v>510</v>
          </cell>
          <cell r="O39">
            <v>1530</v>
          </cell>
          <cell r="P39">
            <v>515</v>
          </cell>
          <cell r="Q39">
            <v>515</v>
          </cell>
          <cell r="R39">
            <v>515</v>
          </cell>
          <cell r="S39">
            <v>1545</v>
          </cell>
          <cell r="T39">
            <v>6090</v>
          </cell>
        </row>
        <row r="40">
          <cell r="B40" t="str">
            <v>Benefits</v>
          </cell>
          <cell r="C40">
            <v>0</v>
          </cell>
          <cell r="D40">
            <v>490</v>
          </cell>
          <cell r="E40">
            <v>490</v>
          </cell>
          <cell r="F40">
            <v>490</v>
          </cell>
          <cell r="G40">
            <v>1470</v>
          </cell>
          <cell r="H40">
            <v>495</v>
          </cell>
          <cell r="I40">
            <v>495</v>
          </cell>
          <cell r="J40">
            <v>495</v>
          </cell>
          <cell r="K40">
            <v>1485</v>
          </cell>
          <cell r="L40">
            <v>500</v>
          </cell>
          <cell r="M40">
            <v>500</v>
          </cell>
          <cell r="N40">
            <v>500</v>
          </cell>
          <cell r="O40">
            <v>1500</v>
          </cell>
          <cell r="P40">
            <v>505</v>
          </cell>
          <cell r="Q40">
            <v>505</v>
          </cell>
          <cell r="R40">
            <v>505</v>
          </cell>
          <cell r="S40">
            <v>1515</v>
          </cell>
          <cell r="T40">
            <v>5970</v>
          </cell>
        </row>
        <row r="41">
          <cell r="B41" t="str">
            <v>Travel</v>
          </cell>
          <cell r="C41">
            <v>0</v>
          </cell>
          <cell r="D41">
            <v>480</v>
          </cell>
          <cell r="E41">
            <v>480</v>
          </cell>
          <cell r="F41">
            <v>480</v>
          </cell>
          <cell r="G41">
            <v>1440</v>
          </cell>
          <cell r="H41">
            <v>485</v>
          </cell>
          <cell r="I41">
            <v>485</v>
          </cell>
          <cell r="J41">
            <v>485</v>
          </cell>
          <cell r="K41">
            <v>1455</v>
          </cell>
          <cell r="L41">
            <v>490</v>
          </cell>
          <cell r="M41">
            <v>490</v>
          </cell>
          <cell r="N41">
            <v>490</v>
          </cell>
          <cell r="O41">
            <v>1470</v>
          </cell>
          <cell r="P41">
            <v>495</v>
          </cell>
          <cell r="Q41">
            <v>495</v>
          </cell>
          <cell r="R41">
            <v>495</v>
          </cell>
          <cell r="S41">
            <v>1485</v>
          </cell>
          <cell r="T41">
            <v>5850</v>
          </cell>
        </row>
        <row r="42">
          <cell r="B42" t="str">
            <v>Contractor cost</v>
          </cell>
          <cell r="C42">
            <v>0</v>
          </cell>
          <cell r="D42">
            <v>470</v>
          </cell>
          <cell r="E42">
            <v>470</v>
          </cell>
          <cell r="F42">
            <v>470</v>
          </cell>
          <cell r="G42">
            <v>1410</v>
          </cell>
          <cell r="H42">
            <v>475</v>
          </cell>
          <cell r="I42">
            <v>475</v>
          </cell>
          <cell r="J42">
            <v>475</v>
          </cell>
          <cell r="K42">
            <v>1425</v>
          </cell>
          <cell r="L42">
            <v>480</v>
          </cell>
          <cell r="M42">
            <v>480</v>
          </cell>
          <cell r="N42">
            <v>480</v>
          </cell>
          <cell r="O42">
            <v>1440</v>
          </cell>
          <cell r="P42">
            <v>485</v>
          </cell>
          <cell r="Q42">
            <v>485</v>
          </cell>
          <cell r="R42">
            <v>485</v>
          </cell>
          <cell r="S42">
            <v>1455</v>
          </cell>
          <cell r="T42">
            <v>5730</v>
          </cell>
        </row>
        <row r="43">
          <cell r="B43" t="str">
            <v>Other</v>
          </cell>
          <cell r="C43">
            <v>0</v>
          </cell>
          <cell r="D43">
            <v>460</v>
          </cell>
          <cell r="E43">
            <v>460</v>
          </cell>
          <cell r="F43">
            <v>460</v>
          </cell>
          <cell r="G43">
            <v>1380</v>
          </cell>
          <cell r="H43">
            <v>465</v>
          </cell>
          <cell r="I43">
            <v>465</v>
          </cell>
          <cell r="J43">
            <v>465</v>
          </cell>
          <cell r="K43">
            <v>1395</v>
          </cell>
          <cell r="L43">
            <v>470</v>
          </cell>
          <cell r="M43">
            <v>470</v>
          </cell>
          <cell r="N43">
            <v>470</v>
          </cell>
          <cell r="O43">
            <v>1410</v>
          </cell>
          <cell r="P43">
            <v>475</v>
          </cell>
          <cell r="Q43">
            <v>475</v>
          </cell>
          <cell r="R43">
            <v>475</v>
          </cell>
          <cell r="S43">
            <v>1425</v>
          </cell>
          <cell r="T43">
            <v>5610</v>
          </cell>
        </row>
        <row r="44">
          <cell r="B44" t="str">
            <v>Cost Category 6</v>
          </cell>
          <cell r="C44">
            <v>0</v>
          </cell>
          <cell r="G44">
            <v>0</v>
          </cell>
          <cell r="K44">
            <v>0</v>
          </cell>
          <cell r="O44">
            <v>0</v>
          </cell>
          <cell r="S44">
            <v>0</v>
          </cell>
          <cell r="T44">
            <v>0</v>
          </cell>
        </row>
        <row r="45">
          <cell r="B45" t="str">
            <v>Cost Category 7</v>
          </cell>
          <cell r="C45">
            <v>0</v>
          </cell>
          <cell r="G45">
            <v>0</v>
          </cell>
          <cell r="K45">
            <v>0</v>
          </cell>
          <cell r="O45">
            <v>0</v>
          </cell>
          <cell r="S45">
            <v>0</v>
          </cell>
          <cell r="T45">
            <v>0</v>
          </cell>
        </row>
        <row r="46">
          <cell r="B46" t="str">
            <v>Cost Category 8</v>
          </cell>
          <cell r="C46">
            <v>0</v>
          </cell>
          <cell r="G46">
            <v>0</v>
          </cell>
          <cell r="K46">
            <v>0</v>
          </cell>
          <cell r="O46">
            <v>0</v>
          </cell>
          <cell r="S46">
            <v>0</v>
          </cell>
          <cell r="T46">
            <v>0</v>
          </cell>
        </row>
        <row r="47">
          <cell r="B47" t="str">
            <v>Cost Category 9</v>
          </cell>
          <cell r="C47">
            <v>0</v>
          </cell>
          <cell r="G47">
            <v>0</v>
          </cell>
          <cell r="K47">
            <v>0</v>
          </cell>
          <cell r="O47">
            <v>0</v>
          </cell>
          <cell r="S47">
            <v>0</v>
          </cell>
          <cell r="T47">
            <v>0</v>
          </cell>
        </row>
        <row r="48">
          <cell r="B48" t="str">
            <v>Cost Category 10</v>
          </cell>
          <cell r="C48">
            <v>0</v>
          </cell>
          <cell r="G48">
            <v>0</v>
          </cell>
          <cell r="K48">
            <v>0</v>
          </cell>
          <cell r="O48">
            <v>0</v>
          </cell>
          <cell r="S48">
            <v>0</v>
          </cell>
          <cell r="T48">
            <v>0</v>
          </cell>
        </row>
        <row r="49">
          <cell r="B49" t="str">
            <v>Cost Category 11</v>
          </cell>
          <cell r="C49">
            <v>0</v>
          </cell>
          <cell r="G49">
            <v>0</v>
          </cell>
          <cell r="K49">
            <v>0</v>
          </cell>
          <cell r="O49">
            <v>0</v>
          </cell>
          <cell r="S49">
            <v>0</v>
          </cell>
          <cell r="T49">
            <v>0</v>
          </cell>
        </row>
        <row r="50">
          <cell r="B50" t="str">
            <v>Cost Category 12</v>
          </cell>
          <cell r="C50">
            <v>0</v>
          </cell>
          <cell r="G50">
            <v>0</v>
          </cell>
          <cell r="K50">
            <v>0</v>
          </cell>
          <cell r="O50">
            <v>0</v>
          </cell>
          <cell r="S50">
            <v>0</v>
          </cell>
          <cell r="T50">
            <v>0</v>
          </cell>
        </row>
        <row r="51">
          <cell r="B51" t="str">
            <v>Cost Category 13</v>
          </cell>
          <cell r="C51">
            <v>0</v>
          </cell>
          <cell r="G51">
            <v>0</v>
          </cell>
          <cell r="K51">
            <v>0</v>
          </cell>
          <cell r="O51">
            <v>0</v>
          </cell>
          <cell r="S51">
            <v>0</v>
          </cell>
          <cell r="T51">
            <v>0</v>
          </cell>
        </row>
        <row r="52">
          <cell r="B52" t="str">
            <v>Cost Category 14</v>
          </cell>
          <cell r="C52">
            <v>0</v>
          </cell>
          <cell r="G52">
            <v>0</v>
          </cell>
          <cell r="K52">
            <v>0</v>
          </cell>
          <cell r="O52">
            <v>0</v>
          </cell>
          <cell r="S52">
            <v>0</v>
          </cell>
          <cell r="T52">
            <v>0</v>
          </cell>
        </row>
        <row r="53">
          <cell r="B53" t="str">
            <v>Cost Category 15</v>
          </cell>
          <cell r="C53">
            <v>0</v>
          </cell>
          <cell r="G53">
            <v>0</v>
          </cell>
          <cell r="K53">
            <v>0</v>
          </cell>
          <cell r="O53">
            <v>0</v>
          </cell>
          <cell r="S53">
            <v>0</v>
          </cell>
          <cell r="T53">
            <v>0</v>
          </cell>
        </row>
        <row r="54">
          <cell r="B54" t="str">
            <v>Cost Category 16</v>
          </cell>
          <cell r="C54">
            <v>0</v>
          </cell>
          <cell r="G54">
            <v>0</v>
          </cell>
          <cell r="K54">
            <v>0</v>
          </cell>
          <cell r="O54">
            <v>0</v>
          </cell>
          <cell r="S54">
            <v>0</v>
          </cell>
          <cell r="T54">
            <v>0</v>
          </cell>
        </row>
        <row r="55">
          <cell r="B55" t="str">
            <v>Cost Category 17</v>
          </cell>
          <cell r="C55">
            <v>0</v>
          </cell>
          <cell r="G55">
            <v>0</v>
          </cell>
          <cell r="K55">
            <v>0</v>
          </cell>
          <cell r="O55">
            <v>0</v>
          </cell>
          <cell r="S55">
            <v>0</v>
          </cell>
          <cell r="T55">
            <v>0</v>
          </cell>
        </row>
        <row r="56">
          <cell r="B56" t="str">
            <v>Cost Category 18</v>
          </cell>
          <cell r="C56">
            <v>0</v>
          </cell>
          <cell r="G56">
            <v>0</v>
          </cell>
          <cell r="K56">
            <v>0</v>
          </cell>
          <cell r="O56">
            <v>0</v>
          </cell>
          <cell r="S56">
            <v>0</v>
          </cell>
          <cell r="T56">
            <v>0</v>
          </cell>
        </row>
        <row r="57">
          <cell r="B57" t="str">
            <v>Cost Category 19</v>
          </cell>
          <cell r="C57">
            <v>0</v>
          </cell>
          <cell r="G57">
            <v>0</v>
          </cell>
          <cell r="K57">
            <v>0</v>
          </cell>
          <cell r="O57">
            <v>0</v>
          </cell>
          <cell r="S57">
            <v>0</v>
          </cell>
          <cell r="T57">
            <v>0</v>
          </cell>
        </row>
        <row r="58">
          <cell r="B58" t="str">
            <v>Cost Category 20</v>
          </cell>
          <cell r="C58">
            <v>0</v>
          </cell>
          <cell r="G58">
            <v>0</v>
          </cell>
          <cell r="K58">
            <v>0</v>
          </cell>
          <cell r="O58">
            <v>0</v>
          </cell>
          <cell r="S58">
            <v>0</v>
          </cell>
          <cell r="T58">
            <v>0</v>
          </cell>
        </row>
        <row r="59">
          <cell r="B59" t="str">
            <v>Cost Category 21</v>
          </cell>
          <cell r="C59">
            <v>0</v>
          </cell>
          <cell r="G59">
            <v>0</v>
          </cell>
          <cell r="K59">
            <v>0</v>
          </cell>
          <cell r="O59">
            <v>0</v>
          </cell>
          <cell r="S59">
            <v>0</v>
          </cell>
          <cell r="T59">
            <v>0</v>
          </cell>
        </row>
        <row r="60">
          <cell r="B60" t="str">
            <v>Cost Category 22</v>
          </cell>
          <cell r="C60">
            <v>0</v>
          </cell>
          <cell r="G60">
            <v>0</v>
          </cell>
          <cell r="K60">
            <v>0</v>
          </cell>
          <cell r="O60">
            <v>0</v>
          </cell>
          <cell r="S60">
            <v>0</v>
          </cell>
          <cell r="T60">
            <v>0</v>
          </cell>
        </row>
        <row r="61">
          <cell r="B61" t="str">
            <v>Cost Category 23</v>
          </cell>
          <cell r="C61">
            <v>0</v>
          </cell>
          <cell r="G61">
            <v>0</v>
          </cell>
          <cell r="K61">
            <v>0</v>
          </cell>
          <cell r="O61">
            <v>0</v>
          </cell>
          <cell r="S61">
            <v>0</v>
          </cell>
          <cell r="T61">
            <v>0</v>
          </cell>
        </row>
        <row r="62">
          <cell r="B62" t="str">
            <v>Cost Category 24</v>
          </cell>
          <cell r="C62">
            <v>0</v>
          </cell>
          <cell r="G62">
            <v>0</v>
          </cell>
          <cell r="K62">
            <v>0</v>
          </cell>
          <cell r="O62">
            <v>0</v>
          </cell>
          <cell r="S62">
            <v>0</v>
          </cell>
          <cell r="T62">
            <v>0</v>
          </cell>
        </row>
        <row r="63">
          <cell r="B63" t="str">
            <v>Cost Category 25</v>
          </cell>
          <cell r="C63">
            <v>0</v>
          </cell>
          <cell r="G63">
            <v>0</v>
          </cell>
          <cell r="K63">
            <v>0</v>
          </cell>
          <cell r="O63">
            <v>0</v>
          </cell>
          <cell r="S63">
            <v>0</v>
          </cell>
          <cell r="T63">
            <v>0</v>
          </cell>
        </row>
        <row r="64">
          <cell r="B64" t="str">
            <v>Cost Category 26</v>
          </cell>
          <cell r="C64">
            <v>0</v>
          </cell>
          <cell r="G64">
            <v>0</v>
          </cell>
          <cell r="K64">
            <v>0</v>
          </cell>
          <cell r="O64">
            <v>0</v>
          </cell>
          <cell r="S64">
            <v>0</v>
          </cell>
          <cell r="T64">
            <v>0</v>
          </cell>
        </row>
        <row r="65">
          <cell r="B65" t="str">
            <v>Cost Category 27</v>
          </cell>
          <cell r="C65">
            <v>0</v>
          </cell>
          <cell r="G65">
            <v>0</v>
          </cell>
          <cell r="K65">
            <v>0</v>
          </cell>
          <cell r="O65">
            <v>0</v>
          </cell>
          <cell r="S65">
            <v>0</v>
          </cell>
          <cell r="T65">
            <v>0</v>
          </cell>
        </row>
        <row r="66">
          <cell r="B66" t="str">
            <v>Cost Category 28</v>
          </cell>
          <cell r="C66">
            <v>0</v>
          </cell>
          <cell r="G66">
            <v>0</v>
          </cell>
          <cell r="K66">
            <v>0</v>
          </cell>
          <cell r="O66">
            <v>0</v>
          </cell>
          <cell r="S66">
            <v>0</v>
          </cell>
          <cell r="T66">
            <v>0</v>
          </cell>
        </row>
        <row r="67">
          <cell r="B67" t="str">
            <v>Cost Category 29</v>
          </cell>
          <cell r="C67">
            <v>0</v>
          </cell>
          <cell r="G67">
            <v>0</v>
          </cell>
          <cell r="K67">
            <v>0</v>
          </cell>
          <cell r="O67">
            <v>0</v>
          </cell>
          <cell r="S67">
            <v>0</v>
          </cell>
          <cell r="T67">
            <v>0</v>
          </cell>
        </row>
        <row r="68">
          <cell r="B68" t="str">
            <v>Cost Category 30</v>
          </cell>
          <cell r="C68">
            <v>0</v>
          </cell>
          <cell r="G68">
            <v>0</v>
          </cell>
          <cell r="K68">
            <v>0</v>
          </cell>
          <cell r="O68">
            <v>0</v>
          </cell>
          <cell r="S68">
            <v>0</v>
          </cell>
          <cell r="T68">
            <v>0</v>
          </cell>
        </row>
        <row r="69">
          <cell r="B69" t="str">
            <v>Total Cost of Goods</v>
          </cell>
          <cell r="D69">
            <v>2400</v>
          </cell>
          <cell r="E69">
            <v>2400</v>
          </cell>
          <cell r="F69">
            <v>2400</v>
          </cell>
          <cell r="G69">
            <v>7200</v>
          </cell>
          <cell r="H69">
            <v>2425</v>
          </cell>
          <cell r="I69">
            <v>2425</v>
          </cell>
          <cell r="J69">
            <v>2425</v>
          </cell>
          <cell r="K69">
            <v>7275</v>
          </cell>
          <cell r="L69">
            <v>2450</v>
          </cell>
          <cell r="M69">
            <v>2450</v>
          </cell>
          <cell r="N69">
            <v>2450</v>
          </cell>
          <cell r="O69">
            <v>7350</v>
          </cell>
          <cell r="P69">
            <v>2475</v>
          </cell>
          <cell r="Q69">
            <v>2475</v>
          </cell>
          <cell r="R69">
            <v>2475</v>
          </cell>
          <cell r="S69">
            <v>7425</v>
          </cell>
          <cell r="T69">
            <v>29250</v>
          </cell>
        </row>
        <row r="73">
          <cell r="B73" t="str">
            <v xml:space="preserve">Salary expenses </v>
          </cell>
          <cell r="C73">
            <v>0</v>
          </cell>
          <cell r="D73">
            <v>600</v>
          </cell>
          <cell r="E73">
            <v>600</v>
          </cell>
          <cell r="F73">
            <v>600</v>
          </cell>
          <cell r="G73">
            <v>1800</v>
          </cell>
          <cell r="H73">
            <v>625</v>
          </cell>
          <cell r="I73">
            <v>625</v>
          </cell>
          <cell r="J73">
            <v>625</v>
          </cell>
          <cell r="K73">
            <v>1875</v>
          </cell>
          <cell r="L73">
            <v>650</v>
          </cell>
          <cell r="M73">
            <v>650</v>
          </cell>
          <cell r="N73">
            <v>650</v>
          </cell>
          <cell r="O73">
            <v>1950</v>
          </cell>
          <cell r="P73">
            <v>675</v>
          </cell>
          <cell r="Q73">
            <v>675</v>
          </cell>
          <cell r="R73">
            <v>675</v>
          </cell>
          <cell r="S73">
            <v>2025</v>
          </cell>
          <cell r="T73">
            <v>7650</v>
          </cell>
        </row>
        <row r="74">
          <cell r="B74" t="str">
            <v>Payroll Taxes</v>
          </cell>
          <cell r="C74">
            <v>0</v>
          </cell>
          <cell r="D74">
            <v>590</v>
          </cell>
          <cell r="E74">
            <v>590</v>
          </cell>
          <cell r="F74">
            <v>590</v>
          </cell>
          <cell r="G74">
            <v>1770</v>
          </cell>
          <cell r="H74">
            <v>615</v>
          </cell>
          <cell r="I74">
            <v>615</v>
          </cell>
          <cell r="J74">
            <v>615</v>
          </cell>
          <cell r="K74">
            <v>1845</v>
          </cell>
          <cell r="L74">
            <v>640</v>
          </cell>
          <cell r="M74">
            <v>640</v>
          </cell>
          <cell r="N74">
            <v>640</v>
          </cell>
          <cell r="O74">
            <v>1920</v>
          </cell>
          <cell r="P74">
            <v>665</v>
          </cell>
          <cell r="Q74">
            <v>665</v>
          </cell>
          <cell r="R74">
            <v>665</v>
          </cell>
          <cell r="S74">
            <v>1995</v>
          </cell>
          <cell r="T74">
            <v>7530</v>
          </cell>
        </row>
        <row r="75">
          <cell r="B75" t="str">
            <v>Advertising</v>
          </cell>
          <cell r="C75">
            <v>0</v>
          </cell>
          <cell r="D75">
            <v>580</v>
          </cell>
          <cell r="E75">
            <v>580</v>
          </cell>
          <cell r="F75">
            <v>580</v>
          </cell>
          <cell r="G75">
            <v>1740</v>
          </cell>
          <cell r="H75">
            <v>605</v>
          </cell>
          <cell r="I75">
            <v>605</v>
          </cell>
          <cell r="J75">
            <v>605</v>
          </cell>
          <cell r="K75">
            <v>1815</v>
          </cell>
          <cell r="L75">
            <v>630</v>
          </cell>
          <cell r="M75">
            <v>630</v>
          </cell>
          <cell r="N75">
            <v>630</v>
          </cell>
          <cell r="O75">
            <v>1890</v>
          </cell>
          <cell r="P75">
            <v>655</v>
          </cell>
          <cell r="Q75">
            <v>655</v>
          </cell>
          <cell r="R75">
            <v>655</v>
          </cell>
          <cell r="S75">
            <v>1965</v>
          </cell>
          <cell r="T75">
            <v>7410</v>
          </cell>
        </row>
        <row r="76">
          <cell r="B76" t="str">
            <v>Maintanence</v>
          </cell>
          <cell r="C76">
            <v>0</v>
          </cell>
          <cell r="D76">
            <v>570</v>
          </cell>
          <cell r="E76">
            <v>570</v>
          </cell>
          <cell r="F76">
            <v>570</v>
          </cell>
          <cell r="G76">
            <v>1710</v>
          </cell>
          <cell r="H76">
            <v>595</v>
          </cell>
          <cell r="I76">
            <v>595</v>
          </cell>
          <cell r="J76">
            <v>595</v>
          </cell>
          <cell r="K76">
            <v>1785</v>
          </cell>
          <cell r="L76">
            <v>620</v>
          </cell>
          <cell r="M76">
            <v>620</v>
          </cell>
          <cell r="N76">
            <v>620</v>
          </cell>
          <cell r="O76">
            <v>1860</v>
          </cell>
          <cell r="P76">
            <v>645</v>
          </cell>
          <cell r="Q76">
            <v>645</v>
          </cell>
          <cell r="R76">
            <v>645</v>
          </cell>
          <cell r="S76">
            <v>1935</v>
          </cell>
          <cell r="T76">
            <v>7290</v>
          </cell>
        </row>
        <row r="77">
          <cell r="B77" t="str">
            <v>Accounting/Finance</v>
          </cell>
          <cell r="C77">
            <v>0</v>
          </cell>
          <cell r="D77">
            <v>560</v>
          </cell>
          <cell r="E77">
            <v>560</v>
          </cell>
          <cell r="F77">
            <v>560</v>
          </cell>
          <cell r="G77">
            <v>1680</v>
          </cell>
          <cell r="H77">
            <v>585</v>
          </cell>
          <cell r="I77">
            <v>585</v>
          </cell>
          <cell r="J77">
            <v>585</v>
          </cell>
          <cell r="K77">
            <v>1755</v>
          </cell>
          <cell r="L77">
            <v>610</v>
          </cell>
          <cell r="M77">
            <v>610</v>
          </cell>
          <cell r="N77">
            <v>610</v>
          </cell>
          <cell r="O77">
            <v>1830</v>
          </cell>
          <cell r="P77">
            <v>635</v>
          </cell>
          <cell r="Q77">
            <v>635</v>
          </cell>
          <cell r="R77">
            <v>635</v>
          </cell>
          <cell r="S77">
            <v>1905</v>
          </cell>
          <cell r="T77">
            <v>7170</v>
          </cell>
        </row>
        <row r="78">
          <cell r="B78" t="str">
            <v>Travel</v>
          </cell>
          <cell r="C78">
            <v>0</v>
          </cell>
          <cell r="D78">
            <v>550</v>
          </cell>
          <cell r="E78">
            <v>550</v>
          </cell>
          <cell r="F78">
            <v>550</v>
          </cell>
          <cell r="G78">
            <v>1650</v>
          </cell>
          <cell r="H78">
            <v>575</v>
          </cell>
          <cell r="I78">
            <v>575</v>
          </cell>
          <cell r="J78">
            <v>575</v>
          </cell>
          <cell r="K78">
            <v>1725</v>
          </cell>
          <cell r="L78">
            <v>600</v>
          </cell>
          <cell r="M78">
            <v>600</v>
          </cell>
          <cell r="N78">
            <v>600</v>
          </cell>
          <cell r="O78">
            <v>1800</v>
          </cell>
          <cell r="P78">
            <v>625</v>
          </cell>
          <cell r="Q78">
            <v>625</v>
          </cell>
          <cell r="R78">
            <v>625</v>
          </cell>
          <cell r="S78">
            <v>1875</v>
          </cell>
          <cell r="T78">
            <v>7050</v>
          </cell>
        </row>
        <row r="79">
          <cell r="B79" t="str">
            <v>Depreciation</v>
          </cell>
          <cell r="C79">
            <v>0</v>
          </cell>
          <cell r="D79">
            <v>540</v>
          </cell>
          <cell r="E79">
            <v>540</v>
          </cell>
          <cell r="F79">
            <v>540</v>
          </cell>
          <cell r="G79">
            <v>1620</v>
          </cell>
          <cell r="H79">
            <v>565</v>
          </cell>
          <cell r="I79">
            <v>565</v>
          </cell>
          <cell r="J79">
            <v>565</v>
          </cell>
          <cell r="K79">
            <v>1695</v>
          </cell>
          <cell r="L79">
            <v>590</v>
          </cell>
          <cell r="M79">
            <v>590</v>
          </cell>
          <cell r="N79">
            <v>590</v>
          </cell>
          <cell r="O79">
            <v>1770</v>
          </cell>
          <cell r="P79">
            <v>615</v>
          </cell>
          <cell r="Q79">
            <v>615</v>
          </cell>
          <cell r="R79">
            <v>615</v>
          </cell>
          <cell r="S79">
            <v>1845</v>
          </cell>
          <cell r="T79">
            <v>6930</v>
          </cell>
        </row>
        <row r="80">
          <cell r="B80" t="str">
            <v>Rent/Lease</v>
          </cell>
          <cell r="C80">
            <v>0</v>
          </cell>
          <cell r="D80">
            <v>530</v>
          </cell>
          <cell r="E80">
            <v>530</v>
          </cell>
          <cell r="F80">
            <v>530</v>
          </cell>
          <cell r="G80">
            <v>1590</v>
          </cell>
          <cell r="H80">
            <v>555</v>
          </cell>
          <cell r="I80">
            <v>555</v>
          </cell>
          <cell r="J80">
            <v>555</v>
          </cell>
          <cell r="K80">
            <v>1665</v>
          </cell>
          <cell r="L80">
            <v>580</v>
          </cell>
          <cell r="M80">
            <v>580</v>
          </cell>
          <cell r="N80">
            <v>580</v>
          </cell>
          <cell r="O80">
            <v>1740</v>
          </cell>
          <cell r="P80">
            <v>605</v>
          </cell>
          <cell r="Q80">
            <v>605</v>
          </cell>
          <cell r="R80">
            <v>605</v>
          </cell>
          <cell r="S80">
            <v>1815</v>
          </cell>
          <cell r="T80">
            <v>6810</v>
          </cell>
        </row>
        <row r="81">
          <cell r="B81" t="str">
            <v>Delivery Expenses</v>
          </cell>
          <cell r="C81">
            <v>0</v>
          </cell>
          <cell r="D81">
            <v>520</v>
          </cell>
          <cell r="E81">
            <v>520</v>
          </cell>
          <cell r="F81">
            <v>520</v>
          </cell>
          <cell r="G81">
            <v>1560</v>
          </cell>
          <cell r="H81">
            <v>545</v>
          </cell>
          <cell r="I81">
            <v>545</v>
          </cell>
          <cell r="J81">
            <v>545</v>
          </cell>
          <cell r="K81">
            <v>1635</v>
          </cell>
          <cell r="L81">
            <v>570</v>
          </cell>
          <cell r="M81">
            <v>570</v>
          </cell>
          <cell r="N81">
            <v>570</v>
          </cell>
          <cell r="O81">
            <v>1710</v>
          </cell>
          <cell r="P81">
            <v>595</v>
          </cell>
          <cell r="Q81">
            <v>595</v>
          </cell>
          <cell r="R81">
            <v>595</v>
          </cell>
          <cell r="S81">
            <v>1785</v>
          </cell>
          <cell r="T81">
            <v>6690</v>
          </cell>
        </row>
        <row r="82">
          <cell r="B82" t="str">
            <v>Utilities/Telephone</v>
          </cell>
          <cell r="C82">
            <v>0</v>
          </cell>
          <cell r="D82">
            <v>510</v>
          </cell>
          <cell r="E82">
            <v>510</v>
          </cell>
          <cell r="F82">
            <v>510</v>
          </cell>
          <cell r="G82">
            <v>1530</v>
          </cell>
          <cell r="H82">
            <v>535</v>
          </cell>
          <cell r="I82">
            <v>535</v>
          </cell>
          <cell r="J82">
            <v>535</v>
          </cell>
          <cell r="K82">
            <v>1605</v>
          </cell>
          <cell r="L82">
            <v>560</v>
          </cell>
          <cell r="M82">
            <v>560</v>
          </cell>
          <cell r="N82">
            <v>560</v>
          </cell>
          <cell r="O82">
            <v>1680</v>
          </cell>
          <cell r="P82">
            <v>585</v>
          </cell>
          <cell r="Q82">
            <v>585</v>
          </cell>
          <cell r="R82">
            <v>585</v>
          </cell>
          <cell r="S82">
            <v>1755</v>
          </cell>
          <cell r="T82">
            <v>6570</v>
          </cell>
        </row>
        <row r="83">
          <cell r="B83" t="str">
            <v>Insurance</v>
          </cell>
          <cell r="C83">
            <v>0</v>
          </cell>
          <cell r="D83">
            <v>500</v>
          </cell>
          <cell r="E83">
            <v>500</v>
          </cell>
          <cell r="F83">
            <v>500</v>
          </cell>
          <cell r="G83">
            <v>1500</v>
          </cell>
          <cell r="H83">
            <v>525</v>
          </cell>
          <cell r="I83">
            <v>525</v>
          </cell>
          <cell r="J83">
            <v>525</v>
          </cell>
          <cell r="K83">
            <v>1575</v>
          </cell>
          <cell r="L83">
            <v>550</v>
          </cell>
          <cell r="M83">
            <v>550</v>
          </cell>
          <cell r="N83">
            <v>550</v>
          </cell>
          <cell r="O83">
            <v>1650</v>
          </cell>
          <cell r="P83">
            <v>575</v>
          </cell>
          <cell r="Q83">
            <v>575</v>
          </cell>
          <cell r="R83">
            <v>575</v>
          </cell>
          <cell r="S83">
            <v>1725</v>
          </cell>
          <cell r="T83">
            <v>6450</v>
          </cell>
        </row>
        <row r="84">
          <cell r="B84" t="str">
            <v>Property Taxes</v>
          </cell>
          <cell r="C84">
            <v>0</v>
          </cell>
          <cell r="D84">
            <v>490</v>
          </cell>
          <cell r="E84">
            <v>490</v>
          </cell>
          <cell r="F84">
            <v>490</v>
          </cell>
          <cell r="G84">
            <v>1470</v>
          </cell>
          <cell r="H84">
            <v>515</v>
          </cell>
          <cell r="I84">
            <v>515</v>
          </cell>
          <cell r="J84">
            <v>515</v>
          </cell>
          <cell r="K84">
            <v>1545</v>
          </cell>
          <cell r="L84">
            <v>540</v>
          </cell>
          <cell r="M84">
            <v>540</v>
          </cell>
          <cell r="N84">
            <v>540</v>
          </cell>
          <cell r="O84">
            <v>1620</v>
          </cell>
          <cell r="P84">
            <v>565</v>
          </cell>
          <cell r="Q84">
            <v>565</v>
          </cell>
          <cell r="R84">
            <v>565</v>
          </cell>
          <cell r="S84">
            <v>1695</v>
          </cell>
          <cell r="T84">
            <v>6330</v>
          </cell>
        </row>
        <row r="85">
          <cell r="B85" t="str">
            <v>Interest</v>
          </cell>
          <cell r="C85">
            <v>0</v>
          </cell>
          <cell r="G85">
            <v>0</v>
          </cell>
          <cell r="K85">
            <v>0</v>
          </cell>
          <cell r="O85">
            <v>0</v>
          </cell>
          <cell r="S85">
            <v>0</v>
          </cell>
          <cell r="T85">
            <v>0</v>
          </cell>
        </row>
        <row r="86">
          <cell r="B86" t="str">
            <v>Office Expenses</v>
          </cell>
          <cell r="C86">
            <v>0</v>
          </cell>
          <cell r="G86">
            <v>0</v>
          </cell>
          <cell r="K86">
            <v>0</v>
          </cell>
          <cell r="O86">
            <v>0</v>
          </cell>
          <cell r="S86">
            <v>0</v>
          </cell>
          <cell r="T86">
            <v>0</v>
          </cell>
        </row>
        <row r="87">
          <cell r="B87" t="str">
            <v>Amortization</v>
          </cell>
          <cell r="C87">
            <v>0</v>
          </cell>
          <cell r="G87">
            <v>0</v>
          </cell>
          <cell r="K87">
            <v>0</v>
          </cell>
          <cell r="O87">
            <v>0</v>
          </cell>
          <cell r="S87">
            <v>0</v>
          </cell>
          <cell r="T87">
            <v>0</v>
          </cell>
        </row>
        <row r="88">
          <cell r="B88" t="str">
            <v>Vehicle Expenses</v>
          </cell>
          <cell r="C88">
            <v>0</v>
          </cell>
          <cell r="G88">
            <v>0</v>
          </cell>
          <cell r="K88">
            <v>0</v>
          </cell>
          <cell r="O88">
            <v>0</v>
          </cell>
          <cell r="S88">
            <v>0</v>
          </cell>
          <cell r="T88">
            <v>0</v>
          </cell>
        </row>
        <row r="89">
          <cell r="B89" t="str">
            <v>Contractor Labor</v>
          </cell>
          <cell r="C89">
            <v>0</v>
          </cell>
          <cell r="G89">
            <v>0</v>
          </cell>
          <cell r="K89">
            <v>0</v>
          </cell>
          <cell r="O89">
            <v>0</v>
          </cell>
          <cell r="S89">
            <v>0</v>
          </cell>
          <cell r="T89">
            <v>0</v>
          </cell>
        </row>
        <row r="90">
          <cell r="B90" t="str">
            <v>Bad Debts</v>
          </cell>
          <cell r="C90">
            <v>0</v>
          </cell>
          <cell r="G90">
            <v>0</v>
          </cell>
          <cell r="K90">
            <v>0</v>
          </cell>
          <cell r="O90">
            <v>0</v>
          </cell>
          <cell r="S90">
            <v>0</v>
          </cell>
          <cell r="T90">
            <v>0</v>
          </cell>
        </row>
        <row r="91">
          <cell r="B91" t="str">
            <v>Expense Category 19</v>
          </cell>
          <cell r="C91">
            <v>0</v>
          </cell>
          <cell r="G91">
            <v>0</v>
          </cell>
          <cell r="K91">
            <v>0</v>
          </cell>
          <cell r="O91">
            <v>0</v>
          </cell>
          <cell r="S91">
            <v>0</v>
          </cell>
          <cell r="T91">
            <v>0</v>
          </cell>
        </row>
        <row r="92">
          <cell r="B92" t="str">
            <v>Expense Category 20</v>
          </cell>
          <cell r="C92">
            <v>0</v>
          </cell>
          <cell r="G92">
            <v>0</v>
          </cell>
          <cell r="K92">
            <v>0</v>
          </cell>
          <cell r="O92">
            <v>0</v>
          </cell>
          <cell r="S92">
            <v>0</v>
          </cell>
          <cell r="T92">
            <v>0</v>
          </cell>
        </row>
        <row r="93">
          <cell r="B93" t="str">
            <v>Expense Category 21</v>
          </cell>
          <cell r="C93">
            <v>0</v>
          </cell>
          <cell r="G93">
            <v>0</v>
          </cell>
          <cell r="K93">
            <v>0</v>
          </cell>
          <cell r="O93">
            <v>0</v>
          </cell>
          <cell r="S93">
            <v>0</v>
          </cell>
          <cell r="T93">
            <v>0</v>
          </cell>
        </row>
        <row r="94">
          <cell r="B94" t="str">
            <v>Expense Category 22</v>
          </cell>
          <cell r="C94">
            <v>0</v>
          </cell>
          <cell r="G94">
            <v>0</v>
          </cell>
          <cell r="K94">
            <v>0</v>
          </cell>
          <cell r="O94">
            <v>0</v>
          </cell>
          <cell r="S94">
            <v>0</v>
          </cell>
          <cell r="T94">
            <v>0</v>
          </cell>
        </row>
        <row r="95">
          <cell r="B95" t="str">
            <v>Expense Category 23</v>
          </cell>
          <cell r="C95">
            <v>0</v>
          </cell>
          <cell r="G95">
            <v>0</v>
          </cell>
          <cell r="K95">
            <v>0</v>
          </cell>
          <cell r="O95">
            <v>0</v>
          </cell>
          <cell r="S95">
            <v>0</v>
          </cell>
          <cell r="T95">
            <v>0</v>
          </cell>
        </row>
        <row r="96">
          <cell r="B96" t="str">
            <v>Expense Category 24</v>
          </cell>
          <cell r="C96">
            <v>0</v>
          </cell>
          <cell r="G96">
            <v>0</v>
          </cell>
          <cell r="K96">
            <v>0</v>
          </cell>
          <cell r="O96">
            <v>0</v>
          </cell>
          <cell r="S96">
            <v>0</v>
          </cell>
          <cell r="T96">
            <v>0</v>
          </cell>
        </row>
        <row r="97">
          <cell r="B97" t="str">
            <v>Expense Category 25</v>
          </cell>
          <cell r="C97">
            <v>0</v>
          </cell>
          <cell r="G97">
            <v>0</v>
          </cell>
          <cell r="K97">
            <v>0</v>
          </cell>
          <cell r="O97">
            <v>0</v>
          </cell>
          <cell r="S97">
            <v>0</v>
          </cell>
          <cell r="T97">
            <v>0</v>
          </cell>
        </row>
        <row r="98">
          <cell r="B98" t="str">
            <v>Expense Category 26</v>
          </cell>
          <cell r="C98">
            <v>0</v>
          </cell>
          <cell r="G98">
            <v>0</v>
          </cell>
          <cell r="K98">
            <v>0</v>
          </cell>
          <cell r="O98">
            <v>0</v>
          </cell>
          <cell r="S98">
            <v>0</v>
          </cell>
          <cell r="T98">
            <v>0</v>
          </cell>
        </row>
        <row r="99">
          <cell r="B99" t="str">
            <v>Expense Category 27</v>
          </cell>
          <cell r="C99">
            <v>0</v>
          </cell>
          <cell r="G99">
            <v>0</v>
          </cell>
          <cell r="K99">
            <v>0</v>
          </cell>
          <cell r="O99">
            <v>0</v>
          </cell>
          <cell r="S99">
            <v>0</v>
          </cell>
          <cell r="T99">
            <v>0</v>
          </cell>
        </row>
        <row r="100">
          <cell r="B100" t="str">
            <v>Expense Category 28</v>
          </cell>
          <cell r="C100">
            <v>0</v>
          </cell>
          <cell r="G100">
            <v>0</v>
          </cell>
          <cell r="K100">
            <v>0</v>
          </cell>
          <cell r="O100">
            <v>0</v>
          </cell>
          <cell r="S100">
            <v>0</v>
          </cell>
          <cell r="T100">
            <v>0</v>
          </cell>
        </row>
        <row r="101">
          <cell r="B101" t="str">
            <v>Expense Category 29</v>
          </cell>
          <cell r="C101">
            <v>0</v>
          </cell>
          <cell r="G101">
            <v>0</v>
          </cell>
          <cell r="K101">
            <v>0</v>
          </cell>
          <cell r="O101">
            <v>0</v>
          </cell>
          <cell r="S101">
            <v>0</v>
          </cell>
          <cell r="T101">
            <v>0</v>
          </cell>
        </row>
        <row r="102">
          <cell r="B102" t="str">
            <v>Expense Category 30</v>
          </cell>
          <cell r="C102">
            <v>0</v>
          </cell>
          <cell r="G102">
            <v>0</v>
          </cell>
          <cell r="K102">
            <v>0</v>
          </cell>
          <cell r="O102">
            <v>0</v>
          </cell>
          <cell r="S102">
            <v>0</v>
          </cell>
          <cell r="T102">
            <v>0</v>
          </cell>
        </row>
        <row r="103">
          <cell r="B103" t="str">
            <v>Total Expense</v>
          </cell>
          <cell r="D103">
            <v>6540</v>
          </cell>
          <cell r="E103">
            <v>6540</v>
          </cell>
          <cell r="F103">
            <v>6540</v>
          </cell>
          <cell r="G103">
            <v>19620</v>
          </cell>
          <cell r="H103">
            <v>6840</v>
          </cell>
          <cell r="I103">
            <v>6840</v>
          </cell>
          <cell r="J103">
            <v>6840</v>
          </cell>
          <cell r="K103">
            <v>20520</v>
          </cell>
          <cell r="L103">
            <v>7140</v>
          </cell>
          <cell r="M103">
            <v>7140</v>
          </cell>
          <cell r="N103">
            <v>7140</v>
          </cell>
          <cell r="O103">
            <v>21420</v>
          </cell>
          <cell r="P103">
            <v>7440</v>
          </cell>
          <cell r="Q103">
            <v>7440</v>
          </cell>
          <cell r="R103">
            <v>7440</v>
          </cell>
          <cell r="S103">
            <v>22320</v>
          </cell>
          <cell r="T103">
            <v>83880</v>
          </cell>
        </row>
        <row r="106">
          <cell r="B106" t="str">
            <v>Profit</v>
          </cell>
          <cell r="D106">
            <v>14460</v>
          </cell>
          <cell r="E106">
            <v>15060</v>
          </cell>
          <cell r="F106">
            <v>15660</v>
          </cell>
          <cell r="G106">
            <v>45180</v>
          </cell>
          <cell r="H106">
            <v>15935</v>
          </cell>
          <cell r="I106">
            <v>16535</v>
          </cell>
          <cell r="J106">
            <v>17135</v>
          </cell>
          <cell r="K106">
            <v>49605</v>
          </cell>
          <cell r="L106">
            <v>17410</v>
          </cell>
          <cell r="M106">
            <v>18010</v>
          </cell>
          <cell r="N106">
            <v>18610</v>
          </cell>
          <cell r="O106">
            <v>54030</v>
          </cell>
          <cell r="P106">
            <v>18885</v>
          </cell>
          <cell r="Q106">
            <v>19485</v>
          </cell>
          <cell r="R106">
            <v>20085</v>
          </cell>
          <cell r="S106">
            <v>58455</v>
          </cell>
          <cell r="T106">
            <v>207270</v>
          </cell>
        </row>
      </sheetData>
      <sheetData sheetId="6">
        <row r="5">
          <cell r="B5" t="str">
            <v>Product #1</v>
          </cell>
          <cell r="C5">
            <v>0</v>
          </cell>
          <cell r="D5">
            <v>2500</v>
          </cell>
          <cell r="E5">
            <v>2500</v>
          </cell>
          <cell r="F5">
            <v>2500</v>
          </cell>
          <cell r="G5">
            <v>7500</v>
          </cell>
          <cell r="H5">
            <v>2500</v>
          </cell>
          <cell r="I5">
            <v>2500</v>
          </cell>
          <cell r="J5">
            <v>2500</v>
          </cell>
          <cell r="K5">
            <v>7500</v>
          </cell>
          <cell r="L5">
            <v>2500</v>
          </cell>
          <cell r="M5">
            <v>2500</v>
          </cell>
          <cell r="N5">
            <v>2500</v>
          </cell>
          <cell r="O5">
            <v>7500</v>
          </cell>
          <cell r="P5">
            <v>2500</v>
          </cell>
          <cell r="Q5">
            <v>2500</v>
          </cell>
          <cell r="R5">
            <v>2500</v>
          </cell>
          <cell r="S5">
            <v>7500</v>
          </cell>
          <cell r="T5">
            <v>30000</v>
          </cell>
        </row>
        <row r="6">
          <cell r="B6" t="str">
            <v>Product #2</v>
          </cell>
          <cell r="C6">
            <v>0</v>
          </cell>
          <cell r="D6">
            <v>2400</v>
          </cell>
          <cell r="E6">
            <v>2400</v>
          </cell>
          <cell r="F6">
            <v>2400</v>
          </cell>
          <cell r="G6">
            <v>7200</v>
          </cell>
          <cell r="H6">
            <v>2400</v>
          </cell>
          <cell r="I6">
            <v>2400</v>
          </cell>
          <cell r="J6">
            <v>2400</v>
          </cell>
          <cell r="K6">
            <v>7200</v>
          </cell>
          <cell r="L6">
            <v>2400</v>
          </cell>
          <cell r="M6">
            <v>2400</v>
          </cell>
          <cell r="N6">
            <v>2400</v>
          </cell>
          <cell r="O6">
            <v>7200</v>
          </cell>
          <cell r="P6">
            <v>2400</v>
          </cell>
          <cell r="Q6">
            <v>2400</v>
          </cell>
          <cell r="R6">
            <v>2400</v>
          </cell>
          <cell r="S6">
            <v>7200</v>
          </cell>
          <cell r="T6">
            <v>28800</v>
          </cell>
        </row>
        <row r="7">
          <cell r="B7" t="str">
            <v>Product #3</v>
          </cell>
          <cell r="C7">
            <v>0</v>
          </cell>
          <cell r="D7">
            <v>2300</v>
          </cell>
          <cell r="E7">
            <v>2300</v>
          </cell>
          <cell r="F7">
            <v>2300</v>
          </cell>
          <cell r="G7">
            <v>6900</v>
          </cell>
          <cell r="H7">
            <v>2300</v>
          </cell>
          <cell r="I7">
            <v>2300</v>
          </cell>
          <cell r="J7">
            <v>2300</v>
          </cell>
          <cell r="K7">
            <v>6900</v>
          </cell>
          <cell r="L7">
            <v>2300</v>
          </cell>
          <cell r="M7">
            <v>2300</v>
          </cell>
          <cell r="N7">
            <v>2300</v>
          </cell>
          <cell r="O7">
            <v>6900</v>
          </cell>
          <cell r="P7">
            <v>2300</v>
          </cell>
          <cell r="Q7">
            <v>2300</v>
          </cell>
          <cell r="R7">
            <v>2300</v>
          </cell>
          <cell r="S7">
            <v>6900</v>
          </cell>
          <cell r="T7">
            <v>27600</v>
          </cell>
        </row>
        <row r="8">
          <cell r="B8" t="str">
            <v>Product #4</v>
          </cell>
          <cell r="C8">
            <v>0</v>
          </cell>
          <cell r="D8">
            <v>2200</v>
          </cell>
          <cell r="E8">
            <v>2200</v>
          </cell>
          <cell r="F8">
            <v>2200</v>
          </cell>
          <cell r="G8">
            <v>6600</v>
          </cell>
          <cell r="H8">
            <v>2200</v>
          </cell>
          <cell r="I8">
            <v>2200</v>
          </cell>
          <cell r="J8">
            <v>2200</v>
          </cell>
          <cell r="K8">
            <v>6600</v>
          </cell>
          <cell r="L8">
            <v>2200</v>
          </cell>
          <cell r="M8">
            <v>2200</v>
          </cell>
          <cell r="N8">
            <v>2200</v>
          </cell>
          <cell r="O8">
            <v>6600</v>
          </cell>
          <cell r="P8">
            <v>2200</v>
          </cell>
          <cell r="Q8">
            <v>2200</v>
          </cell>
          <cell r="R8">
            <v>2200</v>
          </cell>
          <cell r="S8">
            <v>6600</v>
          </cell>
          <cell r="T8">
            <v>26400</v>
          </cell>
        </row>
        <row r="9">
          <cell r="B9" t="str">
            <v>Product #5</v>
          </cell>
          <cell r="C9">
            <v>0</v>
          </cell>
          <cell r="D9">
            <v>2100</v>
          </cell>
          <cell r="E9">
            <v>2100</v>
          </cell>
          <cell r="F9">
            <v>2100</v>
          </cell>
          <cell r="G9">
            <v>6300</v>
          </cell>
          <cell r="H9">
            <v>2100</v>
          </cell>
          <cell r="I9">
            <v>2100</v>
          </cell>
          <cell r="J9">
            <v>2100</v>
          </cell>
          <cell r="K9">
            <v>6300</v>
          </cell>
          <cell r="L9">
            <v>2100</v>
          </cell>
          <cell r="M9">
            <v>2100</v>
          </cell>
          <cell r="N9">
            <v>2100</v>
          </cell>
          <cell r="O9">
            <v>6300</v>
          </cell>
          <cell r="P9">
            <v>2100</v>
          </cell>
          <cell r="Q9">
            <v>2100</v>
          </cell>
          <cell r="R9">
            <v>2100</v>
          </cell>
          <cell r="S9">
            <v>6300</v>
          </cell>
          <cell r="T9">
            <v>25200</v>
          </cell>
        </row>
        <row r="10">
          <cell r="B10" t="str">
            <v>Product #6</v>
          </cell>
          <cell r="C10">
            <v>0</v>
          </cell>
          <cell r="D10">
            <v>2000</v>
          </cell>
          <cell r="E10">
            <v>2000</v>
          </cell>
          <cell r="F10">
            <v>2000</v>
          </cell>
          <cell r="G10">
            <v>6000</v>
          </cell>
          <cell r="H10">
            <v>2000</v>
          </cell>
          <cell r="I10">
            <v>2000</v>
          </cell>
          <cell r="J10">
            <v>2000</v>
          </cell>
          <cell r="K10">
            <v>6000</v>
          </cell>
          <cell r="L10">
            <v>2000</v>
          </cell>
          <cell r="M10">
            <v>2000</v>
          </cell>
          <cell r="N10">
            <v>2000</v>
          </cell>
          <cell r="O10">
            <v>6000</v>
          </cell>
          <cell r="P10">
            <v>2000</v>
          </cell>
          <cell r="Q10">
            <v>2000</v>
          </cell>
          <cell r="R10">
            <v>2000</v>
          </cell>
          <cell r="S10">
            <v>6000</v>
          </cell>
          <cell r="T10">
            <v>24000</v>
          </cell>
        </row>
        <row r="11">
          <cell r="B11" t="str">
            <v>Product #7</v>
          </cell>
          <cell r="C11">
            <v>0</v>
          </cell>
          <cell r="D11">
            <v>1900</v>
          </cell>
          <cell r="E11">
            <v>1900</v>
          </cell>
          <cell r="F11">
            <v>1900</v>
          </cell>
          <cell r="G11">
            <v>5700</v>
          </cell>
          <cell r="H11">
            <v>1900</v>
          </cell>
          <cell r="I11">
            <v>1900</v>
          </cell>
          <cell r="J11">
            <v>1900</v>
          </cell>
          <cell r="K11">
            <v>5700</v>
          </cell>
          <cell r="L11">
            <v>1900</v>
          </cell>
          <cell r="M11">
            <v>1900</v>
          </cell>
          <cell r="N11">
            <v>1900</v>
          </cell>
          <cell r="O11">
            <v>5700</v>
          </cell>
          <cell r="P11">
            <v>1900</v>
          </cell>
          <cell r="Q11">
            <v>1900</v>
          </cell>
          <cell r="R11">
            <v>1900</v>
          </cell>
          <cell r="S11">
            <v>5700</v>
          </cell>
          <cell r="T11">
            <v>22800</v>
          </cell>
        </row>
        <row r="12">
          <cell r="B12" t="str">
            <v>Product #8</v>
          </cell>
          <cell r="C12">
            <v>0</v>
          </cell>
          <cell r="D12">
            <v>1800</v>
          </cell>
          <cell r="E12">
            <v>1800</v>
          </cell>
          <cell r="F12">
            <v>1800</v>
          </cell>
          <cell r="G12">
            <v>5400</v>
          </cell>
          <cell r="H12">
            <v>1800</v>
          </cell>
          <cell r="I12">
            <v>1800</v>
          </cell>
          <cell r="J12">
            <v>1800</v>
          </cell>
          <cell r="K12">
            <v>5400</v>
          </cell>
          <cell r="L12">
            <v>1800</v>
          </cell>
          <cell r="M12">
            <v>1800</v>
          </cell>
          <cell r="N12">
            <v>1800</v>
          </cell>
          <cell r="O12">
            <v>5400</v>
          </cell>
          <cell r="P12">
            <v>1800</v>
          </cell>
          <cell r="Q12">
            <v>1800</v>
          </cell>
          <cell r="R12">
            <v>1800</v>
          </cell>
          <cell r="S12">
            <v>5400</v>
          </cell>
          <cell r="T12">
            <v>21600</v>
          </cell>
        </row>
        <row r="13">
          <cell r="B13" t="str">
            <v>Product #9</v>
          </cell>
          <cell r="C13">
            <v>0</v>
          </cell>
          <cell r="D13">
            <v>1700</v>
          </cell>
          <cell r="E13">
            <v>1700</v>
          </cell>
          <cell r="F13">
            <v>1700</v>
          </cell>
          <cell r="G13">
            <v>5100</v>
          </cell>
          <cell r="H13">
            <v>1700</v>
          </cell>
          <cell r="I13">
            <v>1700</v>
          </cell>
          <cell r="J13">
            <v>1700</v>
          </cell>
          <cell r="K13">
            <v>5100</v>
          </cell>
          <cell r="L13">
            <v>1700</v>
          </cell>
          <cell r="M13">
            <v>1700</v>
          </cell>
          <cell r="N13">
            <v>1700</v>
          </cell>
          <cell r="O13">
            <v>5100</v>
          </cell>
          <cell r="P13">
            <v>1700</v>
          </cell>
          <cell r="Q13">
            <v>1700</v>
          </cell>
          <cell r="R13">
            <v>1700</v>
          </cell>
          <cell r="S13">
            <v>5100</v>
          </cell>
          <cell r="T13">
            <v>20400</v>
          </cell>
        </row>
        <row r="14">
          <cell r="B14" t="str">
            <v>Product #10</v>
          </cell>
          <cell r="C14">
            <v>0</v>
          </cell>
          <cell r="D14">
            <v>1600</v>
          </cell>
          <cell r="E14">
            <v>1600</v>
          </cell>
          <cell r="F14">
            <v>1600</v>
          </cell>
          <cell r="G14">
            <v>4800</v>
          </cell>
          <cell r="H14">
            <v>1600</v>
          </cell>
          <cell r="I14">
            <v>1600</v>
          </cell>
          <cell r="J14">
            <v>1600</v>
          </cell>
          <cell r="K14">
            <v>4800</v>
          </cell>
          <cell r="L14">
            <v>1600</v>
          </cell>
          <cell r="M14">
            <v>1600</v>
          </cell>
          <cell r="N14">
            <v>1600</v>
          </cell>
          <cell r="O14">
            <v>4800</v>
          </cell>
          <cell r="P14">
            <v>1600</v>
          </cell>
          <cell r="Q14">
            <v>1600</v>
          </cell>
          <cell r="R14">
            <v>1600</v>
          </cell>
          <cell r="S14">
            <v>4800</v>
          </cell>
          <cell r="T14">
            <v>19200</v>
          </cell>
        </row>
        <row r="15">
          <cell r="B15" t="str">
            <v>Product #11</v>
          </cell>
          <cell r="C15">
            <v>0</v>
          </cell>
          <cell r="D15">
            <v>1500</v>
          </cell>
          <cell r="E15">
            <v>1500</v>
          </cell>
          <cell r="F15">
            <v>1500</v>
          </cell>
          <cell r="G15">
            <v>4500</v>
          </cell>
          <cell r="H15">
            <v>1500</v>
          </cell>
          <cell r="I15">
            <v>1500</v>
          </cell>
          <cell r="J15">
            <v>1500</v>
          </cell>
          <cell r="K15">
            <v>4500</v>
          </cell>
          <cell r="L15">
            <v>1500</v>
          </cell>
          <cell r="M15">
            <v>1500</v>
          </cell>
          <cell r="N15">
            <v>1500</v>
          </cell>
          <cell r="O15">
            <v>4500</v>
          </cell>
          <cell r="P15">
            <v>1500</v>
          </cell>
          <cell r="Q15">
            <v>1500</v>
          </cell>
          <cell r="R15">
            <v>1500</v>
          </cell>
          <cell r="S15">
            <v>4500</v>
          </cell>
          <cell r="T15">
            <v>18000</v>
          </cell>
        </row>
        <row r="16">
          <cell r="B16" t="str">
            <v>Product #12</v>
          </cell>
          <cell r="C16">
            <v>0</v>
          </cell>
          <cell r="D16">
            <v>1400</v>
          </cell>
          <cell r="E16">
            <v>1400</v>
          </cell>
          <cell r="F16">
            <v>1400</v>
          </cell>
          <cell r="G16">
            <v>4200</v>
          </cell>
          <cell r="H16">
            <v>1400</v>
          </cell>
          <cell r="I16">
            <v>1400</v>
          </cell>
          <cell r="J16">
            <v>1400</v>
          </cell>
          <cell r="K16">
            <v>4200</v>
          </cell>
          <cell r="L16">
            <v>1400</v>
          </cell>
          <cell r="M16">
            <v>1400</v>
          </cell>
          <cell r="N16">
            <v>1400</v>
          </cell>
          <cell r="O16">
            <v>4200</v>
          </cell>
          <cell r="P16">
            <v>1400</v>
          </cell>
          <cell r="Q16">
            <v>1400</v>
          </cell>
          <cell r="R16">
            <v>1400</v>
          </cell>
          <cell r="S16">
            <v>4200</v>
          </cell>
          <cell r="T16">
            <v>16800</v>
          </cell>
        </row>
        <row r="17">
          <cell r="B17" t="str">
            <v>Sales Category 13</v>
          </cell>
          <cell r="C17">
            <v>0</v>
          </cell>
          <cell r="G17">
            <v>0</v>
          </cell>
          <cell r="K17">
            <v>0</v>
          </cell>
          <cell r="O17">
            <v>0</v>
          </cell>
          <cell r="S17">
            <v>0</v>
          </cell>
          <cell r="T17">
            <v>0</v>
          </cell>
        </row>
        <row r="18">
          <cell r="B18" t="str">
            <v>Sales Category 14</v>
          </cell>
          <cell r="C18">
            <v>0</v>
          </cell>
          <cell r="G18">
            <v>0</v>
          </cell>
          <cell r="K18">
            <v>0</v>
          </cell>
          <cell r="O18">
            <v>0</v>
          </cell>
          <cell r="S18">
            <v>0</v>
          </cell>
          <cell r="T18">
            <v>0</v>
          </cell>
        </row>
        <row r="19">
          <cell r="B19" t="str">
            <v>Sales Category 15</v>
          </cell>
          <cell r="C19">
            <v>0</v>
          </cell>
          <cell r="G19">
            <v>0</v>
          </cell>
          <cell r="K19">
            <v>0</v>
          </cell>
          <cell r="O19">
            <v>0</v>
          </cell>
          <cell r="S19">
            <v>0</v>
          </cell>
          <cell r="T19">
            <v>0</v>
          </cell>
        </row>
        <row r="20">
          <cell r="B20" t="str">
            <v>Sales Category 16</v>
          </cell>
          <cell r="C20">
            <v>0</v>
          </cell>
          <cell r="G20">
            <v>0</v>
          </cell>
          <cell r="K20">
            <v>0</v>
          </cell>
          <cell r="O20">
            <v>0</v>
          </cell>
          <cell r="S20">
            <v>0</v>
          </cell>
          <cell r="T20">
            <v>0</v>
          </cell>
        </row>
        <row r="21">
          <cell r="B21" t="str">
            <v>Sales Category 17</v>
          </cell>
          <cell r="C21">
            <v>0</v>
          </cell>
          <cell r="G21">
            <v>0</v>
          </cell>
          <cell r="K21">
            <v>0</v>
          </cell>
          <cell r="O21">
            <v>0</v>
          </cell>
          <cell r="S21">
            <v>0</v>
          </cell>
          <cell r="T21">
            <v>0</v>
          </cell>
        </row>
        <row r="22">
          <cell r="B22" t="str">
            <v>Sales Category 18</v>
          </cell>
          <cell r="C22">
            <v>0</v>
          </cell>
          <cell r="G22">
            <v>0</v>
          </cell>
          <cell r="K22">
            <v>0</v>
          </cell>
          <cell r="O22">
            <v>0</v>
          </cell>
          <cell r="S22">
            <v>0</v>
          </cell>
          <cell r="T22">
            <v>0</v>
          </cell>
        </row>
        <row r="23">
          <cell r="B23" t="str">
            <v>Sales Category 19</v>
          </cell>
          <cell r="C23">
            <v>0</v>
          </cell>
          <cell r="G23">
            <v>0</v>
          </cell>
          <cell r="K23">
            <v>0</v>
          </cell>
          <cell r="O23">
            <v>0</v>
          </cell>
          <cell r="S23">
            <v>0</v>
          </cell>
          <cell r="T23">
            <v>0</v>
          </cell>
        </row>
        <row r="24">
          <cell r="B24" t="str">
            <v>Sales Category 20</v>
          </cell>
          <cell r="C24">
            <v>0</v>
          </cell>
          <cell r="G24">
            <v>0</v>
          </cell>
          <cell r="K24">
            <v>0</v>
          </cell>
          <cell r="O24">
            <v>0</v>
          </cell>
          <cell r="S24">
            <v>0</v>
          </cell>
          <cell r="T24">
            <v>0</v>
          </cell>
        </row>
        <row r="25">
          <cell r="B25" t="str">
            <v>Sales Category 21</v>
          </cell>
          <cell r="C25">
            <v>0</v>
          </cell>
          <cell r="G25">
            <v>0</v>
          </cell>
          <cell r="K25">
            <v>0</v>
          </cell>
          <cell r="O25">
            <v>0</v>
          </cell>
          <cell r="S25">
            <v>0</v>
          </cell>
          <cell r="T25">
            <v>0</v>
          </cell>
        </row>
        <row r="26">
          <cell r="B26" t="str">
            <v>Sales Category 22</v>
          </cell>
          <cell r="C26">
            <v>0</v>
          </cell>
          <cell r="G26">
            <v>0</v>
          </cell>
          <cell r="K26">
            <v>0</v>
          </cell>
          <cell r="O26">
            <v>0</v>
          </cell>
          <cell r="S26">
            <v>0</v>
          </cell>
          <cell r="T26">
            <v>0</v>
          </cell>
        </row>
        <row r="27">
          <cell r="B27" t="str">
            <v>Sales Category 23</v>
          </cell>
          <cell r="C27">
            <v>0</v>
          </cell>
          <cell r="G27">
            <v>0</v>
          </cell>
          <cell r="K27">
            <v>0</v>
          </cell>
          <cell r="O27">
            <v>0</v>
          </cell>
          <cell r="S27">
            <v>0</v>
          </cell>
          <cell r="T27">
            <v>0</v>
          </cell>
        </row>
        <row r="28">
          <cell r="B28" t="str">
            <v>Sales Category 24</v>
          </cell>
          <cell r="C28">
            <v>0</v>
          </cell>
          <cell r="G28">
            <v>0</v>
          </cell>
          <cell r="K28">
            <v>0</v>
          </cell>
          <cell r="O28">
            <v>0</v>
          </cell>
          <cell r="S28">
            <v>0</v>
          </cell>
          <cell r="T28">
            <v>0</v>
          </cell>
        </row>
        <row r="29">
          <cell r="B29" t="str">
            <v>Sales Category 25</v>
          </cell>
          <cell r="C29">
            <v>0</v>
          </cell>
          <cell r="G29">
            <v>0</v>
          </cell>
          <cell r="K29">
            <v>0</v>
          </cell>
          <cell r="O29">
            <v>0</v>
          </cell>
          <cell r="S29">
            <v>0</v>
          </cell>
          <cell r="T29">
            <v>0</v>
          </cell>
        </row>
        <row r="30">
          <cell r="B30" t="str">
            <v>Sales Category 26</v>
          </cell>
          <cell r="C30">
            <v>0</v>
          </cell>
          <cell r="G30">
            <v>0</v>
          </cell>
          <cell r="K30">
            <v>0</v>
          </cell>
          <cell r="O30">
            <v>0</v>
          </cell>
          <cell r="S30">
            <v>0</v>
          </cell>
          <cell r="T30">
            <v>0</v>
          </cell>
        </row>
        <row r="31">
          <cell r="B31" t="str">
            <v>Sales Category 27</v>
          </cell>
          <cell r="C31">
            <v>0</v>
          </cell>
          <cell r="G31">
            <v>0</v>
          </cell>
          <cell r="K31">
            <v>0</v>
          </cell>
          <cell r="O31">
            <v>0</v>
          </cell>
          <cell r="S31">
            <v>0</v>
          </cell>
          <cell r="T31">
            <v>0</v>
          </cell>
        </row>
        <row r="32">
          <cell r="B32" t="str">
            <v>Sales Category 28</v>
          </cell>
          <cell r="C32">
            <v>0</v>
          </cell>
          <cell r="G32">
            <v>0</v>
          </cell>
          <cell r="K32">
            <v>0</v>
          </cell>
          <cell r="O32">
            <v>0</v>
          </cell>
          <cell r="S32">
            <v>0</v>
          </cell>
          <cell r="T32">
            <v>0</v>
          </cell>
        </row>
        <row r="33">
          <cell r="B33" t="str">
            <v>Sales Category 29</v>
          </cell>
          <cell r="C33">
            <v>0</v>
          </cell>
          <cell r="G33">
            <v>0</v>
          </cell>
          <cell r="K33">
            <v>0</v>
          </cell>
          <cell r="O33">
            <v>0</v>
          </cell>
          <cell r="S33">
            <v>0</v>
          </cell>
          <cell r="T33">
            <v>0</v>
          </cell>
        </row>
        <row r="34">
          <cell r="B34" t="str">
            <v>Sales Category 30</v>
          </cell>
          <cell r="C34">
            <v>0</v>
          </cell>
          <cell r="G34">
            <v>0</v>
          </cell>
          <cell r="K34">
            <v>0</v>
          </cell>
          <cell r="O34">
            <v>0</v>
          </cell>
          <cell r="S34">
            <v>0</v>
          </cell>
          <cell r="T34">
            <v>0</v>
          </cell>
        </row>
        <row r="35">
          <cell r="B35" t="str">
            <v>Total Sales</v>
          </cell>
          <cell r="D35">
            <v>23400</v>
          </cell>
          <cell r="E35">
            <v>23400</v>
          </cell>
          <cell r="F35">
            <v>23400</v>
          </cell>
          <cell r="G35">
            <v>70200</v>
          </cell>
          <cell r="H35">
            <v>23400</v>
          </cell>
          <cell r="I35">
            <v>23400</v>
          </cell>
          <cell r="J35">
            <v>23400</v>
          </cell>
          <cell r="K35">
            <v>70200</v>
          </cell>
          <cell r="L35">
            <v>23400</v>
          </cell>
          <cell r="M35">
            <v>23400</v>
          </cell>
          <cell r="N35">
            <v>23400</v>
          </cell>
          <cell r="O35">
            <v>70200</v>
          </cell>
          <cell r="P35">
            <v>23400</v>
          </cell>
          <cell r="Q35">
            <v>23400</v>
          </cell>
          <cell r="R35">
            <v>23400</v>
          </cell>
          <cell r="S35">
            <v>70200</v>
          </cell>
          <cell r="T35">
            <v>280800</v>
          </cell>
        </row>
        <row r="39">
          <cell r="B39" t="str">
            <v>Salary</v>
          </cell>
          <cell r="C39">
            <v>0</v>
          </cell>
          <cell r="D39">
            <v>500</v>
          </cell>
          <cell r="E39">
            <v>500</v>
          </cell>
          <cell r="F39">
            <v>500</v>
          </cell>
          <cell r="G39">
            <v>1500</v>
          </cell>
          <cell r="H39">
            <v>500</v>
          </cell>
          <cell r="I39">
            <v>500</v>
          </cell>
          <cell r="J39">
            <v>500</v>
          </cell>
          <cell r="K39">
            <v>1500</v>
          </cell>
          <cell r="L39">
            <v>500</v>
          </cell>
          <cell r="M39">
            <v>500</v>
          </cell>
          <cell r="N39">
            <v>500</v>
          </cell>
          <cell r="O39">
            <v>1500</v>
          </cell>
          <cell r="P39">
            <v>500</v>
          </cell>
          <cell r="Q39">
            <v>500</v>
          </cell>
          <cell r="R39">
            <v>500</v>
          </cell>
          <cell r="S39">
            <v>1500</v>
          </cell>
          <cell r="T39">
            <v>6000</v>
          </cell>
        </row>
        <row r="40">
          <cell r="B40" t="str">
            <v>Benefits</v>
          </cell>
          <cell r="C40">
            <v>0</v>
          </cell>
          <cell r="D40">
            <v>490</v>
          </cell>
          <cell r="E40">
            <v>490</v>
          </cell>
          <cell r="F40">
            <v>490</v>
          </cell>
          <cell r="G40">
            <v>1470</v>
          </cell>
          <cell r="H40">
            <v>490</v>
          </cell>
          <cell r="I40">
            <v>490</v>
          </cell>
          <cell r="J40">
            <v>490</v>
          </cell>
          <cell r="K40">
            <v>1470</v>
          </cell>
          <cell r="L40">
            <v>490</v>
          </cell>
          <cell r="M40">
            <v>490</v>
          </cell>
          <cell r="N40">
            <v>490</v>
          </cell>
          <cell r="O40">
            <v>1470</v>
          </cell>
          <cell r="P40">
            <v>490</v>
          </cell>
          <cell r="Q40">
            <v>490</v>
          </cell>
          <cell r="R40">
            <v>490</v>
          </cell>
          <cell r="S40">
            <v>1470</v>
          </cell>
          <cell r="T40">
            <v>5880</v>
          </cell>
        </row>
        <row r="41">
          <cell r="B41" t="str">
            <v>Travel</v>
          </cell>
          <cell r="C41">
            <v>0</v>
          </cell>
          <cell r="D41">
            <v>480</v>
          </cell>
          <cell r="E41">
            <v>480</v>
          </cell>
          <cell r="F41">
            <v>480</v>
          </cell>
          <cell r="G41">
            <v>1440</v>
          </cell>
          <cell r="H41">
            <v>480</v>
          </cell>
          <cell r="I41">
            <v>480</v>
          </cell>
          <cell r="J41">
            <v>480</v>
          </cell>
          <cell r="K41">
            <v>1440</v>
          </cell>
          <cell r="L41">
            <v>480</v>
          </cell>
          <cell r="M41">
            <v>480</v>
          </cell>
          <cell r="N41">
            <v>480</v>
          </cell>
          <cell r="O41">
            <v>1440</v>
          </cell>
          <cell r="P41">
            <v>480</v>
          </cell>
          <cell r="Q41">
            <v>480</v>
          </cell>
          <cell r="R41">
            <v>480</v>
          </cell>
          <cell r="S41">
            <v>1440</v>
          </cell>
          <cell r="T41">
            <v>5760</v>
          </cell>
        </row>
        <row r="42">
          <cell r="B42" t="str">
            <v>Contractor cost</v>
          </cell>
          <cell r="C42">
            <v>0</v>
          </cell>
          <cell r="D42">
            <v>470</v>
          </cell>
          <cell r="E42">
            <v>470</v>
          </cell>
          <cell r="F42">
            <v>470</v>
          </cell>
          <cell r="G42">
            <v>1410</v>
          </cell>
          <cell r="H42">
            <v>470</v>
          </cell>
          <cell r="I42">
            <v>470</v>
          </cell>
          <cell r="J42">
            <v>470</v>
          </cell>
          <cell r="K42">
            <v>1410</v>
          </cell>
          <cell r="L42">
            <v>470</v>
          </cell>
          <cell r="M42">
            <v>470</v>
          </cell>
          <cell r="N42">
            <v>470</v>
          </cell>
          <cell r="O42">
            <v>1410</v>
          </cell>
          <cell r="P42">
            <v>470</v>
          </cell>
          <cell r="Q42">
            <v>470</v>
          </cell>
          <cell r="R42">
            <v>470</v>
          </cell>
          <cell r="S42">
            <v>1410</v>
          </cell>
          <cell r="T42">
            <v>5640</v>
          </cell>
        </row>
        <row r="43">
          <cell r="B43" t="str">
            <v>Other</v>
          </cell>
          <cell r="C43">
            <v>0</v>
          </cell>
          <cell r="D43">
            <v>460</v>
          </cell>
          <cell r="E43">
            <v>460</v>
          </cell>
          <cell r="F43">
            <v>460</v>
          </cell>
          <cell r="G43">
            <v>1380</v>
          </cell>
          <cell r="H43">
            <v>460</v>
          </cell>
          <cell r="I43">
            <v>460</v>
          </cell>
          <cell r="J43">
            <v>460</v>
          </cell>
          <cell r="K43">
            <v>1380</v>
          </cell>
          <cell r="L43">
            <v>460</v>
          </cell>
          <cell r="M43">
            <v>460</v>
          </cell>
          <cell r="N43">
            <v>460</v>
          </cell>
          <cell r="O43">
            <v>1380</v>
          </cell>
          <cell r="P43">
            <v>460</v>
          </cell>
          <cell r="Q43">
            <v>460</v>
          </cell>
          <cell r="R43">
            <v>460</v>
          </cell>
          <cell r="S43">
            <v>1380</v>
          </cell>
          <cell r="T43">
            <v>5520</v>
          </cell>
        </row>
        <row r="44">
          <cell r="B44" t="str">
            <v>Cost Category 6</v>
          </cell>
          <cell r="C44">
            <v>0</v>
          </cell>
          <cell r="G44">
            <v>0</v>
          </cell>
          <cell r="K44">
            <v>0</v>
          </cell>
          <cell r="O44">
            <v>0</v>
          </cell>
          <cell r="S44">
            <v>0</v>
          </cell>
          <cell r="T44">
            <v>0</v>
          </cell>
        </row>
        <row r="45">
          <cell r="B45" t="str">
            <v>Cost Category 7</v>
          </cell>
          <cell r="C45">
            <v>0</v>
          </cell>
          <cell r="G45">
            <v>0</v>
          </cell>
          <cell r="K45">
            <v>0</v>
          </cell>
          <cell r="O45">
            <v>0</v>
          </cell>
          <cell r="S45">
            <v>0</v>
          </cell>
          <cell r="T45">
            <v>0</v>
          </cell>
        </row>
        <row r="46">
          <cell r="B46" t="str">
            <v>Cost Category 8</v>
          </cell>
          <cell r="C46">
            <v>0</v>
          </cell>
          <cell r="G46">
            <v>0</v>
          </cell>
          <cell r="K46">
            <v>0</v>
          </cell>
          <cell r="O46">
            <v>0</v>
          </cell>
          <cell r="S46">
            <v>0</v>
          </cell>
          <cell r="T46">
            <v>0</v>
          </cell>
        </row>
        <row r="47">
          <cell r="B47" t="str">
            <v>Cost Category 9</v>
          </cell>
          <cell r="C47">
            <v>0</v>
          </cell>
          <cell r="G47">
            <v>0</v>
          </cell>
          <cell r="K47">
            <v>0</v>
          </cell>
          <cell r="O47">
            <v>0</v>
          </cell>
          <cell r="S47">
            <v>0</v>
          </cell>
          <cell r="T47">
            <v>0</v>
          </cell>
        </row>
        <row r="48">
          <cell r="B48" t="str">
            <v>Cost Category 10</v>
          </cell>
          <cell r="C48">
            <v>0</v>
          </cell>
          <cell r="G48">
            <v>0</v>
          </cell>
          <cell r="K48">
            <v>0</v>
          </cell>
          <cell r="O48">
            <v>0</v>
          </cell>
          <cell r="S48">
            <v>0</v>
          </cell>
          <cell r="T48">
            <v>0</v>
          </cell>
        </row>
        <row r="49">
          <cell r="B49" t="str">
            <v>Cost Category 11</v>
          </cell>
          <cell r="C49">
            <v>0</v>
          </cell>
          <cell r="G49">
            <v>0</v>
          </cell>
          <cell r="K49">
            <v>0</v>
          </cell>
          <cell r="O49">
            <v>0</v>
          </cell>
          <cell r="S49">
            <v>0</v>
          </cell>
          <cell r="T49">
            <v>0</v>
          </cell>
        </row>
        <row r="50">
          <cell r="B50" t="str">
            <v>Cost Category 12</v>
          </cell>
          <cell r="C50">
            <v>0</v>
          </cell>
          <cell r="G50">
            <v>0</v>
          </cell>
          <cell r="K50">
            <v>0</v>
          </cell>
          <cell r="O50">
            <v>0</v>
          </cell>
          <cell r="S50">
            <v>0</v>
          </cell>
          <cell r="T50">
            <v>0</v>
          </cell>
        </row>
        <row r="51">
          <cell r="B51" t="str">
            <v>Cost Category 13</v>
          </cell>
          <cell r="C51">
            <v>0</v>
          </cell>
          <cell r="G51">
            <v>0</v>
          </cell>
          <cell r="K51">
            <v>0</v>
          </cell>
          <cell r="O51">
            <v>0</v>
          </cell>
          <cell r="S51">
            <v>0</v>
          </cell>
          <cell r="T51">
            <v>0</v>
          </cell>
        </row>
        <row r="52">
          <cell r="B52" t="str">
            <v>Cost Category 14</v>
          </cell>
          <cell r="C52">
            <v>0</v>
          </cell>
          <cell r="G52">
            <v>0</v>
          </cell>
          <cell r="K52">
            <v>0</v>
          </cell>
          <cell r="O52">
            <v>0</v>
          </cell>
          <cell r="S52">
            <v>0</v>
          </cell>
          <cell r="T52">
            <v>0</v>
          </cell>
        </row>
        <row r="53">
          <cell r="B53" t="str">
            <v>Cost Category 15</v>
          </cell>
          <cell r="C53">
            <v>0</v>
          </cell>
          <cell r="G53">
            <v>0</v>
          </cell>
          <cell r="K53">
            <v>0</v>
          </cell>
          <cell r="O53">
            <v>0</v>
          </cell>
          <cell r="S53">
            <v>0</v>
          </cell>
          <cell r="T53">
            <v>0</v>
          </cell>
        </row>
        <row r="54">
          <cell r="B54" t="str">
            <v>Cost Category 16</v>
          </cell>
          <cell r="C54">
            <v>0</v>
          </cell>
          <cell r="G54">
            <v>0</v>
          </cell>
          <cell r="K54">
            <v>0</v>
          </cell>
          <cell r="O54">
            <v>0</v>
          </cell>
          <cell r="S54">
            <v>0</v>
          </cell>
          <cell r="T54">
            <v>0</v>
          </cell>
        </row>
        <row r="55">
          <cell r="B55" t="str">
            <v>Cost Category 17</v>
          </cell>
          <cell r="C55">
            <v>0</v>
          </cell>
          <cell r="G55">
            <v>0</v>
          </cell>
          <cell r="K55">
            <v>0</v>
          </cell>
          <cell r="O55">
            <v>0</v>
          </cell>
          <cell r="S55">
            <v>0</v>
          </cell>
          <cell r="T55">
            <v>0</v>
          </cell>
        </row>
        <row r="56">
          <cell r="B56" t="str">
            <v>Cost Category 18</v>
          </cell>
          <cell r="C56">
            <v>0</v>
          </cell>
          <cell r="G56">
            <v>0</v>
          </cell>
          <cell r="K56">
            <v>0</v>
          </cell>
          <cell r="O56">
            <v>0</v>
          </cell>
          <cell r="S56">
            <v>0</v>
          </cell>
          <cell r="T56">
            <v>0</v>
          </cell>
        </row>
        <row r="57">
          <cell r="B57" t="str">
            <v>Cost Category 19</v>
          </cell>
          <cell r="C57">
            <v>0</v>
          </cell>
          <cell r="G57">
            <v>0</v>
          </cell>
          <cell r="K57">
            <v>0</v>
          </cell>
          <cell r="O57">
            <v>0</v>
          </cell>
          <cell r="S57">
            <v>0</v>
          </cell>
          <cell r="T57">
            <v>0</v>
          </cell>
        </row>
        <row r="58">
          <cell r="B58" t="str">
            <v>Cost Category 20</v>
          </cell>
          <cell r="C58">
            <v>0</v>
          </cell>
          <cell r="G58">
            <v>0</v>
          </cell>
          <cell r="K58">
            <v>0</v>
          </cell>
          <cell r="O58">
            <v>0</v>
          </cell>
          <cell r="S58">
            <v>0</v>
          </cell>
          <cell r="T58">
            <v>0</v>
          </cell>
        </row>
        <row r="59">
          <cell r="B59" t="str">
            <v>Cost Category 21</v>
          </cell>
          <cell r="C59">
            <v>0</v>
          </cell>
          <cell r="G59">
            <v>0</v>
          </cell>
          <cell r="K59">
            <v>0</v>
          </cell>
          <cell r="O59">
            <v>0</v>
          </cell>
          <cell r="S59">
            <v>0</v>
          </cell>
          <cell r="T59">
            <v>0</v>
          </cell>
        </row>
        <row r="60">
          <cell r="B60" t="str">
            <v>Cost Category 22</v>
          </cell>
          <cell r="C60">
            <v>0</v>
          </cell>
          <cell r="G60">
            <v>0</v>
          </cell>
          <cell r="K60">
            <v>0</v>
          </cell>
          <cell r="O60">
            <v>0</v>
          </cell>
          <cell r="S60">
            <v>0</v>
          </cell>
          <cell r="T60">
            <v>0</v>
          </cell>
        </row>
        <row r="61">
          <cell r="B61" t="str">
            <v>Cost Category 23</v>
          </cell>
          <cell r="C61">
            <v>0</v>
          </cell>
          <cell r="G61">
            <v>0</v>
          </cell>
          <cell r="K61">
            <v>0</v>
          </cell>
          <cell r="O61">
            <v>0</v>
          </cell>
          <cell r="S61">
            <v>0</v>
          </cell>
          <cell r="T61">
            <v>0</v>
          </cell>
        </row>
        <row r="62">
          <cell r="B62" t="str">
            <v>Cost Category 24</v>
          </cell>
          <cell r="C62">
            <v>0</v>
          </cell>
          <cell r="G62">
            <v>0</v>
          </cell>
          <cell r="K62">
            <v>0</v>
          </cell>
          <cell r="O62">
            <v>0</v>
          </cell>
          <cell r="S62">
            <v>0</v>
          </cell>
          <cell r="T62">
            <v>0</v>
          </cell>
        </row>
        <row r="63">
          <cell r="B63" t="str">
            <v>Cost Category 25</v>
          </cell>
          <cell r="C63">
            <v>0</v>
          </cell>
          <cell r="G63">
            <v>0</v>
          </cell>
          <cell r="K63">
            <v>0</v>
          </cell>
          <cell r="O63">
            <v>0</v>
          </cell>
          <cell r="S63">
            <v>0</v>
          </cell>
          <cell r="T63">
            <v>0</v>
          </cell>
        </row>
        <row r="64">
          <cell r="B64" t="str">
            <v>Cost Category 26</v>
          </cell>
          <cell r="C64">
            <v>0</v>
          </cell>
          <cell r="G64">
            <v>0</v>
          </cell>
          <cell r="K64">
            <v>0</v>
          </cell>
          <cell r="O64">
            <v>0</v>
          </cell>
          <cell r="S64">
            <v>0</v>
          </cell>
          <cell r="T64">
            <v>0</v>
          </cell>
        </row>
        <row r="65">
          <cell r="B65" t="str">
            <v>Cost Category 27</v>
          </cell>
          <cell r="C65">
            <v>0</v>
          </cell>
          <cell r="G65">
            <v>0</v>
          </cell>
          <cell r="K65">
            <v>0</v>
          </cell>
          <cell r="O65">
            <v>0</v>
          </cell>
          <cell r="S65">
            <v>0</v>
          </cell>
          <cell r="T65">
            <v>0</v>
          </cell>
        </row>
        <row r="66">
          <cell r="B66" t="str">
            <v>Cost Category 28</v>
          </cell>
          <cell r="C66">
            <v>0</v>
          </cell>
          <cell r="G66">
            <v>0</v>
          </cell>
          <cell r="K66">
            <v>0</v>
          </cell>
          <cell r="O66">
            <v>0</v>
          </cell>
          <cell r="S66">
            <v>0</v>
          </cell>
          <cell r="T66">
            <v>0</v>
          </cell>
        </row>
        <row r="67">
          <cell r="B67" t="str">
            <v>Cost Category 29</v>
          </cell>
          <cell r="C67">
            <v>0</v>
          </cell>
          <cell r="G67">
            <v>0</v>
          </cell>
          <cell r="K67">
            <v>0</v>
          </cell>
          <cell r="O67">
            <v>0</v>
          </cell>
          <cell r="S67">
            <v>0</v>
          </cell>
          <cell r="T67">
            <v>0</v>
          </cell>
        </row>
        <row r="68">
          <cell r="B68" t="str">
            <v>Cost Category 30</v>
          </cell>
          <cell r="C68">
            <v>0</v>
          </cell>
          <cell r="G68">
            <v>0</v>
          </cell>
          <cell r="K68">
            <v>0</v>
          </cell>
          <cell r="O68">
            <v>0</v>
          </cell>
          <cell r="S68">
            <v>0</v>
          </cell>
          <cell r="T68">
            <v>0</v>
          </cell>
        </row>
        <row r="69">
          <cell r="B69" t="str">
            <v>Total Cost of Goods</v>
          </cell>
          <cell r="D69">
            <v>2400</v>
          </cell>
          <cell r="E69">
            <v>2400</v>
          </cell>
          <cell r="F69">
            <v>2400</v>
          </cell>
          <cell r="G69">
            <v>7200</v>
          </cell>
          <cell r="H69">
            <v>2400</v>
          </cell>
          <cell r="I69">
            <v>2400</v>
          </cell>
          <cell r="J69">
            <v>2400</v>
          </cell>
          <cell r="K69">
            <v>7200</v>
          </cell>
          <cell r="L69">
            <v>2400</v>
          </cell>
          <cell r="M69">
            <v>2400</v>
          </cell>
          <cell r="N69">
            <v>2400</v>
          </cell>
          <cell r="O69">
            <v>7200</v>
          </cell>
          <cell r="P69">
            <v>2400</v>
          </cell>
          <cell r="Q69">
            <v>2400</v>
          </cell>
          <cell r="R69">
            <v>2400</v>
          </cell>
          <cell r="S69">
            <v>7200</v>
          </cell>
          <cell r="T69">
            <v>28800</v>
          </cell>
        </row>
        <row r="73">
          <cell r="B73" t="str">
            <v xml:space="preserve">Salary expenses </v>
          </cell>
          <cell r="C73">
            <v>0</v>
          </cell>
          <cell r="D73">
            <v>600</v>
          </cell>
          <cell r="E73">
            <v>600</v>
          </cell>
          <cell r="F73">
            <v>600</v>
          </cell>
          <cell r="G73">
            <v>1800</v>
          </cell>
          <cell r="H73">
            <v>600</v>
          </cell>
          <cell r="I73">
            <v>600</v>
          </cell>
          <cell r="J73">
            <v>600</v>
          </cell>
          <cell r="K73">
            <v>1800</v>
          </cell>
          <cell r="L73">
            <v>600</v>
          </cell>
          <cell r="M73">
            <v>600</v>
          </cell>
          <cell r="N73">
            <v>600</v>
          </cell>
          <cell r="O73">
            <v>1800</v>
          </cell>
          <cell r="P73">
            <v>600</v>
          </cell>
          <cell r="Q73">
            <v>600</v>
          </cell>
          <cell r="R73">
            <v>600</v>
          </cell>
          <cell r="S73">
            <v>1800</v>
          </cell>
          <cell r="T73">
            <v>7200</v>
          </cell>
        </row>
        <row r="74">
          <cell r="B74" t="str">
            <v>Payroll Taxes</v>
          </cell>
          <cell r="C74">
            <v>0</v>
          </cell>
          <cell r="D74">
            <v>590</v>
          </cell>
          <cell r="E74">
            <v>590</v>
          </cell>
          <cell r="F74">
            <v>590</v>
          </cell>
          <cell r="G74">
            <v>1770</v>
          </cell>
          <cell r="H74">
            <v>590</v>
          </cell>
          <cell r="I74">
            <v>590</v>
          </cell>
          <cell r="J74">
            <v>590</v>
          </cell>
          <cell r="K74">
            <v>1770</v>
          </cell>
          <cell r="L74">
            <v>590</v>
          </cell>
          <cell r="M74">
            <v>590</v>
          </cell>
          <cell r="N74">
            <v>590</v>
          </cell>
          <cell r="O74">
            <v>1770</v>
          </cell>
          <cell r="P74">
            <v>590</v>
          </cell>
          <cell r="Q74">
            <v>590</v>
          </cell>
          <cell r="R74">
            <v>590</v>
          </cell>
          <cell r="S74">
            <v>1770</v>
          </cell>
          <cell r="T74">
            <v>7080</v>
          </cell>
        </row>
        <row r="75">
          <cell r="B75" t="str">
            <v>Advertising</v>
          </cell>
          <cell r="C75">
            <v>0</v>
          </cell>
          <cell r="D75">
            <v>580</v>
          </cell>
          <cell r="E75">
            <v>580</v>
          </cell>
          <cell r="F75">
            <v>580</v>
          </cell>
          <cell r="G75">
            <v>1740</v>
          </cell>
          <cell r="H75">
            <v>580</v>
          </cell>
          <cell r="I75">
            <v>580</v>
          </cell>
          <cell r="J75">
            <v>580</v>
          </cell>
          <cell r="K75">
            <v>1740</v>
          </cell>
          <cell r="L75">
            <v>580</v>
          </cell>
          <cell r="M75">
            <v>580</v>
          </cell>
          <cell r="N75">
            <v>580</v>
          </cell>
          <cell r="O75">
            <v>1740</v>
          </cell>
          <cell r="P75">
            <v>580</v>
          </cell>
          <cell r="Q75">
            <v>580</v>
          </cell>
          <cell r="R75">
            <v>580</v>
          </cell>
          <cell r="S75">
            <v>1740</v>
          </cell>
          <cell r="T75">
            <v>6960</v>
          </cell>
        </row>
        <row r="76">
          <cell r="B76" t="str">
            <v>Maintanence</v>
          </cell>
          <cell r="C76">
            <v>0</v>
          </cell>
          <cell r="D76">
            <v>570</v>
          </cell>
          <cell r="E76">
            <v>570</v>
          </cell>
          <cell r="F76">
            <v>570</v>
          </cell>
          <cell r="G76">
            <v>1710</v>
          </cell>
          <cell r="H76">
            <v>570</v>
          </cell>
          <cell r="I76">
            <v>570</v>
          </cell>
          <cell r="J76">
            <v>570</v>
          </cell>
          <cell r="K76">
            <v>1710</v>
          </cell>
          <cell r="L76">
            <v>570</v>
          </cell>
          <cell r="M76">
            <v>570</v>
          </cell>
          <cell r="N76">
            <v>570</v>
          </cell>
          <cell r="O76">
            <v>1710</v>
          </cell>
          <cell r="P76">
            <v>570</v>
          </cell>
          <cell r="Q76">
            <v>570</v>
          </cell>
          <cell r="R76">
            <v>570</v>
          </cell>
          <cell r="S76">
            <v>1710</v>
          </cell>
          <cell r="T76">
            <v>6840</v>
          </cell>
        </row>
        <row r="77">
          <cell r="B77" t="str">
            <v>Accounting/Finance</v>
          </cell>
          <cell r="C77">
            <v>0</v>
          </cell>
          <cell r="D77">
            <v>560</v>
          </cell>
          <cell r="E77">
            <v>560</v>
          </cell>
          <cell r="F77">
            <v>560</v>
          </cell>
          <cell r="G77">
            <v>1680</v>
          </cell>
          <cell r="H77">
            <v>560</v>
          </cell>
          <cell r="I77">
            <v>560</v>
          </cell>
          <cell r="J77">
            <v>560</v>
          </cell>
          <cell r="K77">
            <v>1680</v>
          </cell>
          <cell r="L77">
            <v>560</v>
          </cell>
          <cell r="M77">
            <v>560</v>
          </cell>
          <cell r="N77">
            <v>560</v>
          </cell>
          <cell r="O77">
            <v>1680</v>
          </cell>
          <cell r="P77">
            <v>560</v>
          </cell>
          <cell r="Q77">
            <v>560</v>
          </cell>
          <cell r="R77">
            <v>560</v>
          </cell>
          <cell r="S77">
            <v>1680</v>
          </cell>
          <cell r="T77">
            <v>6720</v>
          </cell>
        </row>
        <row r="78">
          <cell r="B78" t="str">
            <v>Travel</v>
          </cell>
          <cell r="C78">
            <v>0</v>
          </cell>
          <cell r="D78">
            <v>550</v>
          </cell>
          <cell r="E78">
            <v>550</v>
          </cell>
          <cell r="F78">
            <v>550</v>
          </cell>
          <cell r="G78">
            <v>1650</v>
          </cell>
          <cell r="H78">
            <v>550</v>
          </cell>
          <cell r="I78">
            <v>550</v>
          </cell>
          <cell r="J78">
            <v>550</v>
          </cell>
          <cell r="K78">
            <v>1650</v>
          </cell>
          <cell r="L78">
            <v>550</v>
          </cell>
          <cell r="M78">
            <v>550</v>
          </cell>
          <cell r="N78">
            <v>550</v>
          </cell>
          <cell r="O78">
            <v>1650</v>
          </cell>
          <cell r="P78">
            <v>550</v>
          </cell>
          <cell r="Q78">
            <v>550</v>
          </cell>
          <cell r="R78">
            <v>550</v>
          </cell>
          <cell r="S78">
            <v>1650</v>
          </cell>
          <cell r="T78">
            <v>6600</v>
          </cell>
        </row>
        <row r="79">
          <cell r="B79" t="str">
            <v>Depreciation</v>
          </cell>
          <cell r="C79">
            <v>0</v>
          </cell>
          <cell r="D79">
            <v>540</v>
          </cell>
          <cell r="E79">
            <v>540</v>
          </cell>
          <cell r="F79">
            <v>540</v>
          </cell>
          <cell r="G79">
            <v>1620</v>
          </cell>
          <cell r="H79">
            <v>540</v>
          </cell>
          <cell r="I79">
            <v>540</v>
          </cell>
          <cell r="J79">
            <v>540</v>
          </cell>
          <cell r="K79">
            <v>1620</v>
          </cell>
          <cell r="L79">
            <v>540</v>
          </cell>
          <cell r="M79">
            <v>540</v>
          </cell>
          <cell r="N79">
            <v>540</v>
          </cell>
          <cell r="O79">
            <v>1620</v>
          </cell>
          <cell r="P79">
            <v>540</v>
          </cell>
          <cell r="Q79">
            <v>540</v>
          </cell>
          <cell r="R79">
            <v>540</v>
          </cell>
          <cell r="S79">
            <v>1620</v>
          </cell>
          <cell r="T79">
            <v>6480</v>
          </cell>
        </row>
        <row r="80">
          <cell r="B80" t="str">
            <v>Rent/Lease</v>
          </cell>
          <cell r="C80">
            <v>0</v>
          </cell>
          <cell r="D80">
            <v>530</v>
          </cell>
          <cell r="E80">
            <v>530</v>
          </cell>
          <cell r="F80">
            <v>530</v>
          </cell>
          <cell r="G80">
            <v>1590</v>
          </cell>
          <cell r="H80">
            <v>530</v>
          </cell>
          <cell r="I80">
            <v>530</v>
          </cell>
          <cell r="J80">
            <v>530</v>
          </cell>
          <cell r="K80">
            <v>1590</v>
          </cell>
          <cell r="L80">
            <v>530</v>
          </cell>
          <cell r="M80">
            <v>530</v>
          </cell>
          <cell r="N80">
            <v>530</v>
          </cell>
          <cell r="O80">
            <v>1590</v>
          </cell>
          <cell r="P80">
            <v>530</v>
          </cell>
          <cell r="Q80">
            <v>530</v>
          </cell>
          <cell r="R80">
            <v>530</v>
          </cell>
          <cell r="S80">
            <v>1590</v>
          </cell>
          <cell r="T80">
            <v>6360</v>
          </cell>
        </row>
        <row r="81">
          <cell r="B81" t="str">
            <v>Delivery Expenses</v>
          </cell>
          <cell r="C81">
            <v>0</v>
          </cell>
          <cell r="D81">
            <v>520</v>
          </cell>
          <cell r="E81">
            <v>520</v>
          </cell>
          <cell r="F81">
            <v>520</v>
          </cell>
          <cell r="G81">
            <v>1560</v>
          </cell>
          <cell r="H81">
            <v>520</v>
          </cell>
          <cell r="I81">
            <v>520</v>
          </cell>
          <cell r="J81">
            <v>520</v>
          </cell>
          <cell r="K81">
            <v>1560</v>
          </cell>
          <cell r="L81">
            <v>520</v>
          </cell>
          <cell r="M81">
            <v>520</v>
          </cell>
          <cell r="N81">
            <v>520</v>
          </cell>
          <cell r="O81">
            <v>1560</v>
          </cell>
          <cell r="P81">
            <v>520</v>
          </cell>
          <cell r="Q81">
            <v>520</v>
          </cell>
          <cell r="R81">
            <v>520</v>
          </cell>
          <cell r="S81">
            <v>1560</v>
          </cell>
          <cell r="T81">
            <v>6240</v>
          </cell>
        </row>
        <row r="82">
          <cell r="B82" t="str">
            <v>Utilities/Telephone</v>
          </cell>
          <cell r="C82">
            <v>0</v>
          </cell>
          <cell r="D82">
            <v>510</v>
          </cell>
          <cell r="E82">
            <v>510</v>
          </cell>
          <cell r="F82">
            <v>510</v>
          </cell>
          <cell r="G82">
            <v>1530</v>
          </cell>
          <cell r="H82">
            <v>510</v>
          </cell>
          <cell r="I82">
            <v>510</v>
          </cell>
          <cell r="J82">
            <v>510</v>
          </cell>
          <cell r="K82">
            <v>1530</v>
          </cell>
          <cell r="L82">
            <v>510</v>
          </cell>
          <cell r="M82">
            <v>510</v>
          </cell>
          <cell r="N82">
            <v>510</v>
          </cell>
          <cell r="O82">
            <v>1530</v>
          </cell>
          <cell r="P82">
            <v>510</v>
          </cell>
          <cell r="Q82">
            <v>510</v>
          </cell>
          <cell r="R82">
            <v>510</v>
          </cell>
          <cell r="S82">
            <v>1530</v>
          </cell>
          <cell r="T82">
            <v>6120</v>
          </cell>
        </row>
        <row r="83">
          <cell r="B83" t="str">
            <v>Insurance</v>
          </cell>
          <cell r="C83">
            <v>0</v>
          </cell>
          <cell r="D83">
            <v>500</v>
          </cell>
          <cell r="E83">
            <v>500</v>
          </cell>
          <cell r="F83">
            <v>500</v>
          </cell>
          <cell r="G83">
            <v>1500</v>
          </cell>
          <cell r="H83">
            <v>500</v>
          </cell>
          <cell r="I83">
            <v>500</v>
          </cell>
          <cell r="J83">
            <v>500</v>
          </cell>
          <cell r="K83">
            <v>1500</v>
          </cell>
          <cell r="L83">
            <v>500</v>
          </cell>
          <cell r="M83">
            <v>500</v>
          </cell>
          <cell r="N83">
            <v>500</v>
          </cell>
          <cell r="O83">
            <v>1500</v>
          </cell>
          <cell r="P83">
            <v>500</v>
          </cell>
          <cell r="Q83">
            <v>500</v>
          </cell>
          <cell r="R83">
            <v>500</v>
          </cell>
          <cell r="S83">
            <v>1500</v>
          </cell>
          <cell r="T83">
            <v>6000</v>
          </cell>
        </row>
        <row r="84">
          <cell r="B84" t="str">
            <v>Property Taxes</v>
          </cell>
          <cell r="C84">
            <v>0</v>
          </cell>
          <cell r="D84">
            <v>490</v>
          </cell>
          <cell r="E84">
            <v>490</v>
          </cell>
          <cell r="F84">
            <v>490</v>
          </cell>
          <cell r="G84">
            <v>1470</v>
          </cell>
          <cell r="H84">
            <v>490</v>
          </cell>
          <cell r="I84">
            <v>490</v>
          </cell>
          <cell r="J84">
            <v>490</v>
          </cell>
          <cell r="K84">
            <v>1470</v>
          </cell>
          <cell r="L84">
            <v>490</v>
          </cell>
          <cell r="M84">
            <v>490</v>
          </cell>
          <cell r="N84">
            <v>490</v>
          </cell>
          <cell r="O84">
            <v>1470</v>
          </cell>
          <cell r="P84">
            <v>490</v>
          </cell>
          <cell r="Q84">
            <v>490</v>
          </cell>
          <cell r="R84">
            <v>490</v>
          </cell>
          <cell r="S84">
            <v>1470</v>
          </cell>
          <cell r="T84">
            <v>5880</v>
          </cell>
        </row>
        <row r="85">
          <cell r="B85" t="str">
            <v>Interest</v>
          </cell>
          <cell r="C85">
            <v>0</v>
          </cell>
          <cell r="G85">
            <v>0</v>
          </cell>
          <cell r="K85">
            <v>0</v>
          </cell>
          <cell r="O85">
            <v>0</v>
          </cell>
          <cell r="S85">
            <v>0</v>
          </cell>
          <cell r="T85">
            <v>0</v>
          </cell>
        </row>
        <row r="86">
          <cell r="B86" t="str">
            <v>Office Expenses</v>
          </cell>
          <cell r="C86">
            <v>0</v>
          </cell>
          <cell r="G86">
            <v>0</v>
          </cell>
          <cell r="K86">
            <v>0</v>
          </cell>
          <cell r="O86">
            <v>0</v>
          </cell>
          <cell r="S86">
            <v>0</v>
          </cell>
          <cell r="T86">
            <v>0</v>
          </cell>
        </row>
        <row r="87">
          <cell r="B87" t="str">
            <v>Amortization</v>
          </cell>
          <cell r="C87">
            <v>0</v>
          </cell>
          <cell r="G87">
            <v>0</v>
          </cell>
          <cell r="K87">
            <v>0</v>
          </cell>
          <cell r="O87">
            <v>0</v>
          </cell>
          <cell r="S87">
            <v>0</v>
          </cell>
          <cell r="T87">
            <v>0</v>
          </cell>
        </row>
        <row r="88">
          <cell r="B88" t="str">
            <v>Vehicle Expenses</v>
          </cell>
          <cell r="C88">
            <v>0</v>
          </cell>
          <cell r="G88">
            <v>0</v>
          </cell>
          <cell r="K88">
            <v>0</v>
          </cell>
          <cell r="O88">
            <v>0</v>
          </cell>
          <cell r="S88">
            <v>0</v>
          </cell>
          <cell r="T88">
            <v>0</v>
          </cell>
        </row>
        <row r="89">
          <cell r="B89" t="str">
            <v>Contractor Labor</v>
          </cell>
          <cell r="C89">
            <v>0</v>
          </cell>
          <cell r="G89">
            <v>0</v>
          </cell>
          <cell r="K89">
            <v>0</v>
          </cell>
          <cell r="O89">
            <v>0</v>
          </cell>
          <cell r="S89">
            <v>0</v>
          </cell>
          <cell r="T89">
            <v>0</v>
          </cell>
        </row>
        <row r="90">
          <cell r="B90" t="str">
            <v>Bad Debts</v>
          </cell>
          <cell r="C90">
            <v>0</v>
          </cell>
          <cell r="G90">
            <v>0</v>
          </cell>
          <cell r="K90">
            <v>0</v>
          </cell>
          <cell r="O90">
            <v>0</v>
          </cell>
          <cell r="S90">
            <v>0</v>
          </cell>
          <cell r="T90">
            <v>0</v>
          </cell>
        </row>
        <row r="91">
          <cell r="B91" t="str">
            <v>Expense Category 19</v>
          </cell>
          <cell r="C91">
            <v>0</v>
          </cell>
          <cell r="G91">
            <v>0</v>
          </cell>
          <cell r="K91">
            <v>0</v>
          </cell>
          <cell r="O91">
            <v>0</v>
          </cell>
          <cell r="S91">
            <v>0</v>
          </cell>
          <cell r="T91">
            <v>0</v>
          </cell>
        </row>
        <row r="92">
          <cell r="B92" t="str">
            <v>Expense Category 20</v>
          </cell>
          <cell r="C92">
            <v>0</v>
          </cell>
          <cell r="G92">
            <v>0</v>
          </cell>
          <cell r="K92">
            <v>0</v>
          </cell>
          <cell r="O92">
            <v>0</v>
          </cell>
          <cell r="S92">
            <v>0</v>
          </cell>
          <cell r="T92">
            <v>0</v>
          </cell>
        </row>
        <row r="93">
          <cell r="B93" t="str">
            <v>Expense Category 21</v>
          </cell>
          <cell r="C93">
            <v>0</v>
          </cell>
          <cell r="G93">
            <v>0</v>
          </cell>
          <cell r="K93">
            <v>0</v>
          </cell>
          <cell r="O93">
            <v>0</v>
          </cell>
          <cell r="S93">
            <v>0</v>
          </cell>
          <cell r="T93">
            <v>0</v>
          </cell>
        </row>
        <row r="94">
          <cell r="B94" t="str">
            <v>Expense Category 22</v>
          </cell>
          <cell r="C94">
            <v>0</v>
          </cell>
          <cell r="G94">
            <v>0</v>
          </cell>
          <cell r="K94">
            <v>0</v>
          </cell>
          <cell r="O94">
            <v>0</v>
          </cell>
          <cell r="S94">
            <v>0</v>
          </cell>
          <cell r="T94">
            <v>0</v>
          </cell>
        </row>
        <row r="95">
          <cell r="B95" t="str">
            <v>Expense Category 23</v>
          </cell>
          <cell r="C95">
            <v>0</v>
          </cell>
          <cell r="G95">
            <v>0</v>
          </cell>
          <cell r="K95">
            <v>0</v>
          </cell>
          <cell r="O95">
            <v>0</v>
          </cell>
          <cell r="S95">
            <v>0</v>
          </cell>
          <cell r="T95">
            <v>0</v>
          </cell>
        </row>
        <row r="96">
          <cell r="B96" t="str">
            <v>Expense Category 24</v>
          </cell>
          <cell r="C96">
            <v>0</v>
          </cell>
          <cell r="G96">
            <v>0</v>
          </cell>
          <cell r="K96">
            <v>0</v>
          </cell>
          <cell r="O96">
            <v>0</v>
          </cell>
          <cell r="S96">
            <v>0</v>
          </cell>
          <cell r="T96">
            <v>0</v>
          </cell>
        </row>
        <row r="97">
          <cell r="B97" t="str">
            <v>Expense Category 25</v>
          </cell>
          <cell r="C97">
            <v>0</v>
          </cell>
          <cell r="G97">
            <v>0</v>
          </cell>
          <cell r="K97">
            <v>0</v>
          </cell>
          <cell r="O97">
            <v>0</v>
          </cell>
          <cell r="S97">
            <v>0</v>
          </cell>
          <cell r="T97">
            <v>0</v>
          </cell>
        </row>
        <row r="98">
          <cell r="B98" t="str">
            <v>Expense Category 26</v>
          </cell>
          <cell r="C98">
            <v>0</v>
          </cell>
          <cell r="G98">
            <v>0</v>
          </cell>
          <cell r="K98">
            <v>0</v>
          </cell>
          <cell r="O98">
            <v>0</v>
          </cell>
          <cell r="S98">
            <v>0</v>
          </cell>
          <cell r="T98">
            <v>0</v>
          </cell>
        </row>
        <row r="99">
          <cell r="B99" t="str">
            <v>Expense Category 27</v>
          </cell>
          <cell r="C99">
            <v>0</v>
          </cell>
          <cell r="G99">
            <v>0</v>
          </cell>
          <cell r="K99">
            <v>0</v>
          </cell>
          <cell r="O99">
            <v>0</v>
          </cell>
          <cell r="S99">
            <v>0</v>
          </cell>
          <cell r="T99">
            <v>0</v>
          </cell>
        </row>
        <row r="100">
          <cell r="B100" t="str">
            <v>Expense Category 28</v>
          </cell>
          <cell r="C100">
            <v>0</v>
          </cell>
          <cell r="G100">
            <v>0</v>
          </cell>
          <cell r="K100">
            <v>0</v>
          </cell>
          <cell r="O100">
            <v>0</v>
          </cell>
          <cell r="S100">
            <v>0</v>
          </cell>
          <cell r="T100">
            <v>0</v>
          </cell>
        </row>
        <row r="101">
          <cell r="B101" t="str">
            <v>Expense Category 29</v>
          </cell>
          <cell r="C101">
            <v>0</v>
          </cell>
          <cell r="G101">
            <v>0</v>
          </cell>
          <cell r="K101">
            <v>0</v>
          </cell>
          <cell r="O101">
            <v>0</v>
          </cell>
          <cell r="S101">
            <v>0</v>
          </cell>
          <cell r="T101">
            <v>0</v>
          </cell>
        </row>
        <row r="102">
          <cell r="B102" t="str">
            <v>Expense Category 30</v>
          </cell>
          <cell r="C102">
            <v>0</v>
          </cell>
          <cell r="G102">
            <v>0</v>
          </cell>
          <cell r="K102">
            <v>0</v>
          </cell>
          <cell r="O102">
            <v>0</v>
          </cell>
          <cell r="S102">
            <v>0</v>
          </cell>
          <cell r="T102">
            <v>0</v>
          </cell>
        </row>
        <row r="103">
          <cell r="B103" t="str">
            <v>Total Expense</v>
          </cell>
          <cell r="D103">
            <v>6540</v>
          </cell>
          <cell r="E103">
            <v>6540</v>
          </cell>
          <cell r="F103">
            <v>6540</v>
          </cell>
          <cell r="G103">
            <v>19620</v>
          </cell>
          <cell r="H103">
            <v>6540</v>
          </cell>
          <cell r="I103">
            <v>6540</v>
          </cell>
          <cell r="J103">
            <v>6540</v>
          </cell>
          <cell r="K103">
            <v>19620</v>
          </cell>
          <cell r="L103">
            <v>6540</v>
          </cell>
          <cell r="M103">
            <v>6540</v>
          </cell>
          <cell r="N103">
            <v>6540</v>
          </cell>
          <cell r="O103">
            <v>19620</v>
          </cell>
          <cell r="P103">
            <v>6540</v>
          </cell>
          <cell r="Q103">
            <v>6540</v>
          </cell>
          <cell r="R103">
            <v>6540</v>
          </cell>
          <cell r="S103">
            <v>19620</v>
          </cell>
          <cell r="T103">
            <v>78480</v>
          </cell>
        </row>
        <row r="106">
          <cell r="B106" t="str">
            <v>Profit</v>
          </cell>
          <cell r="D106">
            <v>14460</v>
          </cell>
          <cell r="E106">
            <v>14460</v>
          </cell>
          <cell r="F106">
            <v>14460</v>
          </cell>
          <cell r="G106">
            <v>43380</v>
          </cell>
          <cell r="H106">
            <v>14460</v>
          </cell>
          <cell r="I106">
            <v>14460</v>
          </cell>
          <cell r="J106">
            <v>14460</v>
          </cell>
          <cell r="K106">
            <v>43380</v>
          </cell>
          <cell r="L106">
            <v>14460</v>
          </cell>
          <cell r="M106">
            <v>14460</v>
          </cell>
          <cell r="N106">
            <v>14460</v>
          </cell>
          <cell r="O106">
            <v>43380</v>
          </cell>
          <cell r="P106">
            <v>14460</v>
          </cell>
          <cell r="Q106">
            <v>14460</v>
          </cell>
          <cell r="R106">
            <v>14460</v>
          </cell>
          <cell r="S106">
            <v>43380</v>
          </cell>
          <cell r="T106">
            <v>173520</v>
          </cell>
        </row>
      </sheetData>
      <sheetData sheetId="7" refreshError="1"/>
      <sheetData sheetId="8" refreshError="1"/>
      <sheetData sheetId="9" refreshError="1"/>
      <sheetData sheetId="10">
        <row r="20">
          <cell r="B20" t="str">
            <v>Sales Category 16</v>
          </cell>
          <cell r="G20">
            <v>0</v>
          </cell>
          <cell r="K20">
            <v>0</v>
          </cell>
          <cell r="O20">
            <v>0</v>
          </cell>
          <cell r="S20">
            <v>0</v>
          </cell>
          <cell r="T20">
            <v>0</v>
          </cell>
        </row>
        <row r="21">
          <cell r="B21" t="str">
            <v>Sales Category 17</v>
          </cell>
          <cell r="G21">
            <v>0</v>
          </cell>
          <cell r="K21">
            <v>0</v>
          </cell>
          <cell r="O21">
            <v>0</v>
          </cell>
          <cell r="S21">
            <v>0</v>
          </cell>
          <cell r="T21">
            <v>0</v>
          </cell>
        </row>
        <row r="22">
          <cell r="B22" t="str">
            <v>Sales Category 18</v>
          </cell>
          <cell r="G22">
            <v>0</v>
          </cell>
          <cell r="K22">
            <v>0</v>
          </cell>
          <cell r="O22">
            <v>0</v>
          </cell>
          <cell r="S22">
            <v>0</v>
          </cell>
          <cell r="T22">
            <v>0</v>
          </cell>
        </row>
        <row r="23">
          <cell r="B23" t="str">
            <v>Sales Category 19</v>
          </cell>
          <cell r="G23">
            <v>0</v>
          </cell>
          <cell r="K23">
            <v>0</v>
          </cell>
          <cell r="O23">
            <v>0</v>
          </cell>
          <cell r="S23">
            <v>0</v>
          </cell>
          <cell r="T23">
            <v>0</v>
          </cell>
        </row>
        <row r="24">
          <cell r="B24" t="str">
            <v>Sales Category 20</v>
          </cell>
          <cell r="G24">
            <v>0</v>
          </cell>
          <cell r="K24">
            <v>0</v>
          </cell>
          <cell r="O24">
            <v>0</v>
          </cell>
          <cell r="S24">
            <v>0</v>
          </cell>
          <cell r="T24">
            <v>0</v>
          </cell>
        </row>
        <row r="25">
          <cell r="B25" t="str">
            <v>Sales Category 21</v>
          </cell>
          <cell r="G25">
            <v>0</v>
          </cell>
          <cell r="K25">
            <v>0</v>
          </cell>
          <cell r="O25">
            <v>0</v>
          </cell>
          <cell r="S25">
            <v>0</v>
          </cell>
          <cell r="T25">
            <v>0</v>
          </cell>
        </row>
        <row r="26">
          <cell r="B26" t="str">
            <v>Sales Category 22</v>
          </cell>
          <cell r="G26">
            <v>0</v>
          </cell>
          <cell r="K26">
            <v>0</v>
          </cell>
          <cell r="O26">
            <v>0</v>
          </cell>
          <cell r="S26">
            <v>0</v>
          </cell>
          <cell r="T26">
            <v>0</v>
          </cell>
        </row>
        <row r="27">
          <cell r="B27" t="str">
            <v>Sales Category 23</v>
          </cell>
          <cell r="G27">
            <v>0</v>
          </cell>
          <cell r="K27">
            <v>0</v>
          </cell>
          <cell r="O27">
            <v>0</v>
          </cell>
          <cell r="S27">
            <v>0</v>
          </cell>
          <cell r="T27">
            <v>0</v>
          </cell>
        </row>
        <row r="28">
          <cell r="B28" t="str">
            <v>Sales Category 24</v>
          </cell>
          <cell r="G28">
            <v>0</v>
          </cell>
          <cell r="K28">
            <v>0</v>
          </cell>
          <cell r="O28">
            <v>0</v>
          </cell>
          <cell r="S28">
            <v>0</v>
          </cell>
          <cell r="T28">
            <v>0</v>
          </cell>
        </row>
        <row r="29">
          <cell r="B29" t="str">
            <v>Sales Category 25</v>
          </cell>
          <cell r="G29">
            <v>0</v>
          </cell>
          <cell r="K29">
            <v>0</v>
          </cell>
          <cell r="O29">
            <v>0</v>
          </cell>
          <cell r="S29">
            <v>0</v>
          </cell>
          <cell r="T29">
            <v>0</v>
          </cell>
        </row>
        <row r="30">
          <cell r="B30" t="str">
            <v>Sales Category 26</v>
          </cell>
          <cell r="G30">
            <v>0</v>
          </cell>
          <cell r="K30">
            <v>0</v>
          </cell>
          <cell r="O30">
            <v>0</v>
          </cell>
          <cell r="S30">
            <v>0</v>
          </cell>
          <cell r="T30">
            <v>0</v>
          </cell>
        </row>
        <row r="31">
          <cell r="B31" t="str">
            <v>Sales Category 27</v>
          </cell>
          <cell r="G31">
            <v>0</v>
          </cell>
          <cell r="K31">
            <v>0</v>
          </cell>
          <cell r="O31">
            <v>0</v>
          </cell>
          <cell r="S31">
            <v>0</v>
          </cell>
          <cell r="T31">
            <v>0</v>
          </cell>
        </row>
        <row r="32">
          <cell r="B32" t="str">
            <v>Sales Category 28</v>
          </cell>
          <cell r="G32">
            <v>0</v>
          </cell>
          <cell r="K32">
            <v>0</v>
          </cell>
          <cell r="O32">
            <v>0</v>
          </cell>
          <cell r="S32">
            <v>0</v>
          </cell>
          <cell r="T32">
            <v>0</v>
          </cell>
        </row>
        <row r="33">
          <cell r="B33" t="str">
            <v>Sales Category 29</v>
          </cell>
          <cell r="G33">
            <v>0</v>
          </cell>
          <cell r="K33">
            <v>0</v>
          </cell>
          <cell r="O33">
            <v>0</v>
          </cell>
          <cell r="S33">
            <v>0</v>
          </cell>
          <cell r="T33">
            <v>0</v>
          </cell>
        </row>
        <row r="34">
          <cell r="B34" t="str">
            <v>Sales Category 30</v>
          </cell>
          <cell r="G34">
            <v>0</v>
          </cell>
          <cell r="K34">
            <v>0</v>
          </cell>
          <cell r="O34">
            <v>0</v>
          </cell>
          <cell r="S34">
            <v>0</v>
          </cell>
          <cell r="T34">
            <v>0</v>
          </cell>
          <cell r="Y34" t="str">
            <v>December</v>
          </cell>
          <cell r="Z34" t="e">
            <v>#REF!</v>
          </cell>
          <cell r="AE34" t="str">
            <v>December</v>
          </cell>
          <cell r="AF34">
            <v>15</v>
          </cell>
        </row>
        <row r="54">
          <cell r="B54" t="str">
            <v>Sales Category 16</v>
          </cell>
          <cell r="G54" t="e">
            <v>#DIV/0!</v>
          </cell>
          <cell r="K54" t="e">
            <v>#DIV/0!</v>
          </cell>
          <cell r="O54" t="e">
            <v>#DIV/0!</v>
          </cell>
          <cell r="S54" t="e">
            <v>#DIV/0!</v>
          </cell>
          <cell r="T54" t="e">
            <v>#DIV/0!</v>
          </cell>
        </row>
        <row r="55">
          <cell r="B55" t="str">
            <v>Sales Category 17</v>
          </cell>
          <cell r="G55" t="e">
            <v>#DIV/0!</v>
          </cell>
          <cell r="K55" t="e">
            <v>#DIV/0!</v>
          </cell>
          <cell r="O55" t="e">
            <v>#DIV/0!</v>
          </cell>
          <cell r="S55" t="e">
            <v>#DIV/0!</v>
          </cell>
          <cell r="T55" t="e">
            <v>#DIV/0!</v>
          </cell>
        </row>
        <row r="56">
          <cell r="B56" t="str">
            <v>Sales Category 18</v>
          </cell>
          <cell r="G56" t="e">
            <v>#DIV/0!</v>
          </cell>
          <cell r="K56" t="e">
            <v>#DIV/0!</v>
          </cell>
          <cell r="O56" t="e">
            <v>#DIV/0!</v>
          </cell>
          <cell r="S56" t="e">
            <v>#DIV/0!</v>
          </cell>
          <cell r="T56" t="e">
            <v>#DIV/0!</v>
          </cell>
        </row>
        <row r="57">
          <cell r="B57" t="str">
            <v>Sales Category 19</v>
          </cell>
          <cell r="G57" t="e">
            <v>#DIV/0!</v>
          </cell>
          <cell r="K57" t="e">
            <v>#DIV/0!</v>
          </cell>
          <cell r="O57" t="e">
            <v>#DIV/0!</v>
          </cell>
          <cell r="S57" t="e">
            <v>#DIV/0!</v>
          </cell>
          <cell r="T57" t="e">
            <v>#DIV/0!</v>
          </cell>
        </row>
        <row r="58">
          <cell r="B58" t="str">
            <v>Sales Category 20</v>
          </cell>
          <cell r="G58" t="e">
            <v>#DIV/0!</v>
          </cell>
          <cell r="K58" t="e">
            <v>#DIV/0!</v>
          </cell>
          <cell r="O58" t="e">
            <v>#DIV/0!</v>
          </cell>
          <cell r="S58" t="e">
            <v>#DIV/0!</v>
          </cell>
          <cell r="T58" t="e">
            <v>#DIV/0!</v>
          </cell>
        </row>
        <row r="59">
          <cell r="B59" t="str">
            <v>Sales Category 21</v>
          </cell>
          <cell r="G59" t="e">
            <v>#DIV/0!</v>
          </cell>
          <cell r="K59" t="e">
            <v>#DIV/0!</v>
          </cell>
          <cell r="O59" t="e">
            <v>#DIV/0!</v>
          </cell>
          <cell r="S59" t="e">
            <v>#DIV/0!</v>
          </cell>
          <cell r="T59" t="e">
            <v>#DIV/0!</v>
          </cell>
        </row>
        <row r="60">
          <cell r="B60" t="str">
            <v>Sales Category 22</v>
          </cell>
          <cell r="G60" t="e">
            <v>#DIV/0!</v>
          </cell>
          <cell r="K60" t="e">
            <v>#DIV/0!</v>
          </cell>
          <cell r="O60" t="e">
            <v>#DIV/0!</v>
          </cell>
          <cell r="S60" t="e">
            <v>#DIV/0!</v>
          </cell>
          <cell r="T60" t="e">
            <v>#DIV/0!</v>
          </cell>
        </row>
        <row r="61">
          <cell r="B61" t="str">
            <v>Sales Category 23</v>
          </cell>
          <cell r="G61" t="e">
            <v>#DIV/0!</v>
          </cell>
          <cell r="K61" t="e">
            <v>#DIV/0!</v>
          </cell>
          <cell r="O61" t="e">
            <v>#DIV/0!</v>
          </cell>
          <cell r="S61" t="e">
            <v>#DIV/0!</v>
          </cell>
          <cell r="T61" t="e">
            <v>#DIV/0!</v>
          </cell>
        </row>
        <row r="62">
          <cell r="B62" t="str">
            <v>Sales Category 24</v>
          </cell>
          <cell r="G62" t="e">
            <v>#DIV/0!</v>
          </cell>
          <cell r="K62" t="e">
            <v>#DIV/0!</v>
          </cell>
          <cell r="O62" t="e">
            <v>#DIV/0!</v>
          </cell>
          <cell r="S62" t="e">
            <v>#DIV/0!</v>
          </cell>
          <cell r="T62" t="e">
            <v>#DIV/0!</v>
          </cell>
        </row>
        <row r="63">
          <cell r="B63" t="str">
            <v>Sales Category 25</v>
          </cell>
          <cell r="G63" t="e">
            <v>#DIV/0!</v>
          </cell>
          <cell r="K63" t="e">
            <v>#DIV/0!</v>
          </cell>
          <cell r="O63" t="e">
            <v>#DIV/0!</v>
          </cell>
          <cell r="S63" t="e">
            <v>#DIV/0!</v>
          </cell>
          <cell r="T63" t="e">
            <v>#DIV/0!</v>
          </cell>
        </row>
        <row r="64">
          <cell r="B64" t="str">
            <v>Sales Category 26</v>
          </cell>
          <cell r="G64" t="e">
            <v>#DIV/0!</v>
          </cell>
          <cell r="K64" t="e">
            <v>#DIV/0!</v>
          </cell>
          <cell r="O64" t="e">
            <v>#DIV/0!</v>
          </cell>
          <cell r="S64" t="e">
            <v>#DIV/0!</v>
          </cell>
          <cell r="T64" t="e">
            <v>#DIV/0!</v>
          </cell>
        </row>
        <row r="65">
          <cell r="B65" t="str">
            <v>Sales Category 27</v>
          </cell>
          <cell r="G65" t="e">
            <v>#DIV/0!</v>
          </cell>
          <cell r="K65" t="e">
            <v>#DIV/0!</v>
          </cell>
          <cell r="O65" t="e">
            <v>#DIV/0!</v>
          </cell>
          <cell r="S65" t="e">
            <v>#DIV/0!</v>
          </cell>
          <cell r="T65" t="e">
            <v>#DIV/0!</v>
          </cell>
        </row>
        <row r="66">
          <cell r="B66" t="str">
            <v>Sales Category 28</v>
          </cell>
          <cell r="G66" t="e">
            <v>#DIV/0!</v>
          </cell>
          <cell r="K66" t="e">
            <v>#DIV/0!</v>
          </cell>
          <cell r="O66" t="e">
            <v>#DIV/0!</v>
          </cell>
          <cell r="S66" t="e">
            <v>#DIV/0!</v>
          </cell>
          <cell r="T66" t="e">
            <v>#DIV/0!</v>
          </cell>
        </row>
        <row r="67">
          <cell r="B67" t="str">
            <v>Sales Category 29</v>
          </cell>
          <cell r="G67" t="e">
            <v>#DIV/0!</v>
          </cell>
          <cell r="K67" t="e">
            <v>#DIV/0!</v>
          </cell>
          <cell r="O67" t="e">
            <v>#DIV/0!</v>
          </cell>
          <cell r="S67" t="e">
            <v>#DIV/0!</v>
          </cell>
          <cell r="T67" t="e">
            <v>#DIV/0!</v>
          </cell>
        </row>
        <row r="68">
          <cell r="B68" t="str">
            <v>Sales Category 30</v>
          </cell>
          <cell r="G68" t="e">
            <v>#DIV/0!</v>
          </cell>
          <cell r="K68" t="e">
            <v>#DIV/0!</v>
          </cell>
          <cell r="O68" t="e">
            <v>#DIV/0!</v>
          </cell>
          <cell r="S68" t="e">
            <v>#DIV/0!</v>
          </cell>
          <cell r="T68" t="e">
            <v>#DIV/0!</v>
          </cell>
        </row>
        <row r="87">
          <cell r="B87" t="str">
            <v>Sales Category 16</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row>
        <row r="88">
          <cell r="B88" t="str">
            <v>Sales Category 17</v>
          </cell>
          <cell r="C88">
            <v>0</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row>
        <row r="89">
          <cell r="B89" t="str">
            <v>Sales Category 18</v>
          </cell>
          <cell r="C89">
            <v>0</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row>
        <row r="90">
          <cell r="B90" t="str">
            <v>Sales Category 19</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row>
        <row r="91">
          <cell r="B91" t="str">
            <v>Sales Category 20</v>
          </cell>
          <cell r="C91">
            <v>0</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row>
        <row r="92">
          <cell r="B92" t="str">
            <v>Sales Category 21</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row>
        <row r="93">
          <cell r="B93" t="str">
            <v>Sales Category 22</v>
          </cell>
          <cell r="C93">
            <v>0</v>
          </cell>
          <cell r="D93">
            <v>0</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row>
        <row r="94">
          <cell r="B94" t="str">
            <v>Sales Category 23</v>
          </cell>
          <cell r="C94">
            <v>0</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row>
        <row r="95">
          <cell r="B95" t="str">
            <v>Sales Category 24</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row>
        <row r="96">
          <cell r="B96" t="str">
            <v>Sales Category 25</v>
          </cell>
          <cell r="C96">
            <v>0</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row>
        <row r="97">
          <cell r="B97" t="str">
            <v>Sales Category 26</v>
          </cell>
          <cell r="C97">
            <v>0</v>
          </cell>
          <cell r="D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row>
        <row r="98">
          <cell r="B98" t="str">
            <v>Sales Category 27</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row>
        <row r="99">
          <cell r="B99" t="str">
            <v>Sales Category 28</v>
          </cell>
          <cell r="C99">
            <v>0</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row>
        <row r="100">
          <cell r="B100" t="str">
            <v>Sales Category 29</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row>
        <row r="101">
          <cell r="B101" t="str">
            <v>Sales Category 30</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封面"/>
      <sheetName val="Database-指标数据类型"/>
      <sheetName val="Database-下拉框"/>
      <sheetName val="Database-分值计算"/>
      <sheetName val="OR01-产险销售"/>
      <sheetName val="OR02-寿险销售"/>
      <sheetName val="OR03-分支产险销售"/>
      <sheetName val="OR04-分支寿险销售"/>
      <sheetName val="OR05-产险理赔"/>
      <sheetName val="Database-参数列表"/>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sheetData sheetId="1"/>
      <sheetData sheetId="2">
        <row r="2">
          <cell r="B2" t="str">
            <v>是</v>
          </cell>
        </row>
        <row r="3">
          <cell r="B3" t="str">
            <v>否</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ource of Project Cost"/>
      <sheetName val="Expenditures Over Time"/>
      <sheetName val="Cumulative Project Costs"/>
      <sheetName val="Data Worksheet"/>
    </sheetNames>
    <sheetDataSet>
      <sheetData sheetId="0" refreshError="1"/>
      <sheetData sheetId="1">
        <row r="11">
          <cell r="D11">
            <v>0</v>
          </cell>
        </row>
        <row r="19">
          <cell r="D19">
            <v>0</v>
          </cell>
        </row>
        <row r="27">
          <cell r="D27">
            <v>0</v>
          </cell>
        </row>
        <row r="35">
          <cell r="D35">
            <v>0</v>
          </cell>
        </row>
        <row r="43">
          <cell r="D43">
            <v>0</v>
          </cell>
        </row>
      </sheetData>
      <sheetData sheetId="2" refreshError="1"/>
      <sheetData sheetId="3"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主页"/>
      <sheetName val="支票信息"/>
      <sheetName val="收款人资料"/>
      <sheetName val="支票填写"/>
      <sheetName val="支票"/>
      <sheetName val="银行进账单"/>
    </sheetNames>
    <sheetDataSet>
      <sheetData sheetId="0" refreshError="1"/>
      <sheetData sheetId="1" refreshError="1"/>
      <sheetData sheetId="2" refreshError="1"/>
      <sheetData sheetId="3">
        <row r="2">
          <cell r="D2" t="str">
            <v>支票号码</v>
          </cell>
        </row>
        <row r="3">
          <cell r="D3" t="str">
            <v>12525152</v>
          </cell>
        </row>
        <row r="4">
          <cell r="D4" t="str">
            <v>12525153</v>
          </cell>
        </row>
        <row r="5">
          <cell r="D5" t="str">
            <v>12525151</v>
          </cell>
        </row>
        <row r="6">
          <cell r="D6" t="str">
            <v>12525150</v>
          </cell>
        </row>
        <row r="7">
          <cell r="D7" t="str">
            <v>12512510</v>
          </cell>
        </row>
        <row r="8">
          <cell r="D8" t="str">
            <v>12515466</v>
          </cell>
        </row>
        <row r="9">
          <cell r="D9" t="str">
            <v>12545425</v>
          </cell>
        </row>
        <row r="10">
          <cell r="D10" t="str">
            <v>12545426</v>
          </cell>
        </row>
        <row r="11">
          <cell r="D11" t="str">
            <v>25315526545</v>
          </cell>
        </row>
        <row r="12">
          <cell r="D12" t="str">
            <v>251454584</v>
          </cell>
        </row>
        <row r="13">
          <cell r="D13" t="str">
            <v>25445485888</v>
          </cell>
        </row>
      </sheetData>
      <sheetData sheetId="4" refreshError="1"/>
      <sheetData sheetId="5"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附件1.2 保险公司期限匹配模板"/>
      <sheetName val="表1-2 基本情景期限匹配测试表（人身保险公司）_市值（2）"/>
    </sheetNames>
    <definedNames>
      <definedName name="Number_of_Payments" sheetId="1"/>
      <definedName name="Values_Entered" sheetId="1"/>
    </definedNames>
    <sheetDataSet>
      <sheetData sheetId="0" refreshError="1"/>
      <sheetData sheetId="1"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封面"/>
      <sheetName val="Database-指标数据类型"/>
      <sheetName val="Database-下拉框"/>
      <sheetName val="Database-分值计算"/>
      <sheetName val="Database-参数列表"/>
      <sheetName val="OR01-产险销售"/>
      <sheetName val="OR02-寿险销售"/>
      <sheetName val="OR03-分支产险销售"/>
      <sheetName val="OR04-分支寿险销售"/>
      <sheetName val="OR05-产险理赔"/>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row r="4">
          <cell r="B4" t="str">
            <v>人身险公司</v>
          </cell>
        </row>
        <row r="25">
          <cell r="B25" t="str">
            <v>否</v>
          </cell>
        </row>
      </sheetData>
      <sheetData sheetId="1"/>
      <sheetData sheetId="2">
        <row r="2">
          <cell r="B2" t="str">
            <v>是</v>
          </cell>
        </row>
        <row r="4">
          <cell r="B4" t="str">
            <v>1|销售人员管理体系完善，制定和实施了详细的培训计划</v>
          </cell>
        </row>
        <row r="5">
          <cell r="B5" t="str">
            <v>2|销售人员管理体系完善，未制定和实施详细的培训计划</v>
          </cell>
        </row>
        <row r="6">
          <cell r="B6" t="str">
            <v>3|销售人员管理体系不完善，未制定和实施详细的培训计划</v>
          </cell>
        </row>
        <row r="7">
          <cell r="B7" t="str">
            <v>1|保险公司明确了核保人员资质条件，定期举行核保人员上岗资格考试</v>
          </cell>
        </row>
        <row r="8">
          <cell r="B8" t="str">
            <v>2|保险公司明确了核保人员资质条件，未举行核保人员上岗资格考试</v>
          </cell>
        </row>
        <row r="9">
          <cell r="B9" t="str">
            <v>3|保险公司未明确核保人员资质条件，不举行核保人员上岗资格考试，不开展核保人员培训</v>
          </cell>
        </row>
        <row r="10">
          <cell r="B10" t="str">
            <v>1|保险公司核保分级授权清晰，明确了核保人员授权标准且定期更新，核保授权固化到系统</v>
          </cell>
        </row>
        <row r="11">
          <cell r="B11" t="str">
            <v>2|保险公司有核保分级授权，但不够完善，对核保人员核保授权未固化到系统</v>
          </cell>
        </row>
        <row r="12">
          <cell r="B12" t="str">
            <v>3|保险公司未明确核保人员资质条件，不举行核保人员上岗资格考试，不开展核保人员培训</v>
          </cell>
        </row>
        <row r="13">
          <cell r="B13" t="str">
            <v>1|对需审批的保险条款和费率，均经保险会批准后使用</v>
          </cell>
        </row>
        <row r="14">
          <cell r="B14" t="str">
            <v>2|对需审批的保险条款和费率，未经保险会批准使用</v>
          </cell>
        </row>
        <row r="15">
          <cell r="B15" t="str">
            <v>1|对不需审批的保险条款和费率，均在使用后十个工作内报保监会备案</v>
          </cell>
        </row>
        <row r="16">
          <cell r="B16" t="str">
            <v>2|对不需审批的保险条款和费率，未在使用后十个工作内报保监会备案</v>
          </cell>
        </row>
        <row r="17">
          <cell r="B17" t="str">
            <v>1|严格执行经保监会批准或备案的保险条款和费率</v>
          </cell>
        </row>
        <row r="18">
          <cell r="B18" t="str">
            <v>2|未严格执行经保监会批准或备案的保险条款和费率，擅自改变条款或费率</v>
          </cell>
        </row>
        <row r="19">
          <cell r="B19" t="str">
            <v>1|制定符合产品特点的应收保费管理细则</v>
          </cell>
        </row>
        <row r="20">
          <cell r="B20" t="str">
            <v>2|未制定符合产品特点的应收保费管理细则</v>
          </cell>
        </row>
        <row r="21">
          <cell r="B21" t="str">
            <v>1|根据应收保费管理细则实施应收保费的日常管理，监控应收保费余额、增速、账龄、应收率等指标</v>
          </cell>
        </row>
        <row r="22">
          <cell r="B22" t="str">
            <v>2|未根据应收保费管理细则实施应收保费的日常管理，监控应收保费余额、增速、账龄、应收率等指标</v>
          </cell>
        </row>
        <row r="23">
          <cell r="B23" t="str">
            <v>1|对应收账龄超过3个月的应收保费开展催收（不包括单笔金额小于1万元应收保费）</v>
          </cell>
        </row>
        <row r="24">
          <cell r="B24" t="str">
            <v>2|未对应收账龄超过3个月的应收保费开展催收（不包括单笔金额小于1万元应收保费）</v>
          </cell>
        </row>
        <row r="25">
          <cell r="B25" t="str">
            <v>1|总公司开展应收保费考核</v>
          </cell>
        </row>
        <row r="26">
          <cell r="B26" t="str">
            <v>2|总公司未开展应收保费考核</v>
          </cell>
        </row>
        <row r="27">
          <cell r="B27" t="str">
            <v>1|未出现利用广告后其他宣传方式对保险条款内容和服务质量等做引人误解的宣传的情况</v>
          </cell>
        </row>
        <row r="28">
          <cell r="B28" t="str">
            <v>2|利用广告后其他宣传方式对保险条款内容和服务质量等做引人误解的宣传</v>
          </cell>
        </row>
        <row r="29">
          <cell r="B29" t="str">
            <v>1|未出现销售活动中阻碍消费者履行如实告知义务或诱导其不履行如实告知义务的情况</v>
          </cell>
        </row>
        <row r="30">
          <cell r="B30" t="str">
            <v>2|销售活动中阻碍消费者履行如实告知义务或诱导其不履行如实告知义务</v>
          </cell>
        </row>
        <row r="31">
          <cell r="B31" t="str">
            <v>1|未出现夸大保险产品保障的情况</v>
          </cell>
        </row>
        <row r="32">
          <cell r="B32" t="str">
            <v>2|夸大保险产品保障</v>
          </cell>
        </row>
        <row r="33">
          <cell r="B33" t="str">
            <v>1|未出现隐瞒合同重要内容，如免责、退保等内容的情况</v>
          </cell>
        </row>
        <row r="34">
          <cell r="B34" t="str">
            <v>2|隐瞒合同重要内容，如免责、退保等内容</v>
          </cell>
        </row>
        <row r="35">
          <cell r="B35" t="str">
            <v>1|未出现提供虚假产品信息的情况</v>
          </cell>
        </row>
        <row r="36">
          <cell r="B36" t="str">
            <v>2|提供虚假产品信息</v>
          </cell>
        </row>
        <row r="37">
          <cell r="B37" t="str">
            <v>1|保险公司档案管理制度完善，承保档案保管范围、期限符合规定，保单按流水号装订，附件齐全，相关单证资料及时归档，集中管理，完整妥善保管</v>
          </cell>
        </row>
        <row r="38">
          <cell r="B38" t="str">
            <v>2|保险公司建立了档案管理制度，承保档案保管、装订、归档符合规定，但承保档案未集中管理</v>
          </cell>
        </row>
        <row r="39">
          <cell r="B39" t="str">
            <v>3|保险公司未建立承保业务档案管理制度，或存在承保档案不全或遗失的情况</v>
          </cell>
        </row>
        <row r="40">
          <cell r="B40" t="str">
            <v>1|新险种未及时实现承保业务信息系统管理</v>
          </cell>
        </row>
        <row r="41">
          <cell r="B41" t="str">
            <v>2|新险种及时实现承保业务信息系统管理</v>
          </cell>
        </row>
        <row r="42">
          <cell r="B42" t="str">
            <v>1|新险种未及时实现承保业务统计分析系统管理</v>
          </cell>
        </row>
        <row r="43">
          <cell r="B43" t="str">
            <v>2|新险种及时实现承保业务统计分析系统管理</v>
          </cell>
        </row>
        <row r="44">
          <cell r="B44" t="str">
            <v>1|承保业务系统未实现与再保、财务系统无缝对接</v>
          </cell>
        </row>
        <row r="45">
          <cell r="B45" t="str">
            <v>2|承保业务系统实现与再保、财务系统无缝对接</v>
          </cell>
        </row>
        <row r="46">
          <cell r="B46" t="str">
            <v>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v>
          </cell>
        </row>
        <row r="47">
          <cell r="B47" t="str">
            <v>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v>
          </cell>
        </row>
        <row r="48">
          <cell r="B48" t="str">
            <v>3|保险公司未建立销售管理系统</v>
          </cell>
        </row>
        <row r="49">
          <cell r="B49" t="str">
            <v>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v>
          </cell>
        </row>
        <row r="50">
          <cell r="B50" t="str">
            <v>2|保险公司在承保业务系统中，对客户信息和保险标的信息的核心内容、投保险种、保险金额、保费金额、保险费率、责任限额、信用限额（信用险）、被保险人申报的交易（信用险）、保险期间等关键承保信息，部分设置为必录项</v>
          </cell>
        </row>
        <row r="51">
          <cell r="B51" t="str">
            <v>3|保险公司在承保业务系统中未对关键承保信息设置为必录项，系统中数据记录不完整、不真实</v>
          </cell>
        </row>
        <row r="52">
          <cell r="B52" t="str">
            <v>1|保险公司农业保险承保到户，并能够根据需要提供保险单或保险凭证</v>
          </cell>
        </row>
        <row r="53">
          <cell r="B53" t="str">
            <v>2|其他情况</v>
          </cell>
        </row>
        <row r="54">
          <cell r="B54" t="str">
            <v>1|全部采用银（邮）保通系统出单</v>
          </cell>
        </row>
        <row r="55">
          <cell r="B55" t="str">
            <v>2|未全部采用银（邮）保通系统出单</v>
          </cell>
        </row>
        <row r="56">
          <cell r="B56" t="str">
            <v>1|意外险出单系统不存在未与核心业务系统实时对接的问题</v>
          </cell>
        </row>
        <row r="57">
          <cell r="B57" t="str">
            <v>2|意外险出单系统存在未与核心业务系统实时对接的问题</v>
          </cell>
        </row>
        <row r="58">
          <cell r="B58" t="str">
            <v>1|核心业务系统完整记录意外险保单信息内容</v>
          </cell>
        </row>
        <row r="59">
          <cell r="B59" t="str">
            <v>2|核心业务系统未完整记录意外险保单信息内容</v>
          </cell>
        </row>
        <row r="60">
          <cell r="B60" t="str">
            <v>1|不具备完整性控制功能</v>
          </cell>
        </row>
        <row r="61">
          <cell r="B61" t="str">
            <v>2|具备完整性控制功能，但功能不完备</v>
          </cell>
        </row>
        <row r="62">
          <cell r="B62" t="str">
            <v>3|具备完整性控制功能，且功能完备</v>
          </cell>
        </row>
        <row r="63">
          <cell r="B63" t="str">
            <v>1|不具备完整性控制功能</v>
          </cell>
        </row>
        <row r="64">
          <cell r="B64" t="str">
            <v>2|具备完整性控制功能，但功能不完备</v>
          </cell>
        </row>
        <row r="65">
          <cell r="B65" t="str">
            <v>3|具备完整性控制功能，且功能完备</v>
          </cell>
        </row>
        <row r="66">
          <cell r="B66" t="str">
            <v>1|佣金和手续费由总公司通过银行转账等非现金方式集中支付</v>
          </cell>
        </row>
        <row r="67">
          <cell r="B67" t="str">
            <v>2|佣金和手续费由省级分公司通过银行转账等非现金方式集中支付</v>
          </cell>
        </row>
        <row r="68">
          <cell r="B68" t="str">
            <v>3|其他</v>
          </cell>
        </row>
        <row r="69">
          <cell r="B69" t="str">
            <v>1|全部业务均由省公司及以上机构集中核保</v>
          </cell>
        </row>
        <row r="70">
          <cell r="B70" t="str">
            <v>2|中支机构具有核保权限，且支公司及以下分支机构不具有核保权限</v>
          </cell>
        </row>
        <row r="71">
          <cell r="B71" t="str">
            <v>3|支公司及以下分支机构具有核保权限</v>
          </cell>
        </row>
        <row r="72">
          <cell r="B72" t="str">
            <v>1|将操作风险纳入省级分公司和中心支公司销售、承保、保全部门负责人考核体系</v>
          </cell>
        </row>
        <row r="73">
          <cell r="B73" t="str">
            <v>2|未将操作风险纳入省级分公司和中心支公司销售、承保、保全部门负责人考核体系</v>
          </cell>
        </row>
        <row r="74">
          <cell r="B74" t="str">
            <v>1|公司建立了保险标的核验和风险评估制度，并能严格按制度规定展开核验</v>
          </cell>
        </row>
        <row r="75">
          <cell r="B75" t="str">
            <v>2|其他情况</v>
          </cell>
        </row>
        <row r="76">
          <cell r="B76" t="str">
            <v>1|评估期，涉及保费批减、退保的资金未发生支付至投保人、被保险人或取得相应授权的合法第三方以外情况</v>
          </cell>
        </row>
        <row r="77">
          <cell r="B77" t="str">
            <v>2|评估期，涉及保费批减、退保的资金发生支付至投保人、被保险人或取得相应授权的合法第三方以外情况</v>
          </cell>
        </row>
        <row r="78">
          <cell r="B78" t="str">
            <v>1|评估期各业务条线佣金及手续费均通过系统跟单自动计提</v>
          </cell>
        </row>
        <row r="79">
          <cell r="B79" t="str">
            <v>2|其他情况</v>
          </cell>
        </row>
        <row r="80">
          <cell r="B80" t="str">
            <v>1|将操作风险纳入省级分公司和中心支公司销售、承保、保全部门负责人考核体系</v>
          </cell>
        </row>
        <row r="81">
          <cell r="B81" t="str">
            <v>2|未将操作风险纳入省级分公司和中心支公司销售、承保、保全部门负责人考核体系</v>
          </cell>
        </row>
        <row r="82">
          <cell r="B82" t="str">
            <v>1|公司建立了保险标的生调、体检等核验和风险评估制度，并能严格按制度规定展开核验</v>
          </cell>
        </row>
        <row r="83">
          <cell r="B83" t="str">
            <v>2|其他情况</v>
          </cell>
        </row>
        <row r="84">
          <cell r="B84" t="str">
            <v>1|评估期，保单质押贷款均通过银行转账支付至投保人银行账户</v>
          </cell>
        </row>
        <row r="85">
          <cell r="B85" t="str">
            <v>2|其他情况</v>
          </cell>
        </row>
        <row r="86">
          <cell r="B86" t="str">
            <v>1|评估期各业务条线佣金及手续费均通过系统跟单自动计提</v>
          </cell>
        </row>
        <row r="87">
          <cell r="B87" t="str">
            <v>2|其他情况</v>
          </cell>
        </row>
        <row r="88">
          <cell r="B88" t="str">
            <v>1|同一赔案中，理赔不相容岗位分离设置如下：车险理赔：查勘岗与核损岗、定损岗与核损岗、人伤跟踪岗与医疗审核岗、核损岗与核赔岗、医疗审核岗与核赔岗、理算岗与核赔岗；非车险理赔：案件处理岗与核赔岗、理算岗与核赔岗；做到6项以上</v>
          </cell>
        </row>
        <row r="89">
          <cell r="B89" t="str">
            <v>2|同一赔案中，理赔不相容岗位分离设置如下：车险理赔：查勘岗与核损岗、定损岗与核损岗、人伤跟踪岗与医疗审核岗、核损岗与核赔岗、医疗审核岗与核赔岗、理算岗与核赔岗；非车险理赔：案件处理岗与核赔岗、理算岗与核赔岗；少于6项但查勘、定损与核赔岗位，核损与核赔岗位分离</v>
          </cell>
        </row>
        <row r="90">
          <cell r="B90" t="str">
            <v>3|其他</v>
          </cell>
        </row>
        <row r="91">
          <cell r="B91" t="str">
            <v>1|理赔流程中的特殊环节由总公司集中管理，并制定统一的管理流程，其中农业保险报案由省级分公司或总公司集中受理</v>
          </cell>
        </row>
        <row r="92">
          <cell r="B92" t="str">
            <v>2|其他</v>
          </cell>
        </row>
        <row r="93">
          <cell r="B93" t="str">
            <v>1|理赔系统中开发独立的反欺诈模块</v>
          </cell>
        </row>
        <row r="94">
          <cell r="B94" t="str">
            <v>2|未开发独立系统模块，但建立了独立的反欺诈机制</v>
          </cell>
        </row>
        <row r="95">
          <cell r="B95" t="str">
            <v>3|其他</v>
          </cell>
        </row>
        <row r="96">
          <cell r="B96" t="str">
            <v>1|保险公司建立农业保险内部稽核制度，根据《农业保险条例》、有关监管规定以及公司内控制度，定期对分支机构农业保险业务进行核查，并将核查结果及时报告保险监管部门</v>
          </cell>
        </row>
        <row r="97">
          <cell r="B97" t="str">
            <v>2|保险公司建立了农业保险内部稽核制度，定期对分支机构农业保险业务进行核查，但未将核查结果及时报告保险监管部门</v>
          </cell>
        </row>
        <row r="98">
          <cell r="B98" t="str">
            <v>3|保险公司建立了农业保险内部稽核制度，但未对分支机构农业保险业务进行核查</v>
          </cell>
        </row>
        <row r="99">
          <cell r="B99" t="str">
            <v>4|保险公司未建立农业保险内部稽核制度</v>
          </cell>
        </row>
        <row r="100">
          <cell r="B100" t="str">
            <v>1|省级分公司和中心支公司理赔部门负责人的业绩考核与操作风险相挂钩</v>
          </cell>
        </row>
        <row r="101">
          <cell r="B101" t="str">
            <v>2|省级分公司和中心支公司理赔部门负责人的业绩考核与操作风险未挂钩</v>
          </cell>
        </row>
        <row r="102">
          <cell r="B102" t="str">
            <v>1|公司对分支机构实行分类授权理赔管理，根据赔案类型，理赔工作环节，分支机构经营管理水平、风险控制能力及服务需求，理赔人员专业技能、考试评级结果等因素，明确各级机构或人员定损权限及核赔权限</v>
          </cell>
        </row>
        <row r="103">
          <cell r="B103" t="str">
            <v>2|其他情况</v>
          </cell>
        </row>
        <row r="104">
          <cell r="B104" t="str">
            <v>1|公司理赔信息系统设置了反欺诈识别提醒功能，对出险时间与起保或终止时间接近、保险年度内索赔次数异常等情况进行提示的，对重点领域和环节设立欺诈案件和可疑赔案筛查功能</v>
          </cell>
        </row>
        <row r="105">
          <cell r="B105" t="str">
            <v>2|其他情况</v>
          </cell>
        </row>
        <row r="106">
          <cell r="B106" t="str">
            <v>1|公司理赔信息系统与接报案系统对接，理赔信息系统中报案时间由接报案系统直接导入，报案时间无法手工修改</v>
          </cell>
        </row>
        <row r="107">
          <cell r="B107" t="str">
            <v>2|其他情况</v>
          </cell>
        </row>
        <row r="108">
          <cell r="B108" t="str">
            <v>1|省级分公司和中心支公司理赔部门负责人的业绩考核与操作风险相挂钩</v>
          </cell>
        </row>
        <row r="109">
          <cell r="B109" t="str">
            <v>2|省级分公司和中心支公司理赔部门负责人的业绩考核与操作风险未挂钩</v>
          </cell>
        </row>
        <row r="110">
          <cell r="B110" t="str">
            <v>1|公司理赔信息系统设置了反欺诈识别提醒功能，对出险时间与起保或终止时间接近、保险年度内索赔次数异常等情况进行提示的，对重点领域和环节设立欺诈案件和可疑赔案筛查功能</v>
          </cell>
        </row>
        <row r="111">
          <cell r="B111" t="str">
            <v>2|其他情况</v>
          </cell>
        </row>
        <row r="112">
          <cell r="B112" t="str">
            <v>1|公司理赔信息系统与接报案系统对接，理赔信息系统中报案时间由接报案系统直接导入，报案时间无法手工修改</v>
          </cell>
        </row>
        <row r="113">
          <cell r="B113" t="str">
            <v>2|其他情况</v>
          </cell>
        </row>
        <row r="114">
          <cell r="B114" t="str">
            <v>1|评价期内，保险公司设立了独立的再保险管理部门，部门工作定位准确、内部岗位职责清晰、工作流程及权限设置明确</v>
          </cell>
        </row>
        <row r="115">
          <cell r="B115" t="str">
            <v>2|评价期内，保险公司未设立独立的再保险管理部门，但公司内部再保险业务相关岗位职责定位准确，再保险业务流程清晰和岗位权限明确</v>
          </cell>
        </row>
        <row r="116">
          <cell r="B116" t="str">
            <v>3|其他</v>
          </cell>
        </row>
        <row r="117">
          <cell r="B117" t="str">
            <v>1|评价期内，保险公司的再保险分入业务的核保、核赔、会计处理及财务结算由总公司职能部门统一办理，明确规定分支机构不得办理再保险分入业务的核保、核赔、会计处理及财务结算</v>
          </cell>
        </row>
        <row r="118">
          <cell r="B118" t="str">
            <v>2|评价期内，保险公司的再保险分入业务的核保、核赔、会计处理及财务结算不是由总公司职能部门统一办理，未明确规定分支机构不得办理再保险分入业务的核保、核赔、会计处理及财务结算</v>
          </cell>
        </row>
        <row r="119">
          <cell r="B119" t="str">
            <v>1|评价期内，保险公司在符合监管要求的基础上，制定再保险接受人及经纪人资信管理办法并遵照执行，建立再保险接受人及再保险经纪人资信安全清单，并动态更新、跟踪及管理，信息与再保险登记系统同步</v>
          </cell>
        </row>
        <row r="120">
          <cell r="B120" t="str">
            <v>2|评价期内，保险公司未在符合监管要求的基础上，制定再保险接受人及经纪人资信管理办法并遵照执行，建立再保险接受人及再保险经纪人资信安全清单，并动态更新、跟踪及管理，信息与再保险登记系统同步</v>
          </cell>
        </row>
        <row r="121">
          <cell r="B121" t="str">
            <v>1|评价期内，保险公司根据监管规定及内部管理要求，结合实际情况，建立了再保险接受人信用风险突发应急预案</v>
          </cell>
        </row>
        <row r="122">
          <cell r="B122" t="str">
            <v>2|评价期内，保险公司未根据监管规定及内部管理要求，结合实际情况，建立再保险接受人信用风险突发应急预案</v>
          </cell>
        </row>
        <row r="123">
          <cell r="B123" t="str">
            <v>1|评价期内，保险公司需续保的再保合约业务，在到期日之前必须完成下一年度合约安排。或者，合约双方另有约定的，必须在双方约定日期前完成</v>
          </cell>
        </row>
        <row r="124">
          <cell r="B124" t="str">
            <v>2|评价期内，保险公司需续保的再保合约业务，未在到期日前完成下一年度合约安排。合约双方另有约定的，未在双方约定日期前完成</v>
          </cell>
        </row>
        <row r="125">
          <cell r="B125" t="str">
            <v>1|评价期内，保险公司建立再保险应收应付款项的管理机制，包括相关管理制度及执行</v>
          </cell>
        </row>
        <row r="126">
          <cell r="B126" t="str">
            <v>2|评价期内，保险公司未建立再保险应收应付款项的管理机制，包括相关管理制度及执行</v>
          </cell>
        </row>
        <row r="127">
          <cell r="B127" t="str">
            <v>1|保险公司每一危险单位自留风符合相关法律法规管理规定</v>
          </cell>
        </row>
        <row r="128">
          <cell r="B128" t="str">
            <v>2|保险公司每一危险单位自留风险不符合相关法律法规管理规定</v>
          </cell>
        </row>
        <row r="129">
          <cell r="B129" t="str">
            <v>1|保险公司每一危险单位自留风险符合公司内部管理规定</v>
          </cell>
        </row>
        <row r="130">
          <cell r="B130" t="str">
            <v>2|保险公司每一危险单位自留风险不符合公司内部管理规定</v>
          </cell>
        </row>
        <row r="131">
          <cell r="B131" t="str">
            <v>1|再保险系统与业务、财务系统无缝链接，实现数据同步更新</v>
          </cell>
        </row>
        <row r="132">
          <cell r="B132" t="str">
            <v>2|再保险系统未能与业务、财务系统无缝链接，未能实现数据同步更新</v>
          </cell>
        </row>
        <row r="133">
          <cell r="B133" t="str">
            <v>1|IT系统模块包括合约、临分、分入、分出、账务、再保人管理等功能，系统功能齐全</v>
          </cell>
        </row>
        <row r="134">
          <cell r="B134" t="str">
            <v>2|IT系统模块不包括合约、临分、分入、分出、账务、再保人管理等功能，系统功能不齐全</v>
          </cell>
        </row>
        <row r="135">
          <cell r="B135" t="str">
            <v>1|保险公司IT系统可统计保监会要求上报的各类再保险数据报表</v>
          </cell>
        </row>
        <row r="136">
          <cell r="B136" t="str">
            <v>2|保险公司IT系统不能统计保监会要求上报的各类再保险数据报表</v>
          </cell>
        </row>
        <row r="137">
          <cell r="B137" t="str">
            <v>1|再保险IT系统权限管理明晰，核保和再保、经办和复核岗位权限区分明确</v>
          </cell>
        </row>
        <row r="138">
          <cell r="B138" t="str">
            <v>2|再保险IT系统权限管理不明晰，核保和再保、经办和复核岗位权限区分不明确</v>
          </cell>
        </row>
        <row r="139">
          <cell r="B139" t="str">
            <v>1|再保系统可在1个账单周期内及时更新核保、理赔、批改等信息，并具有保留修改痕迹，查询修改人和修改时间的功能，账单操作时点和对应原始数据具有留存功能</v>
          </cell>
        </row>
        <row r="140">
          <cell r="B140" t="str">
            <v>2|再保系统不能在1个账单周期内及时更新核保、理赔、批改等信息，不具有保留修改痕迹，不能查询修改人和修改时间的功能，账单操作时点和对应原始数据不具有留存功能</v>
          </cell>
        </row>
        <row r="141">
          <cell r="B141" t="str">
            <v>1|保险公司采用合理方法提取未到期准备金，并进行充足性测试，且充足性测试过程的假设与未决赔款准备金评估以及业务发展趋势一致</v>
          </cell>
        </row>
        <row r="142">
          <cell r="B142" t="str">
            <v>2|保险公司采用合理方法提取未到期准备金，并进行充足性测试，但充足性测试假设与未决评估及业务发展趋势存在差异</v>
          </cell>
        </row>
        <row r="143">
          <cell r="B143" t="str">
            <v>3|其他</v>
          </cell>
        </row>
        <row r="144">
          <cell r="B144" t="str">
            <v>1|保险公司对于已发生未报案未决赔款准备金采用两种以上方法评估，并进行合理性检验</v>
          </cell>
        </row>
        <row r="145">
          <cell r="B145" t="str">
            <v>2|保险公司对于已发生未报案未决赔款准备金采用两种方法评估，未进行合理性检验</v>
          </cell>
        </row>
        <row r="146">
          <cell r="B146" t="str">
            <v>3|其他</v>
          </cell>
        </row>
        <row r="147">
          <cell r="B147" t="str">
            <v>1|保险公司分别建立再保分出前和再保分出后的赔付流量三角形，对分保未决赔款准备金进行评估</v>
          </cell>
        </row>
        <row r="148">
          <cell r="B148" t="str">
            <v>2|其他</v>
          </cell>
        </row>
        <row r="149">
          <cell r="B149" t="str">
            <v>1|保险公司准备金核算过程中与财务现有的科目核算无重复或遗漏，精算结果与财务结果有差异时，定期及时更新</v>
          </cell>
        </row>
        <row r="150">
          <cell r="B150" t="str">
            <v>2|其他</v>
          </cell>
        </row>
        <row r="151">
          <cell r="B151" t="str">
            <v>1|保险公司准备金核算过程中总部不直接做业务时，未计提准备金，即无冗余</v>
          </cell>
        </row>
        <row r="152">
          <cell r="B152" t="str">
            <v>2|其他</v>
          </cell>
        </row>
        <row r="153">
          <cell r="B153" t="str">
            <v>1|底稿内容不完整</v>
          </cell>
        </row>
        <row r="154">
          <cell r="B154" t="str">
            <v>2|底稿内容完整</v>
          </cell>
        </row>
        <row r="155">
          <cell r="B155" t="str">
            <v>1|编制频率低于每半年一次</v>
          </cell>
        </row>
        <row r="156">
          <cell r="B156" t="str">
            <v>2|编制频率不低于每半年一次</v>
          </cell>
        </row>
        <row r="157">
          <cell r="B157" t="str">
            <v>1|未有效复核</v>
          </cell>
        </row>
        <row r="158">
          <cell r="B158" t="str">
            <v>2|有效复核</v>
          </cell>
        </row>
        <row r="159">
          <cell r="B159" t="str">
            <v>1|未有效留存或备份</v>
          </cell>
        </row>
        <row r="160">
          <cell r="B160" t="str">
            <v>2|有效留存或备份</v>
          </cell>
        </row>
        <row r="161">
          <cell r="B161" t="str">
            <v>1|保险公司针对准备金管理建立了完善的管理流程与管理制度</v>
          </cell>
        </row>
        <row r="162">
          <cell r="B162" t="str">
            <v>2|保险公司针对准备金管理建立了较为完善的管理流程与管理制度</v>
          </cell>
        </row>
        <row r="163">
          <cell r="B163" t="str">
            <v>3|保险公司针对准备金管理建立了管理流程与管理制度，但是有待进一步完善</v>
          </cell>
        </row>
        <row r="164">
          <cell r="B164" t="str">
            <v>1|最近4个季度内资产管理部门负责人未因违法违规受到行政处罚</v>
          </cell>
        </row>
        <row r="165">
          <cell r="B165" t="str">
            <v>2|最近4个季度内资产管理部门负责人因违法违规受到行政处罚</v>
          </cell>
        </row>
        <row r="166">
          <cell r="B166" t="str">
            <v>1|资产管理部门在投资研究、资产清算或托管、风险控制、业绩评估、相关保障等环节设置岗位</v>
          </cell>
        </row>
        <row r="167">
          <cell r="B167" t="str">
            <v>2|资产管理部门未在投资研究、资产清算、托管、风险控制、业绩评估、相关保障等环节设置岗位</v>
          </cell>
        </row>
        <row r="168">
          <cell r="B168" t="str">
            <v>3|不适用</v>
          </cell>
        </row>
        <row r="169">
          <cell r="B169" t="str">
            <v>1|资产管理部门除在投资研究、资产清算或托管、风险控制、业绩评估、相关保障等环节设置岗位外，还设置投资、交易等与资金运用业务直接相关的岗位</v>
          </cell>
        </row>
        <row r="170">
          <cell r="B170" t="str">
            <v>2|资产管理部门未在投资研究、资产清算或托管、风险控制、业绩评估、相关保障等环节设置岗位，也未设置投资、交易等与资金运用业务直接相关的岗位</v>
          </cell>
        </row>
        <row r="171">
          <cell r="B171" t="str">
            <v>3|不适用</v>
          </cell>
        </row>
        <row r="172">
          <cell r="B172" t="str">
            <v>1|对投研人员无激励机制或激励机制只与短期（一年及以内）业绩挂钩</v>
          </cell>
        </row>
        <row r="173">
          <cell r="B173" t="str">
            <v>2|对投研人员的激励机制与长期（一年以上）业绩挂钩</v>
          </cell>
        </row>
        <row r="174">
          <cell r="B174" t="str">
            <v>3|不适用</v>
          </cell>
        </row>
        <row r="175">
          <cell r="B175" t="str">
            <v>1|能够提供受托机构相关证明材料</v>
          </cell>
        </row>
        <row r="176">
          <cell r="B176" t="str">
            <v>2|不能提供受托机构相关证明材料</v>
          </cell>
        </row>
        <row r="177">
          <cell r="B177" t="str">
            <v>3|不适用</v>
          </cell>
        </row>
        <row r="178">
          <cell r="B178" t="str">
            <v>1|资金运用风险管理人员激励机制不直接与投资业绩挂钩</v>
          </cell>
        </row>
        <row r="179">
          <cell r="B179" t="str">
            <v>2|资金运用风险管理人员激励机制直接与投资业绩挂钩</v>
          </cell>
        </row>
        <row r="180">
          <cell r="B180" t="str">
            <v>3|不适用</v>
          </cell>
        </row>
        <row r="181">
          <cell r="B181" t="str">
            <v>1|能够提供受托机构相关证明材料</v>
          </cell>
        </row>
        <row r="182">
          <cell r="B182" t="str">
            <v>2|不能够提供受托机构相关证明材料</v>
          </cell>
        </row>
        <row r="183">
          <cell r="B183" t="str">
            <v>3|不适用</v>
          </cell>
        </row>
        <row r="184">
          <cell r="B184" t="str">
            <v>1|业绩考核与操作风险挂钩</v>
          </cell>
        </row>
        <row r="185">
          <cell r="B185" t="str">
            <v>2|业绩考核不与操作风险挂钩</v>
          </cell>
        </row>
        <row r="186">
          <cell r="B186" t="str">
            <v>3|不适用</v>
          </cell>
        </row>
        <row r="187">
          <cell r="B187" t="str">
            <v>1|能够提供受托机构相关证明材料</v>
          </cell>
        </row>
        <row r="188">
          <cell r="B188" t="str">
            <v>2|不能提供受托机构相关证明材料</v>
          </cell>
        </row>
        <row r="189">
          <cell r="B189" t="str">
            <v>3|不适用</v>
          </cell>
        </row>
        <row r="190">
          <cell r="B190" t="str">
            <v>1|建立资金运用操作风险数据库且如实记录操作风险事件</v>
          </cell>
        </row>
        <row r="191">
          <cell r="B191" t="str">
            <v>2|未建立资金运用操作风险数据库或未如实记录操作风险事件</v>
          </cell>
        </row>
        <row r="192">
          <cell r="B192" t="str">
            <v>1|保险公司委托投资的，全部建立相关制度</v>
          </cell>
        </row>
        <row r="193">
          <cell r="B193" t="str">
            <v>2|保险公司委托投资的，未全部建立相关制度</v>
          </cell>
        </row>
        <row r="194">
          <cell r="B194" t="str">
            <v>3|保险公司未开展委托投资</v>
          </cell>
        </row>
        <row r="195">
          <cell r="B195" t="str">
            <v>1|委托投资指引达到要求</v>
          </cell>
        </row>
        <row r="196">
          <cell r="B196" t="str">
            <v>2|委托投资指引未达到要求</v>
          </cell>
        </row>
        <row r="197">
          <cell r="B197" t="str">
            <v>3|保险公司未开展委托投资</v>
          </cell>
        </row>
        <row r="198">
          <cell r="B198" t="str">
            <v>1|最近4个季度内对全部投资管理人评估大于1次</v>
          </cell>
        </row>
        <row r="199">
          <cell r="B199" t="str">
            <v>2|最近4个季度内只对部分投资管理人进行评估</v>
          </cell>
        </row>
        <row r="200">
          <cell r="B200" t="str">
            <v>3|最近4个季度内未对投资管理人进行评估</v>
          </cell>
        </row>
        <row r="201">
          <cell r="B201" t="str">
            <v>4|保险公司未开展委托投资</v>
          </cell>
        </row>
        <row r="202">
          <cell r="B202" t="str">
            <v>1|资产配置压力测试达到要求</v>
          </cell>
        </row>
        <row r="203">
          <cell r="B203" t="str">
            <v>2|资产配置压力测试未达到要求</v>
          </cell>
        </row>
        <row r="204">
          <cell r="B204" t="str">
            <v>1|资产配置分账户管理达到要求</v>
          </cell>
        </row>
        <row r="205">
          <cell r="B205" t="str">
            <v>2|资产配置分账户管理未达到要求</v>
          </cell>
        </row>
        <row r="206">
          <cell r="B206" t="str">
            <v>3|不适用</v>
          </cell>
        </row>
        <row r="207">
          <cell r="B207" t="str">
            <v>1|能够提供受托机构相关证明材料</v>
          </cell>
        </row>
        <row r="208">
          <cell r="B208" t="str">
            <v>2|不能提供受托机构相关证明材料</v>
          </cell>
        </row>
        <row r="209">
          <cell r="B209" t="str">
            <v>3|不适用</v>
          </cell>
        </row>
        <row r="210">
          <cell r="B210" t="str">
            <v>1|全部投资资产实施托管</v>
          </cell>
        </row>
        <row r="211">
          <cell r="B211" t="str">
            <v>2|投资资产部分托管</v>
          </cell>
        </row>
        <row r="212">
          <cell r="B212" t="str">
            <v>3|投资资产未托管</v>
          </cell>
        </row>
        <row r="213">
          <cell r="B213" t="str">
            <v>1|具备完善的投资授权制度，建立董事会投资决策委员会体系，决策及批准权限明确</v>
          </cell>
        </row>
        <row r="214">
          <cell r="B214" t="str">
            <v>2|不具备完善的投资授权制度，未建立董事会投资决策委员会体系，决策及批准权限不明确</v>
          </cell>
        </row>
        <row r="215">
          <cell r="B215" t="str">
            <v>1|实现决策流程的信息化和自动化，通过信息系统手段实现投资决策流程、次序自动控制</v>
          </cell>
        </row>
        <row r="216">
          <cell r="B216" t="str">
            <v>2|未实现决策流程的信息化和自动化，未能通过信息系统手段实现投资决策流程、次序自动控制</v>
          </cell>
        </row>
        <row r="217">
          <cell r="B217" t="str">
            <v>3|不适用</v>
          </cell>
        </row>
        <row r="218">
          <cell r="B218" t="str">
            <v>1|能够提供受托机构相关证明材料</v>
          </cell>
        </row>
        <row r="219">
          <cell r="B219" t="str">
            <v>2|不能提供受托机构相关证明材料</v>
          </cell>
        </row>
        <row r="220">
          <cell r="B220" t="str">
            <v>3|其他</v>
          </cell>
        </row>
        <row r="221">
          <cell r="B221" t="str">
            <v>1|重要投资决策有相关书面记录，如会议纪要、最终投资决议等，并由决策人在最终投资决议上确认</v>
          </cell>
        </row>
        <row r="222">
          <cell r="B222" t="str">
            <v>2|重要投资决策没有相关书面记录，如会议纪要、最终投资决议等，或者决策人未在最终投资决议上确认</v>
          </cell>
        </row>
        <row r="223">
          <cell r="B223" t="str">
            <v>3|不适用</v>
          </cell>
        </row>
        <row r="224">
          <cell r="B224" t="str">
            <v>1|能够提供受托机构相关证明材料</v>
          </cell>
        </row>
        <row r="225">
          <cell r="B225" t="str">
            <v>2|不能提供受托机构相关证明材料</v>
          </cell>
        </row>
        <row r="226">
          <cell r="B226" t="str">
            <v>3|不适用</v>
          </cell>
        </row>
        <row r="227">
          <cell r="B227" t="str">
            <v>1|构建投资池、备选池和禁投池体系且定期维护</v>
          </cell>
        </row>
        <row r="228">
          <cell r="B228" t="str">
            <v>2|未构建投资池、备选池和禁投池体系</v>
          </cell>
        </row>
        <row r="229">
          <cell r="B229" t="str">
            <v>3|未开展股票、债券、开放式基金等投资</v>
          </cell>
        </row>
        <row r="230">
          <cell r="B230" t="str">
            <v>1|能够提供受托机构相关证明材料</v>
          </cell>
        </row>
        <row r="231">
          <cell r="B231" t="str">
            <v>2|不能提供受托机构相关证明材料</v>
          </cell>
        </row>
        <row r="232">
          <cell r="B232" t="str">
            <v>3|不适用</v>
          </cell>
        </row>
        <row r="233">
          <cell r="B233" t="str">
            <v>1|实行集中交易制度，安装必要的监测系统、预警系统和反馈系统，对交易室通讯设备进行监控</v>
          </cell>
        </row>
        <row r="234">
          <cell r="B234" t="str">
            <v>2|未实行集中交易制度，未安装必要的监测系统、预警系统和反馈系统，未对交易室通讯设备进行监控</v>
          </cell>
        </row>
        <row r="235">
          <cell r="B235" t="str">
            <v>3|不适用</v>
          </cell>
        </row>
        <row r="236">
          <cell r="B236" t="str">
            <v>1|能够提供受托机构相关证明材料</v>
          </cell>
        </row>
        <row r="237">
          <cell r="B237" t="str">
            <v>2|不能提供受托机构相关证明材料</v>
          </cell>
        </row>
        <row r="238">
          <cell r="B238" t="str">
            <v>3|不适用</v>
          </cell>
        </row>
        <row r="239">
          <cell r="B239" t="str">
            <v>1|建立完善的交易记录制度，每日对交易记录及时核对并存档</v>
          </cell>
        </row>
        <row r="240">
          <cell r="B240" t="str">
            <v>2|未建立完善的交易记录制度，未对交易记录及时核对并存档</v>
          </cell>
        </row>
        <row r="241">
          <cell r="B241" t="str">
            <v>3|不适用</v>
          </cell>
        </row>
        <row r="242">
          <cell r="B242" t="str">
            <v>1|能够提供受托机构相关证明材料</v>
          </cell>
        </row>
        <row r="243">
          <cell r="B243" t="str">
            <v>2|不能提供受托机构相关证明材料</v>
          </cell>
        </row>
        <row r="244">
          <cell r="B244" t="str">
            <v>3|不适用</v>
          </cell>
        </row>
        <row r="245">
          <cell r="B245" t="str">
            <v>1|建立会计估值政策与制度规范，估值结果经过复核审查</v>
          </cell>
        </row>
        <row r="246">
          <cell r="B246" t="str">
            <v>2|未建立会计估值政策与制度规范，估值未经过复核审查</v>
          </cell>
        </row>
        <row r="247">
          <cell r="B247" t="str">
            <v>3|不适用</v>
          </cell>
        </row>
        <row r="248">
          <cell r="B248" t="str">
            <v>1|能够提供受托机构相关证明材料</v>
          </cell>
        </row>
        <row r="249">
          <cell r="B249" t="str">
            <v>2|不能提供受托机构相关证明材料</v>
          </cell>
        </row>
        <row r="250">
          <cell r="B250" t="str">
            <v>3|不适用</v>
          </cell>
        </row>
        <row r="251">
          <cell r="B251" t="str">
            <v>1|投资部门的业务交易台账与后台清算记录和资金记录应保持一致，并保留复核纪录，每日完成交易后进行清算和交易信息核对</v>
          </cell>
        </row>
        <row r="252">
          <cell r="B252" t="str">
            <v>2|投资部门的业务交易台账未能与后台清算记录和资金记录保持一致，未保留复核纪录，每日完成交易后未进行清算和交易信息核对</v>
          </cell>
        </row>
        <row r="253">
          <cell r="B253" t="str">
            <v>3|不适用</v>
          </cell>
        </row>
        <row r="254">
          <cell r="B254" t="str">
            <v>1|由投资部门督促检查管理人和托管人的业务交易台账与后台清算记录和资金记录是否保持一致，管理人和托管人每日核对清算和交易信息</v>
          </cell>
        </row>
        <row r="255">
          <cell r="B255" t="str">
            <v>2|投资部门未督促检查管理人和托管人的业务交易台账与后台清算记录和资金记录是否保持一致，管理人和托管人每日未核对清算和交易信息</v>
          </cell>
        </row>
        <row r="256">
          <cell r="B256" t="str">
            <v>3|不适用</v>
          </cell>
        </row>
        <row r="257">
          <cell r="B257" t="str">
            <v>1|建立资金运用信息系统，设定合规性和风险指标阀值，将风险监控的各项要素固化到信息系统之中，实现管理自动化</v>
          </cell>
        </row>
        <row r="258">
          <cell r="B258" t="str">
            <v>2|建立资金运用信息系统，设定合规性和风险指标阀值，将部分合规性和风险指标阀值设置于信息系统</v>
          </cell>
        </row>
        <row r="259">
          <cell r="B259" t="str">
            <v>3|未建立资金运用信息系统，未设定合规性和风险指标阀值，未将风险监控的各项要素固化到信息系统之中</v>
          </cell>
        </row>
        <row r="260">
          <cell r="B260" t="str">
            <v>4|不适用</v>
          </cell>
        </row>
        <row r="261">
          <cell r="B261" t="str">
            <v>1|能够提供受托机构相关证明材料</v>
          </cell>
        </row>
        <row r="262">
          <cell r="B262" t="str">
            <v>2|不能提供受托机构相关证明材料</v>
          </cell>
        </row>
        <row r="263">
          <cell r="B263" t="str">
            <v>3|不适用</v>
          </cell>
        </row>
        <row r="264">
          <cell r="B264" t="str">
            <v>1|能积极参与、密切跟踪新的资金运用、偿付能力等政策制度，能够及时对新政作出调整资金运用管理流程和经营行为</v>
          </cell>
        </row>
        <row r="265">
          <cell r="B265" t="str">
            <v>2|未能积极参与、密切跟踪新的资金运用、偿付能力等政策制度，未能及时对新政作出调整资金运用管理流程和经营行为</v>
          </cell>
        </row>
        <row r="266">
          <cell r="B266" t="str">
            <v>1|对新的资金运用、偿付能力等政策制度，保险公司能够及时对高管、相关部门人员进行培训</v>
          </cell>
        </row>
        <row r="267">
          <cell r="B267" t="str">
            <v>2|对新的资金运用、偿付能力等政策制度，保险公司未能及时对高管、相关部门人员进行培训</v>
          </cell>
        </row>
        <row r="268">
          <cell r="B268" t="str">
            <v>1|财会部门主要负责人符合专业性要求</v>
          </cell>
        </row>
        <row r="269">
          <cell r="B269" t="str">
            <v>2|保险公司有多个部门负责财会工作的，所有的部门主要负责人符合专业性要求</v>
          </cell>
        </row>
        <row r="270">
          <cell r="B270" t="str">
            <v>3|其他</v>
          </cell>
        </row>
        <row r="271">
          <cell r="B271" t="str">
            <v>1|总公司财会部门负责人和分支机构财会部门负责人的业绩考核与相关操作风险相挂钩</v>
          </cell>
        </row>
        <row r="272">
          <cell r="B272" t="str">
            <v>2|总公司财会部门负责人和分支机构财会部门负责人的业绩考核不与相关操作风险相挂钩</v>
          </cell>
        </row>
        <row r="273">
          <cell r="B273" t="str">
            <v>1|建立财务管理操作风险数据库且如实记录操作风险事件</v>
          </cell>
        </row>
        <row r="274">
          <cell r="B274" t="str">
            <v>2|未建立财务管理操作风险数据库或未如实记录操作风险事件</v>
          </cell>
        </row>
        <row r="275">
          <cell r="B275" t="str">
            <v>1|保险公司的会计核算在总公司或省级分公司集中处理</v>
          </cell>
        </row>
        <row r="276">
          <cell r="B276" t="str">
            <v>2|保险公司的会计核算未在总公司和省级分公司集中处理</v>
          </cell>
        </row>
        <row r="277">
          <cell r="B277" t="str">
            <v>1|符合要求</v>
          </cell>
        </row>
        <row r="278">
          <cell r="B278" t="str">
            <v>2|不符合要求</v>
          </cell>
        </row>
        <row r="279">
          <cell r="B279" t="str">
            <v>1|符合要求</v>
          </cell>
        </row>
        <row r="280">
          <cell r="B280" t="str">
            <v>2|不符合要求</v>
          </cell>
        </row>
        <row r="281">
          <cell r="B281" t="str">
            <v>1|符合要求</v>
          </cell>
        </row>
        <row r="282">
          <cell r="B282" t="str">
            <v>2|不符合要求</v>
          </cell>
        </row>
        <row r="283">
          <cell r="B283" t="str">
            <v>1|单证的领用、核销有专门内控程序和专人负责</v>
          </cell>
        </row>
        <row r="284">
          <cell r="B284" t="str">
            <v>2|单证的领用、核销无专门内控程序和专人负责</v>
          </cell>
        </row>
        <row r="285">
          <cell r="B285" t="str">
            <v>1|财务类印章印鉴实行专人管理，且其使用有明确的内部审批流程</v>
          </cell>
        </row>
        <row r="286">
          <cell r="B286" t="str">
            <v>2|财务类印章印鉴无专人管理，或其使用无明确的内部审批流程</v>
          </cell>
        </row>
        <row r="287">
          <cell r="B287" t="str">
            <v>1|总公司和分公司有专人专岗负责税收管理</v>
          </cell>
        </row>
        <row r="288">
          <cell r="B288" t="str">
            <v>2|总公司和分公司无专岗但有专人负责税收管理</v>
          </cell>
        </row>
        <row r="289">
          <cell r="B289" t="str">
            <v>3|其他</v>
          </cell>
        </row>
        <row r="290">
          <cell r="B290" t="str">
            <v>1|保险公司建立了财务信息系统，实现管理自动化</v>
          </cell>
        </row>
        <row r="291">
          <cell r="B291" t="str">
            <v>2|保险公司未建立财务信息系统，未实现管理自动化</v>
          </cell>
        </row>
        <row r="292">
          <cell r="B292" t="str">
            <v>1|财务数据由总公司集中存储，分支机构没有修改财务数据权限</v>
          </cell>
        </row>
        <row r="293">
          <cell r="B293" t="str">
            <v>2|财务数据不是由总公司集中存储，或者分支机构有修改财务数据权限</v>
          </cell>
        </row>
        <row r="294">
          <cell r="B294" t="str">
            <v>1|核对频率高于等于每周一次</v>
          </cell>
        </row>
        <row r="295">
          <cell r="B295" t="str">
            <v>2|核对频率低于每周一次但高于等于每月一次</v>
          </cell>
        </row>
        <row r="296">
          <cell r="B296" t="str">
            <v>3|其他</v>
          </cell>
        </row>
        <row r="297">
          <cell r="B297" t="str">
            <v>1|能积极参与、密切跟踪新的会计、税收、财务监管、偿付能力等政策制度，能够及时调整财务管理流程和经营行为</v>
          </cell>
        </row>
        <row r="298">
          <cell r="B298" t="str">
            <v>2|未能积极参与、密切跟踪新的会计、税收、财务监管、偿付能力等政策制度，未能及时调整财务管理流程和经营行为</v>
          </cell>
        </row>
        <row r="299">
          <cell r="B299" t="str">
            <v>1|对新的会计、税收、财务监管、偿付能力等政策制度，保险公司能够及时对高管、相关部门人员进行培训</v>
          </cell>
        </row>
        <row r="300">
          <cell r="B300" t="str">
            <v>2|对新的会计、税收、财务监管、偿付能力等政策制度，保险公司不能及时对高管、相关部门人员进行培训</v>
          </cell>
        </row>
        <row r="301">
          <cell r="B301" t="str">
            <v>1|不存在公司会计、出纳、稽核等不相容岗位兼职情况</v>
          </cell>
        </row>
        <row r="302">
          <cell r="B302" t="str">
            <v>2|存在公司会计、出纳、稽核等不相容岗位兼职情况</v>
          </cell>
        </row>
        <row r="303">
          <cell r="B303" t="str">
            <v>1|省级分公司和中心支公司财务部门负责人的业绩考核与操作风险相挂钩</v>
          </cell>
        </row>
        <row r="304">
          <cell r="B304" t="str">
            <v>2|省级分公司和中心支公司财务部门负责人的业绩考核不与操作风险相挂钩</v>
          </cell>
        </row>
        <row r="305">
          <cell r="B305" t="str">
            <v>1|银行账户由总公司集中管理，银行账户的设立、变更或注销报总公司审批或备案，支公司及以下分支机构未开立银行账户（税收、社保账户除外）</v>
          </cell>
        </row>
        <row r="306">
          <cell r="B306" t="str">
            <v>2|银行账户不是由总公司集中管理，或者银行账户的设立、变更或注销不是报总公司审批或备案，或者支公司及以下分支机构开立银行账户（税收、社保账户除外）</v>
          </cell>
        </row>
        <row r="307">
          <cell r="B307" t="str">
            <v>1|评估期末公司本年度累计实际发生费用未超过预算</v>
          </cell>
        </row>
        <row r="308">
          <cell r="B308" t="str">
            <v>2|评估期末公司本年度累计实际发生费用超过预算</v>
          </cell>
        </row>
        <row r="309">
          <cell r="B309" t="str">
            <v>1|财务系统与单证系统、业务系统、再保系统、精算系统等对接，实现系统间数据自动交换</v>
          </cell>
        </row>
        <row r="310">
          <cell r="B310" t="str">
            <v>2|财务系统未与单证系统、业务系统、再保系统、精算系统等对接，未能实现系统间数据自动交换</v>
          </cell>
        </row>
        <row r="311">
          <cell r="B311" t="str">
            <v>1|未受到行政处罚</v>
          </cell>
        </row>
        <row r="312">
          <cell r="B312" t="str">
            <v>2|董事长、总经理被处以罚款</v>
          </cell>
        </row>
        <row r="313">
          <cell r="B313" t="str">
            <v>3|董事长、总经理以外的其他董事、高级管理人员被撤销任职资格或者禁止进入保险业</v>
          </cell>
        </row>
        <row r="316">
          <cell r="B316" t="str">
            <v>1|未受到该类行政处罚</v>
          </cell>
        </row>
        <row r="317">
          <cell r="B317" t="str">
            <v>2|受到该类行政处罚</v>
          </cell>
        </row>
        <row r="318">
          <cell r="B318" t="str">
            <v>1|设置合规管理部门</v>
          </cell>
        </row>
        <row r="319">
          <cell r="B319" t="str">
            <v>2|未设置合规管理部门</v>
          </cell>
        </row>
        <row r="320">
          <cell r="B320" t="str">
            <v>1|按照规定制定合规管理政策</v>
          </cell>
        </row>
        <row r="321">
          <cell r="B321" t="str">
            <v>2|未按照规定制定合规管理政策</v>
          </cell>
        </row>
        <row r="322">
          <cell r="B322" t="str">
            <v>1|制定员工行为准则等落实合规政策的文件</v>
          </cell>
        </row>
        <row r="323">
          <cell r="B323" t="str">
            <v>2|未制定员工行为准则等落实合规政策的文件</v>
          </cell>
        </row>
        <row r="324">
          <cell r="B324" t="str">
            <v>1|定期开展合规培训</v>
          </cell>
        </row>
        <row r="325">
          <cell r="B325" t="str">
            <v>2|未定期开展合规培训</v>
          </cell>
        </row>
        <row r="326">
          <cell r="B326" t="str">
            <v>1|按时提交年度合规报告</v>
          </cell>
        </row>
        <row r="327">
          <cell r="B327" t="str">
            <v>2|未按时提交年度合规报告</v>
          </cell>
        </row>
        <row r="328">
          <cell r="B328" t="str">
            <v>1|总公司被限制业务范围、责令停止接受新业务、责令停业整顿、吊销业务许可证</v>
          </cell>
        </row>
        <row r="329">
          <cell r="B329" t="str">
            <v>2|总公司董事长、总经理被撤销任职资格或者禁止进入保险业</v>
          </cell>
        </row>
        <row r="330">
          <cell r="B330" t="str">
            <v>3|无</v>
          </cell>
        </row>
      </sheetData>
      <sheetData sheetId="3">
        <row r="2">
          <cell r="B2" t="str">
            <v>1|销售人员管理体系完善，制定和实施了详细的培训计划</v>
          </cell>
          <cell r="C2">
            <v>4</v>
          </cell>
        </row>
        <row r="3">
          <cell r="B3" t="str">
            <v>2|销售人员管理体系完善，未制定和实施详细的培训计划</v>
          </cell>
          <cell r="C3">
            <v>2</v>
          </cell>
        </row>
        <row r="4">
          <cell r="B4" t="str">
            <v>3|销售人员管理体系不完善，未制定和实施详细的培训计划</v>
          </cell>
          <cell r="C4">
            <v>0</v>
          </cell>
        </row>
        <row r="5">
          <cell r="B5" t="str">
            <v>1|保险公司明确了核保人员资质条件，定期举行核保人员上岗资格考试</v>
          </cell>
          <cell r="C5">
            <v>6</v>
          </cell>
        </row>
        <row r="6">
          <cell r="B6" t="str">
            <v>2|保险公司明确了核保人员资质条件，未举行核保人员上岗资格考试</v>
          </cell>
          <cell r="C6">
            <v>3</v>
          </cell>
        </row>
        <row r="7">
          <cell r="B7" t="str">
            <v>3|保险公司未明确核保人员资质条件，不举行核保人员上岗资格考试，不开展核保人员培训</v>
          </cell>
          <cell r="C7">
            <v>0</v>
          </cell>
        </row>
        <row r="8">
          <cell r="B8" t="str">
            <v>1|保险公司核保分级授权清晰，明确了核保人员授权标准且定期更新，核保授权固化到系统</v>
          </cell>
          <cell r="C8">
            <v>6</v>
          </cell>
        </row>
        <row r="9">
          <cell r="B9" t="str">
            <v>2|保险公司有核保分级授权，但不够完善，对核保人员核保授权未固化到系统</v>
          </cell>
          <cell r="C9">
            <v>3</v>
          </cell>
        </row>
        <row r="10">
          <cell r="B10" t="str">
            <v>3|保险公司未明确核保人员资质条件，不举行核保人员上岗资格考试，不开展核保人员培训</v>
          </cell>
          <cell r="C10">
            <v>0</v>
          </cell>
        </row>
        <row r="11">
          <cell r="B11">
            <v>0</v>
          </cell>
          <cell r="C11">
            <v>0</v>
          </cell>
        </row>
        <row r="12">
          <cell r="B12">
            <v>0.8</v>
          </cell>
          <cell r="C12">
            <v>2</v>
          </cell>
        </row>
        <row r="13">
          <cell r="B13">
            <v>0.9</v>
          </cell>
          <cell r="C13">
            <v>3</v>
          </cell>
        </row>
        <row r="14">
          <cell r="B14">
            <v>1</v>
          </cell>
          <cell r="C14">
            <v>4</v>
          </cell>
        </row>
        <row r="15">
          <cell r="B15">
            <v>0</v>
          </cell>
          <cell r="C15">
            <v>0</v>
          </cell>
        </row>
        <row r="16">
          <cell r="B16">
            <v>0.8</v>
          </cell>
          <cell r="C16">
            <v>1</v>
          </cell>
        </row>
        <row r="17">
          <cell r="B17">
            <v>0.9</v>
          </cell>
          <cell r="C17">
            <v>2</v>
          </cell>
        </row>
        <row r="18">
          <cell r="B18">
            <v>1</v>
          </cell>
          <cell r="C18">
            <v>3</v>
          </cell>
        </row>
        <row r="19">
          <cell r="B19">
            <v>0</v>
          </cell>
          <cell r="C19">
            <v>0</v>
          </cell>
        </row>
        <row r="20">
          <cell r="B20">
            <v>0.95</v>
          </cell>
          <cell r="C20">
            <v>1</v>
          </cell>
        </row>
        <row r="21">
          <cell r="B21">
            <v>0.98</v>
          </cell>
          <cell r="C21">
            <v>2</v>
          </cell>
        </row>
        <row r="22">
          <cell r="B22">
            <v>1</v>
          </cell>
          <cell r="C22">
            <v>3</v>
          </cell>
        </row>
        <row r="23">
          <cell r="B23" t="str">
            <v>1|对需审批的保险条款和费率，均经保险会批准后使用</v>
          </cell>
          <cell r="C23">
            <v>0</v>
          </cell>
        </row>
        <row r="24">
          <cell r="B24" t="str">
            <v>2|对需审批的保险条款和费率，未经保险会批准使用</v>
          </cell>
          <cell r="C24">
            <v>-2</v>
          </cell>
        </row>
        <row r="25">
          <cell r="B25" t="str">
            <v>1|对不需审批的保险条款和费率，均在使用后十个工作内报保监会备案</v>
          </cell>
          <cell r="C25">
            <v>0</v>
          </cell>
        </row>
        <row r="26">
          <cell r="B26" t="str">
            <v>2|对不需审批的保险条款和费率，未在使用后十个工作内报保监会备案</v>
          </cell>
          <cell r="C26">
            <v>-2</v>
          </cell>
        </row>
        <row r="27">
          <cell r="B27" t="str">
            <v>1|严格执行经保监会批准或备案的保险条款和费率</v>
          </cell>
          <cell r="C27">
            <v>0</v>
          </cell>
        </row>
        <row r="28">
          <cell r="B28" t="str">
            <v>2|未严格执行经保监会批准或备案的保险条款和费率，擅自改变条款或费率</v>
          </cell>
          <cell r="C28">
            <v>-2</v>
          </cell>
        </row>
        <row r="29">
          <cell r="B29">
            <v>0</v>
          </cell>
          <cell r="C29">
            <v>3</v>
          </cell>
        </row>
        <row r="30">
          <cell r="B30">
            <v>3.0000000000000001E-3</v>
          </cell>
          <cell r="C30">
            <v>2</v>
          </cell>
        </row>
        <row r="31">
          <cell r="B31">
            <v>5.0000000000000001E-3</v>
          </cell>
          <cell r="C31">
            <v>1</v>
          </cell>
        </row>
        <row r="32">
          <cell r="B32">
            <v>0.01</v>
          </cell>
          <cell r="C32">
            <v>0</v>
          </cell>
        </row>
        <row r="33">
          <cell r="B33" t="str">
            <v>1|保险公司档案管理制度完善，承保档案保管范围、期限符合规定，保单按流水号装订，附件齐全，相关单证资料及时归档，集中管理，完整妥善保管</v>
          </cell>
          <cell r="C33">
            <v>5</v>
          </cell>
        </row>
        <row r="34">
          <cell r="B34" t="str">
            <v>2|保险公司建立了档案管理制度，承保档案保管、装订、归档符合规定，但承保档案未集中管理</v>
          </cell>
          <cell r="C34">
            <v>3</v>
          </cell>
        </row>
        <row r="35">
          <cell r="B35" t="str">
            <v>3|保险公司未建立承保业务档案管理制度，或存在承保档案不全或遗失的情况</v>
          </cell>
          <cell r="C35">
            <v>0</v>
          </cell>
        </row>
        <row r="36">
          <cell r="B36" t="str">
            <v>1|制定符合产品特点的应收保费管理细则</v>
          </cell>
          <cell r="C36">
            <v>0</v>
          </cell>
        </row>
        <row r="37">
          <cell r="B37" t="str">
            <v>2|未制定符合产品特点的应收保费管理细则</v>
          </cell>
          <cell r="C37">
            <v>-1.25</v>
          </cell>
        </row>
        <row r="38">
          <cell r="B38" t="str">
            <v>1|根据应收保费管理细则实施应收保费的日常管理，监控应收保费余额、增速、账龄、应收率等指标</v>
          </cell>
          <cell r="C38">
            <v>0</v>
          </cell>
        </row>
        <row r="39">
          <cell r="B39" t="str">
            <v>2|未根据应收保费管理细则实施应收保费的日常管理，监控应收保费余额、增速、账龄、应收率等指标</v>
          </cell>
          <cell r="C39">
            <v>-1.25</v>
          </cell>
        </row>
        <row r="40">
          <cell r="B40" t="str">
            <v>1|对应收账龄超过3个月的应收保费开展催收（不包括单笔金额小于1万元应收保费）</v>
          </cell>
          <cell r="C40">
            <v>0</v>
          </cell>
        </row>
        <row r="41">
          <cell r="B41" t="str">
            <v>2|未对应收账龄超过3个月的应收保费开展催收（不包括单笔金额小于1万元应收保费）</v>
          </cell>
          <cell r="C41">
            <v>-1.25</v>
          </cell>
        </row>
        <row r="42">
          <cell r="B42" t="str">
            <v>1|总公司开展应收保费考核</v>
          </cell>
          <cell r="C42">
            <v>0</v>
          </cell>
        </row>
        <row r="43">
          <cell r="B43" t="str">
            <v>2|总公司未开展应收保费考核</v>
          </cell>
          <cell r="C43">
            <v>-1.25</v>
          </cell>
        </row>
        <row r="44">
          <cell r="B44" t="str">
            <v>1|未出现利用广告后其他宣传方式对保险条款内容和服务质量等做引人误解的宣传的情况</v>
          </cell>
          <cell r="C44">
            <v>0</v>
          </cell>
        </row>
        <row r="45">
          <cell r="B45" t="str">
            <v>2|利用广告后其他宣传方式对保险条款内容和服务质量等做引人误解的宣传</v>
          </cell>
          <cell r="C45">
            <v>-1</v>
          </cell>
        </row>
        <row r="46">
          <cell r="B46" t="str">
            <v>1|未出现销售活动中阻碍消费者履行如实告知义务或诱导其不履行如实告知义务的情况</v>
          </cell>
          <cell r="C46">
            <v>0</v>
          </cell>
        </row>
        <row r="47">
          <cell r="B47" t="str">
            <v>2|销售活动中阻碍消费者履行如实告知义务或诱导其不履行如实告知义务</v>
          </cell>
          <cell r="C47">
            <v>-1</v>
          </cell>
        </row>
        <row r="48">
          <cell r="B48" t="str">
            <v>1|未出现夸大保险产品保障的情况</v>
          </cell>
          <cell r="C48">
            <v>0</v>
          </cell>
        </row>
        <row r="49">
          <cell r="B49" t="str">
            <v>2|夸大保险产品保障</v>
          </cell>
          <cell r="C49">
            <v>-1</v>
          </cell>
        </row>
        <row r="50">
          <cell r="B50" t="str">
            <v>1|未出现隐瞒合同重要内容，如免责、退保等内容的情况</v>
          </cell>
          <cell r="C50">
            <v>0</v>
          </cell>
        </row>
        <row r="51">
          <cell r="B51" t="str">
            <v>2|隐瞒合同重要内容，如免责、退保等内容</v>
          </cell>
          <cell r="C51">
            <v>-1</v>
          </cell>
        </row>
        <row r="52">
          <cell r="B52" t="str">
            <v>1|未出现提供虚假产品信息的情况</v>
          </cell>
          <cell r="C52">
            <v>0</v>
          </cell>
        </row>
        <row r="53">
          <cell r="B53" t="str">
            <v>2|提供虚假产品信息</v>
          </cell>
          <cell r="C53">
            <v>-1</v>
          </cell>
        </row>
        <row r="54">
          <cell r="B54" t="str">
            <v>1|新险种未及时实现承保业务信息系统管理</v>
          </cell>
          <cell r="C54">
            <v>-3</v>
          </cell>
        </row>
        <row r="55">
          <cell r="B55" t="str">
            <v>2|新险种及时实现承保业务信息系统管理</v>
          </cell>
          <cell r="C55">
            <v>0</v>
          </cell>
        </row>
        <row r="56">
          <cell r="B56" t="str">
            <v>1|新险种未及时实现承保业务统计分析系统管理</v>
          </cell>
          <cell r="C56">
            <v>-3</v>
          </cell>
        </row>
        <row r="57">
          <cell r="B57" t="str">
            <v>2|新险种及时实现承保业务统计分析系统管理</v>
          </cell>
          <cell r="C57">
            <v>0</v>
          </cell>
        </row>
        <row r="58">
          <cell r="B58" t="str">
            <v>1|承保业务系统未实现与再保、财务系统无缝对接</v>
          </cell>
          <cell r="C58">
            <v>-5</v>
          </cell>
        </row>
        <row r="59">
          <cell r="B59" t="str">
            <v>2|承保业务系统实现与再保、财务系统无缝对接</v>
          </cell>
          <cell r="C59">
            <v>0</v>
          </cell>
        </row>
        <row r="60">
          <cell r="B60" t="str">
            <v>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v>
          </cell>
          <cell r="C60">
            <v>3</v>
          </cell>
        </row>
        <row r="61">
          <cell r="B61" t="str">
            <v>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v>
          </cell>
          <cell r="C61">
            <v>2</v>
          </cell>
        </row>
        <row r="62">
          <cell r="B62" t="str">
            <v>3|保险公司未建立销售管理系统</v>
          </cell>
          <cell r="C62">
            <v>0</v>
          </cell>
        </row>
        <row r="63">
          <cell r="B63" t="str">
            <v>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v>
          </cell>
          <cell r="C63">
            <v>6</v>
          </cell>
        </row>
        <row r="64">
          <cell r="B64" t="str">
            <v>2|保险公司在承保业务系统中，对客户信息和保险标的信息的核心内容、投保险种、保险金额、保费金额、保险费率、责任限额、信用限额（信用险）、被保险人申报的交易（信用险）、保险期间等关键承保信息，部分设置为必录项</v>
          </cell>
          <cell r="C64">
            <v>4</v>
          </cell>
        </row>
        <row r="65">
          <cell r="B65" t="str">
            <v>3|保险公司在承保业务系统中未对关键承保信息设置为必录项，系统中数据记录不完整、不真实</v>
          </cell>
          <cell r="C65">
            <v>0</v>
          </cell>
        </row>
        <row r="66">
          <cell r="B66">
            <v>0</v>
          </cell>
          <cell r="C66">
            <v>0</v>
          </cell>
        </row>
        <row r="67">
          <cell r="B67">
            <v>0.4</v>
          </cell>
          <cell r="C67">
            <v>5</v>
          </cell>
        </row>
        <row r="68">
          <cell r="B68">
            <v>0.7</v>
          </cell>
          <cell r="C68">
            <v>10</v>
          </cell>
        </row>
        <row r="69">
          <cell r="B69" t="str">
            <v>1|保险公司农业保险承保到户，并能够根据需要提供保险单或保险凭证</v>
          </cell>
          <cell r="C69">
            <v>10</v>
          </cell>
        </row>
        <row r="70">
          <cell r="B70" t="str">
            <v>2|其他情况</v>
          </cell>
          <cell r="C70">
            <v>0</v>
          </cell>
        </row>
        <row r="71">
          <cell r="B71">
            <v>0</v>
          </cell>
          <cell r="C71">
            <v>-0.1</v>
          </cell>
        </row>
        <row r="72">
          <cell r="B72">
            <v>8</v>
          </cell>
          <cell r="C72">
            <v>0</v>
          </cell>
        </row>
        <row r="73">
          <cell r="B73">
            <v>8.0000000001</v>
          </cell>
          <cell r="C73">
            <v>0.1</v>
          </cell>
        </row>
        <row r="74">
          <cell r="B74">
            <v>0</v>
          </cell>
          <cell r="C74">
            <v>-0.1</v>
          </cell>
        </row>
        <row r="75">
          <cell r="B75">
            <v>10</v>
          </cell>
          <cell r="C75">
            <v>0</v>
          </cell>
        </row>
        <row r="76">
          <cell r="B76">
            <v>10.000000001</v>
          </cell>
          <cell r="C76">
            <v>0.1</v>
          </cell>
        </row>
        <row r="77">
          <cell r="B77">
            <v>0</v>
          </cell>
          <cell r="C77">
            <v>-0.1</v>
          </cell>
        </row>
        <row r="78">
          <cell r="B78">
            <v>6</v>
          </cell>
          <cell r="C78">
            <v>0</v>
          </cell>
        </row>
        <row r="79">
          <cell r="B79">
            <v>6.0000000000010001</v>
          </cell>
          <cell r="C79">
            <v>0.1</v>
          </cell>
        </row>
        <row r="80">
          <cell r="B80">
            <v>1</v>
          </cell>
          <cell r="C80">
            <v>6</v>
          </cell>
        </row>
        <row r="81">
          <cell r="B81">
            <v>25</v>
          </cell>
          <cell r="C81">
            <v>4</v>
          </cell>
        </row>
        <row r="82">
          <cell r="B82">
            <v>50</v>
          </cell>
          <cell r="C82">
            <v>2</v>
          </cell>
        </row>
        <row r="83">
          <cell r="B83">
            <v>75</v>
          </cell>
          <cell r="C83">
            <v>0</v>
          </cell>
        </row>
        <row r="84">
          <cell r="B84">
            <v>0</v>
          </cell>
          <cell r="C84">
            <v>6</v>
          </cell>
        </row>
        <row r="85">
          <cell r="B85">
            <v>85</v>
          </cell>
          <cell r="C85">
            <v>4</v>
          </cell>
        </row>
        <row r="86">
          <cell r="B86">
            <v>125</v>
          </cell>
          <cell r="C86">
            <v>2</v>
          </cell>
        </row>
        <row r="87">
          <cell r="B87">
            <v>150</v>
          </cell>
          <cell r="C87">
            <v>0</v>
          </cell>
        </row>
        <row r="88">
          <cell r="B88">
            <v>0</v>
          </cell>
          <cell r="C88">
            <v>6</v>
          </cell>
        </row>
        <row r="89">
          <cell r="B89">
            <v>85</v>
          </cell>
          <cell r="C89">
            <v>4</v>
          </cell>
        </row>
        <row r="90">
          <cell r="B90">
            <v>125</v>
          </cell>
          <cell r="C90">
            <v>2</v>
          </cell>
        </row>
        <row r="91">
          <cell r="B91">
            <v>150</v>
          </cell>
          <cell r="C91">
            <v>0</v>
          </cell>
        </row>
        <row r="92">
          <cell r="B92">
            <v>0</v>
          </cell>
          <cell r="C92">
            <v>0</v>
          </cell>
        </row>
        <row r="93">
          <cell r="B93">
            <v>85</v>
          </cell>
          <cell r="C93">
            <v>1</v>
          </cell>
        </row>
        <row r="94">
          <cell r="B94">
            <v>125</v>
          </cell>
          <cell r="C94">
            <v>2</v>
          </cell>
        </row>
        <row r="95">
          <cell r="B95">
            <v>150</v>
          </cell>
          <cell r="C95">
            <v>3</v>
          </cell>
        </row>
        <row r="96">
          <cell r="B96">
            <v>0</v>
          </cell>
          <cell r="C96">
            <v>2</v>
          </cell>
        </row>
        <row r="97">
          <cell r="B97">
            <v>85</v>
          </cell>
          <cell r="C97">
            <v>3</v>
          </cell>
        </row>
        <row r="98">
          <cell r="B98">
            <v>125</v>
          </cell>
          <cell r="C98">
            <v>4</v>
          </cell>
        </row>
        <row r="99">
          <cell r="B99">
            <v>150</v>
          </cell>
          <cell r="C99">
            <v>5</v>
          </cell>
        </row>
        <row r="100">
          <cell r="B100">
            <v>1</v>
          </cell>
          <cell r="C100">
            <v>0</v>
          </cell>
        </row>
        <row r="101">
          <cell r="B101">
            <v>25</v>
          </cell>
          <cell r="C101">
            <v>2</v>
          </cell>
        </row>
        <row r="102">
          <cell r="B102">
            <v>50</v>
          </cell>
          <cell r="C102">
            <v>4</v>
          </cell>
        </row>
        <row r="103">
          <cell r="B103">
            <v>75</v>
          </cell>
          <cell r="C103">
            <v>6</v>
          </cell>
        </row>
        <row r="104">
          <cell r="B104">
            <v>0</v>
          </cell>
          <cell r="C104">
            <v>0</v>
          </cell>
        </row>
        <row r="105">
          <cell r="B105">
            <v>0.9</v>
          </cell>
          <cell r="C105">
            <v>-63</v>
          </cell>
        </row>
        <row r="106">
          <cell r="B106">
            <v>1</v>
          </cell>
          <cell r="C106">
            <v>7</v>
          </cell>
        </row>
        <row r="107">
          <cell r="B107">
            <v>25</v>
          </cell>
          <cell r="C107">
            <v>5</v>
          </cell>
        </row>
        <row r="108">
          <cell r="B108">
            <v>50</v>
          </cell>
          <cell r="C108">
            <v>3</v>
          </cell>
        </row>
        <row r="109">
          <cell r="B109">
            <v>75</v>
          </cell>
          <cell r="C109">
            <v>1</v>
          </cell>
        </row>
        <row r="110">
          <cell r="B110">
            <v>1</v>
          </cell>
          <cell r="C110">
            <v>3</v>
          </cell>
        </row>
        <row r="111">
          <cell r="B111">
            <v>25</v>
          </cell>
          <cell r="C111">
            <v>2</v>
          </cell>
        </row>
        <row r="112">
          <cell r="B112">
            <v>50</v>
          </cell>
          <cell r="C112">
            <v>1</v>
          </cell>
        </row>
        <row r="113">
          <cell r="B113">
            <v>75</v>
          </cell>
          <cell r="C113">
            <v>0</v>
          </cell>
        </row>
        <row r="114">
          <cell r="B114" t="str">
            <v>1|全部采用银（邮）保通系统出单</v>
          </cell>
          <cell r="C114">
            <v>2</v>
          </cell>
        </row>
        <row r="115">
          <cell r="B115" t="str">
            <v>2|未全部采用银（邮）保通系统出单</v>
          </cell>
          <cell r="C115">
            <v>0</v>
          </cell>
        </row>
        <row r="116">
          <cell r="B116" t="str">
            <v>1|意外险出单系统不存在未与核心业务系统实时对接的问题</v>
          </cell>
          <cell r="C116">
            <v>0</v>
          </cell>
        </row>
        <row r="117">
          <cell r="B117" t="str">
            <v>2|意外险出单系统存在未与核心业务系统实时对接的问题</v>
          </cell>
          <cell r="C117">
            <v>-2</v>
          </cell>
        </row>
        <row r="118">
          <cell r="B118" t="str">
            <v>1|核心业务系统完整记录意外险保单信息内容</v>
          </cell>
          <cell r="C118">
            <v>0</v>
          </cell>
        </row>
        <row r="119">
          <cell r="B119" t="str">
            <v>2|核心业务系统未完整记录意外险保单信息内容</v>
          </cell>
          <cell r="C119">
            <v>-2</v>
          </cell>
        </row>
        <row r="120">
          <cell r="B120" t="str">
            <v>1|不具备完整性控制功能</v>
          </cell>
          <cell r="C120">
            <v>-3</v>
          </cell>
        </row>
        <row r="121">
          <cell r="B121" t="str">
            <v>2|具备完整性控制功能，但功能不完备</v>
          </cell>
          <cell r="C121">
            <v>-2</v>
          </cell>
        </row>
        <row r="122">
          <cell r="B122" t="str">
            <v>3|具备完整性控制功能，且功能完备</v>
          </cell>
          <cell r="C122">
            <v>0</v>
          </cell>
        </row>
        <row r="123">
          <cell r="B123" t="str">
            <v>1|不具备完整性控制功能</v>
          </cell>
          <cell r="C123">
            <v>-3</v>
          </cell>
        </row>
        <row r="124">
          <cell r="B124" t="str">
            <v>2|具备完整性控制功能，但功能不完备</v>
          </cell>
          <cell r="C124">
            <v>-2</v>
          </cell>
        </row>
        <row r="125">
          <cell r="B125" t="str">
            <v>3|具备完整性控制功能，且功能完备</v>
          </cell>
          <cell r="C125">
            <v>0</v>
          </cell>
        </row>
        <row r="126">
          <cell r="B126">
            <v>0</v>
          </cell>
          <cell r="C126">
            <v>0</v>
          </cell>
        </row>
        <row r="127">
          <cell r="B127">
            <v>20</v>
          </cell>
          <cell r="C127">
            <v>2</v>
          </cell>
        </row>
        <row r="128">
          <cell r="B128">
            <v>40</v>
          </cell>
          <cell r="C128">
            <v>4</v>
          </cell>
        </row>
        <row r="129">
          <cell r="B129">
            <v>60</v>
          </cell>
          <cell r="C129">
            <v>6</v>
          </cell>
        </row>
        <row r="130">
          <cell r="B130">
            <v>80</v>
          </cell>
          <cell r="C130">
            <v>8</v>
          </cell>
        </row>
        <row r="131">
          <cell r="B131">
            <v>0</v>
          </cell>
          <cell r="C131">
            <v>0</v>
          </cell>
        </row>
        <row r="132">
          <cell r="B132">
            <v>20</v>
          </cell>
          <cell r="C132">
            <v>0.5</v>
          </cell>
        </row>
        <row r="133">
          <cell r="B133">
            <v>40</v>
          </cell>
          <cell r="C133">
            <v>1</v>
          </cell>
        </row>
        <row r="134">
          <cell r="B134">
            <v>60</v>
          </cell>
          <cell r="C134">
            <v>1.5</v>
          </cell>
        </row>
        <row r="135">
          <cell r="B135">
            <v>80</v>
          </cell>
          <cell r="C135">
            <v>2</v>
          </cell>
        </row>
        <row r="136">
          <cell r="B136">
            <v>0</v>
          </cell>
          <cell r="C136">
            <v>3</v>
          </cell>
        </row>
        <row r="137">
          <cell r="B137">
            <v>0.30000000000009996</v>
          </cell>
          <cell r="C137">
            <v>1.5</v>
          </cell>
        </row>
        <row r="138">
          <cell r="B138">
            <v>0.50000000010000001</v>
          </cell>
          <cell r="C138">
            <v>0</v>
          </cell>
        </row>
        <row r="139">
          <cell r="B139">
            <v>0</v>
          </cell>
          <cell r="C139">
            <v>0</v>
          </cell>
        </row>
        <row r="140">
          <cell r="B140">
            <v>0.5</v>
          </cell>
          <cell r="C140">
            <v>1</v>
          </cell>
        </row>
        <row r="141">
          <cell r="B141">
            <v>0.8</v>
          </cell>
          <cell r="C141">
            <v>2</v>
          </cell>
        </row>
        <row r="142">
          <cell r="B142">
            <v>0</v>
          </cell>
          <cell r="C142">
            <v>3</v>
          </cell>
        </row>
        <row r="143">
          <cell r="B143">
            <v>0.15000000001</v>
          </cell>
          <cell r="C143">
            <v>1.5</v>
          </cell>
        </row>
        <row r="144">
          <cell r="B144">
            <v>0.30000000100000002</v>
          </cell>
          <cell r="C144">
            <v>0</v>
          </cell>
        </row>
        <row r="145">
          <cell r="B145">
            <v>0</v>
          </cell>
          <cell r="C145">
            <v>0</v>
          </cell>
        </row>
        <row r="146">
          <cell r="B146">
            <v>1</v>
          </cell>
          <cell r="C146">
            <v>1.5</v>
          </cell>
        </row>
        <row r="147">
          <cell r="B147">
            <v>3</v>
          </cell>
          <cell r="C147">
            <v>3</v>
          </cell>
        </row>
        <row r="148">
          <cell r="B148" t="str">
            <v>1|将操作风险纳入省级分公司和中心支公司销售、承保、保全部门负责人考核体系</v>
          </cell>
          <cell r="C148">
            <v>4</v>
          </cell>
        </row>
        <row r="149">
          <cell r="B149" t="str">
            <v>2|未将操作风险纳入省级分公司和中心支公司销售、承保、保全部门负责人考核体系</v>
          </cell>
          <cell r="C149">
            <v>0</v>
          </cell>
        </row>
        <row r="150">
          <cell r="B150">
            <v>0</v>
          </cell>
          <cell r="C150">
            <v>0</v>
          </cell>
        </row>
        <row r="151">
          <cell r="B151">
            <v>1</v>
          </cell>
          <cell r="C151">
            <v>2</v>
          </cell>
        </row>
        <row r="152">
          <cell r="B152">
            <v>0</v>
          </cell>
          <cell r="C152">
            <v>0</v>
          </cell>
        </row>
        <row r="153">
          <cell r="B153">
            <v>1</v>
          </cell>
          <cell r="C153">
            <v>2</v>
          </cell>
        </row>
        <row r="154">
          <cell r="B154" t="str">
            <v>1|佣金和手续费由总公司通过银行转账等非现金方式集中支付</v>
          </cell>
          <cell r="C154">
            <v>3</v>
          </cell>
        </row>
        <row r="155">
          <cell r="B155" t="str">
            <v>2|佣金和手续费由省级分公司通过银行转账等非现金方式集中支付</v>
          </cell>
          <cell r="C155">
            <v>1.5</v>
          </cell>
        </row>
        <row r="156">
          <cell r="B156" t="str">
            <v>3|其他</v>
          </cell>
          <cell r="C156">
            <v>0</v>
          </cell>
        </row>
        <row r="157">
          <cell r="B157" t="str">
            <v>1|全部业务均由省公司及以上机构集中核保</v>
          </cell>
          <cell r="C157">
            <v>2</v>
          </cell>
        </row>
        <row r="158">
          <cell r="B158" t="str">
            <v>2|中支机构具有核保权限，且支公司及以下分支机构不具有核保权限</v>
          </cell>
          <cell r="C158">
            <v>1</v>
          </cell>
        </row>
        <row r="159">
          <cell r="B159" t="str">
            <v>3|支公司及以下分支机构具有核保权限</v>
          </cell>
          <cell r="C159">
            <v>0</v>
          </cell>
        </row>
        <row r="160">
          <cell r="B160" t="str">
            <v>1|公司建立了保险标的核验和风险评估制度，并能严格按制度规定展开核验</v>
          </cell>
          <cell r="C160">
            <v>1</v>
          </cell>
        </row>
        <row r="161">
          <cell r="B161" t="str">
            <v>2|其他情况</v>
          </cell>
          <cell r="C161">
            <v>0</v>
          </cell>
        </row>
        <row r="162">
          <cell r="B162">
            <v>0</v>
          </cell>
          <cell r="C162">
            <v>2</v>
          </cell>
        </row>
        <row r="163">
          <cell r="B163">
            <v>5.0000001000000002E-2</v>
          </cell>
          <cell r="C163">
            <v>1</v>
          </cell>
        </row>
        <row r="164">
          <cell r="B164">
            <v>0.1000000001</v>
          </cell>
          <cell r="C164">
            <v>0</v>
          </cell>
        </row>
        <row r="168">
          <cell r="B168">
            <v>0</v>
          </cell>
          <cell r="C168">
            <v>2</v>
          </cell>
        </row>
        <row r="169">
          <cell r="B169">
            <v>3.0000000999999998E-2</v>
          </cell>
          <cell r="C169">
            <v>1</v>
          </cell>
        </row>
        <row r="170">
          <cell r="B170">
            <v>5.0000000100000004E-2</v>
          </cell>
          <cell r="C170">
            <v>0</v>
          </cell>
        </row>
        <row r="171">
          <cell r="B171">
            <v>0</v>
          </cell>
          <cell r="C171">
            <v>2</v>
          </cell>
        </row>
        <row r="172">
          <cell r="B172">
            <v>1.0000001E-2</v>
          </cell>
          <cell r="C172">
            <v>1</v>
          </cell>
        </row>
        <row r="173">
          <cell r="B173">
            <v>2.0000000100000002E-2</v>
          </cell>
          <cell r="C173">
            <v>0</v>
          </cell>
        </row>
        <row r="174">
          <cell r="B174" t="str">
            <v>1|评估期，涉及保费批减、退保的资金未发生支付至投保人、被保险人或取得相应授权的合法第三方以外情况</v>
          </cell>
          <cell r="C174">
            <v>1</v>
          </cell>
        </row>
        <row r="175">
          <cell r="B175" t="str">
            <v>2|评估期，涉及保费批减、退保的资金发生支付至投保人、被保险人或取得相应授权的合法第三方以外情况</v>
          </cell>
          <cell r="C175">
            <v>0</v>
          </cell>
        </row>
        <row r="176">
          <cell r="B176" t="str">
            <v>1|评估期各业务条线佣金及手续费均通过系统跟单自动计提</v>
          </cell>
          <cell r="C176">
            <v>2</v>
          </cell>
        </row>
        <row r="177">
          <cell r="B177" t="str">
            <v>2|其他情况</v>
          </cell>
          <cell r="C177">
            <v>0</v>
          </cell>
        </row>
        <row r="178">
          <cell r="B178">
            <v>0</v>
          </cell>
          <cell r="C178">
            <v>10</v>
          </cell>
        </row>
        <row r="179">
          <cell r="B179">
            <v>7</v>
          </cell>
          <cell r="C179">
            <v>5</v>
          </cell>
        </row>
        <row r="180">
          <cell r="B180">
            <v>10.5</v>
          </cell>
          <cell r="C180">
            <v>2</v>
          </cell>
        </row>
        <row r="181">
          <cell r="B181">
            <v>14</v>
          </cell>
          <cell r="C181">
            <v>0</v>
          </cell>
        </row>
        <row r="182">
          <cell r="B182">
            <v>0</v>
          </cell>
          <cell r="C182">
            <v>3</v>
          </cell>
        </row>
        <row r="183">
          <cell r="B183">
            <v>0.30000000000009996</v>
          </cell>
          <cell r="C183">
            <v>1.5</v>
          </cell>
        </row>
        <row r="184">
          <cell r="B184">
            <v>0.50000000010000001</v>
          </cell>
          <cell r="C184">
            <v>0</v>
          </cell>
        </row>
        <row r="185">
          <cell r="B185">
            <v>0</v>
          </cell>
          <cell r="C185">
            <v>0</v>
          </cell>
        </row>
        <row r="186">
          <cell r="B186">
            <v>0.5</v>
          </cell>
          <cell r="C186">
            <v>1</v>
          </cell>
        </row>
        <row r="187">
          <cell r="B187">
            <v>0.8</v>
          </cell>
          <cell r="C187">
            <v>2</v>
          </cell>
        </row>
        <row r="188">
          <cell r="B188">
            <v>0</v>
          </cell>
          <cell r="C188">
            <v>3</v>
          </cell>
        </row>
        <row r="189">
          <cell r="B189">
            <v>0.15000000001</v>
          </cell>
          <cell r="C189">
            <v>1.5</v>
          </cell>
        </row>
        <row r="190">
          <cell r="B190">
            <v>0.30000000100000002</v>
          </cell>
          <cell r="C190">
            <v>0</v>
          </cell>
        </row>
        <row r="191">
          <cell r="B191">
            <v>0</v>
          </cell>
          <cell r="C191">
            <v>0</v>
          </cell>
        </row>
        <row r="192">
          <cell r="B192">
            <v>1</v>
          </cell>
          <cell r="C192">
            <v>1.5</v>
          </cell>
        </row>
        <row r="193">
          <cell r="B193">
            <v>3</v>
          </cell>
          <cell r="C193">
            <v>3</v>
          </cell>
        </row>
        <row r="194">
          <cell r="B194" t="str">
            <v>1|将操作风险纳入省级分公司和中心支公司销售、承保、保全部门负责人考核体系</v>
          </cell>
          <cell r="C194">
            <v>4</v>
          </cell>
        </row>
        <row r="195">
          <cell r="B195" t="str">
            <v>2|未将操作风险纳入省级分公司和中心支公司销售、承保、保全部门负责人考核体系</v>
          </cell>
          <cell r="C195">
            <v>0</v>
          </cell>
        </row>
        <row r="196">
          <cell r="B196">
            <v>0</v>
          </cell>
          <cell r="C196">
            <v>0</v>
          </cell>
        </row>
        <row r="197">
          <cell r="B197">
            <v>1</v>
          </cell>
          <cell r="C197">
            <v>1</v>
          </cell>
        </row>
        <row r="198">
          <cell r="B198">
            <v>0</v>
          </cell>
          <cell r="C198">
            <v>0</v>
          </cell>
        </row>
        <row r="199">
          <cell r="B199">
            <v>1</v>
          </cell>
          <cell r="C199">
            <v>2</v>
          </cell>
        </row>
        <row r="200">
          <cell r="B200">
            <v>0</v>
          </cell>
          <cell r="C200">
            <v>2</v>
          </cell>
        </row>
        <row r="201">
          <cell r="B201">
            <v>3.0000000001</v>
          </cell>
          <cell r="C201">
            <v>1</v>
          </cell>
        </row>
        <row r="202">
          <cell r="B202">
            <v>5.00000000001</v>
          </cell>
          <cell r="C202">
            <v>0</v>
          </cell>
        </row>
        <row r="203">
          <cell r="B203" t="str">
            <v>1|公司建立了保险标的生调、体检等核验和风险评估制度，并能严格按制度规定展开核验</v>
          </cell>
          <cell r="C203">
            <v>1</v>
          </cell>
        </row>
        <row r="204">
          <cell r="B204" t="str">
            <v>2|其他情况</v>
          </cell>
          <cell r="C204">
            <v>0</v>
          </cell>
        </row>
        <row r="205">
          <cell r="B205">
            <v>0</v>
          </cell>
          <cell r="C205">
            <v>0</v>
          </cell>
        </row>
        <row r="206">
          <cell r="B206">
            <v>0.70000000000009999</v>
          </cell>
          <cell r="C206">
            <v>0.5</v>
          </cell>
        </row>
        <row r="207">
          <cell r="B207">
            <v>0.80000000000010008</v>
          </cell>
          <cell r="C207">
            <v>1</v>
          </cell>
        </row>
        <row r="208">
          <cell r="B208">
            <v>0.90000000000010005</v>
          </cell>
          <cell r="C208">
            <v>2</v>
          </cell>
        </row>
        <row r="212">
          <cell r="B212">
            <v>0</v>
          </cell>
          <cell r="C212">
            <v>0</v>
          </cell>
        </row>
        <row r="213">
          <cell r="B213">
            <v>0.8</v>
          </cell>
          <cell r="C213">
            <v>1.5</v>
          </cell>
        </row>
        <row r="214">
          <cell r="B214">
            <v>0.9</v>
          </cell>
          <cell r="C214">
            <v>3</v>
          </cell>
        </row>
        <row r="215">
          <cell r="B215">
            <v>0</v>
          </cell>
          <cell r="C215">
            <v>0</v>
          </cell>
        </row>
        <row r="216">
          <cell r="B216">
            <v>0.9</v>
          </cell>
          <cell r="C216">
            <v>1</v>
          </cell>
        </row>
        <row r="217">
          <cell r="B217">
            <v>0.95</v>
          </cell>
          <cell r="C217">
            <v>2</v>
          </cell>
        </row>
        <row r="218">
          <cell r="B218">
            <v>0</v>
          </cell>
          <cell r="C218">
            <v>3</v>
          </cell>
        </row>
        <row r="219">
          <cell r="B219">
            <v>5.0000000001000001E-2</v>
          </cell>
          <cell r="C219">
            <v>1.5</v>
          </cell>
        </row>
        <row r="220">
          <cell r="B220">
            <v>0.10000000000010001</v>
          </cell>
          <cell r="C220">
            <v>0</v>
          </cell>
        </row>
        <row r="221">
          <cell r="B221">
            <v>0</v>
          </cell>
          <cell r="C221">
            <v>3</v>
          </cell>
        </row>
        <row r="222">
          <cell r="B222">
            <v>3.0000000000999998E-2</v>
          </cell>
          <cell r="C222">
            <v>1.5</v>
          </cell>
        </row>
        <row r="223">
          <cell r="B223">
            <v>5.0000000000100006E-2</v>
          </cell>
          <cell r="C223">
            <v>0</v>
          </cell>
        </row>
        <row r="224">
          <cell r="B224">
            <v>0</v>
          </cell>
          <cell r="C224">
            <v>2</v>
          </cell>
        </row>
        <row r="225">
          <cell r="B225">
            <v>1.0000000001000001E-2</v>
          </cell>
          <cell r="C225">
            <v>1</v>
          </cell>
        </row>
        <row r="226">
          <cell r="B226">
            <v>2.00000000001E-2</v>
          </cell>
          <cell r="C226">
            <v>0</v>
          </cell>
        </row>
        <row r="227">
          <cell r="B227" t="str">
            <v>1|评估期，保单质押贷款均通过银行转账支付至投保人银行账户</v>
          </cell>
          <cell r="C227">
            <v>1</v>
          </cell>
        </row>
        <row r="228">
          <cell r="B228" t="str">
            <v>2|其他情况</v>
          </cell>
          <cell r="C228">
            <v>0</v>
          </cell>
        </row>
        <row r="229">
          <cell r="B229" t="str">
            <v>1|评估期各业务条线佣金及手续费均通过系统跟单自动计提</v>
          </cell>
          <cell r="C229">
            <v>2</v>
          </cell>
        </row>
        <row r="230">
          <cell r="B230" t="str">
            <v>2|其他情况</v>
          </cell>
          <cell r="C230">
            <v>0</v>
          </cell>
        </row>
        <row r="231">
          <cell r="B231">
            <v>0</v>
          </cell>
          <cell r="C231">
            <v>10</v>
          </cell>
        </row>
        <row r="232">
          <cell r="B232">
            <v>7</v>
          </cell>
          <cell r="C232">
            <v>5</v>
          </cell>
        </row>
        <row r="233">
          <cell r="B233">
            <v>10.5</v>
          </cell>
          <cell r="C233">
            <v>2</v>
          </cell>
        </row>
        <row r="234">
          <cell r="B234">
            <v>14</v>
          </cell>
          <cell r="C234">
            <v>0</v>
          </cell>
        </row>
        <row r="235">
          <cell r="B235" t="str">
            <v>1|同一赔案中，理赔不相容岗位分离设置如下：车险理赔：查勘岗与核损岗、定损岗与核损岗、人伤跟踪岗与医疗审核岗、核损岗与核赔岗、医疗审核岗与核赔岗、理算岗与核赔岗；非车险理赔：案件处理岗与核赔岗、理算岗与核赔岗；做到6项以上</v>
          </cell>
          <cell r="C235">
            <v>10</v>
          </cell>
        </row>
        <row r="236">
          <cell r="B236" t="str">
            <v>2|同一赔案中，理赔不相容岗位分离设置如下：车险理赔：查勘岗与核损岗、定损岗与核损岗、人伤跟踪岗与医疗审核岗、核损岗与核赔岗、医疗审核岗与核赔岗、理算岗与核赔岗；非车险理赔：案件处理岗与核赔岗、理算岗与核赔岗；少于6项但查勘、定损与核赔岗位，核损与核赔岗位分离</v>
          </cell>
          <cell r="C236">
            <v>5</v>
          </cell>
        </row>
        <row r="237">
          <cell r="B237" t="str">
            <v>3|其他</v>
          </cell>
          <cell r="C237">
            <v>0</v>
          </cell>
        </row>
        <row r="238">
          <cell r="B238" t="str">
            <v>1|理赔流程中的特殊环节由总公司集中管理，并制定统一的管理流程，其中农业保险报案由省级分公司或总公司集中受理</v>
          </cell>
          <cell r="C238">
            <v>5</v>
          </cell>
        </row>
        <row r="239">
          <cell r="B239" t="str">
            <v>2|其他</v>
          </cell>
          <cell r="C239">
            <v>0</v>
          </cell>
        </row>
        <row r="240">
          <cell r="B240">
            <v>0</v>
          </cell>
          <cell r="C240">
            <v>0</v>
          </cell>
        </row>
        <row r="241">
          <cell r="B241">
            <v>0.9</v>
          </cell>
          <cell r="C241">
            <v>5</v>
          </cell>
        </row>
        <row r="242">
          <cell r="B242">
            <v>0.95</v>
          </cell>
          <cell r="C242">
            <v>10</v>
          </cell>
        </row>
        <row r="243">
          <cell r="B243">
            <v>0</v>
          </cell>
          <cell r="C243">
            <v>8</v>
          </cell>
        </row>
        <row r="244">
          <cell r="B244">
            <v>3.0000000000009998E-2</v>
          </cell>
          <cell r="C244">
            <v>4</v>
          </cell>
        </row>
        <row r="245">
          <cell r="B245">
            <v>5.0000000000001002E-2</v>
          </cell>
          <cell r="C245">
            <v>0</v>
          </cell>
        </row>
        <row r="246">
          <cell r="B246">
            <v>0</v>
          </cell>
          <cell r="C246">
            <v>7</v>
          </cell>
        </row>
        <row r="247">
          <cell r="B247">
            <v>1.0000000000100001E-3</v>
          </cell>
          <cell r="C247">
            <v>3</v>
          </cell>
        </row>
        <row r="248">
          <cell r="B248">
            <v>2.0000000000010001E-3</v>
          </cell>
          <cell r="C248">
            <v>0</v>
          </cell>
        </row>
        <row r="249">
          <cell r="B249" t="str">
            <v>I类公司</v>
          </cell>
          <cell r="C249">
            <v>20</v>
          </cell>
        </row>
        <row r="250">
          <cell r="B250" t="str">
            <v>II类公司</v>
          </cell>
          <cell r="C250">
            <v>20</v>
          </cell>
        </row>
        <row r="251">
          <cell r="B251">
            <v>-10000000000</v>
          </cell>
          <cell r="C251">
            <v>5</v>
          </cell>
        </row>
        <row r="252">
          <cell r="B252">
            <v>-0.08</v>
          </cell>
          <cell r="C252">
            <v>10</v>
          </cell>
        </row>
        <row r="253">
          <cell r="B253">
            <v>-0.05</v>
          </cell>
          <cell r="C253">
            <v>20</v>
          </cell>
        </row>
        <row r="254">
          <cell r="B254">
            <v>5.0000000010000004E-2</v>
          </cell>
          <cell r="C254">
            <v>10</v>
          </cell>
        </row>
        <row r="255">
          <cell r="B255">
            <v>8.0000000000100005E-2</v>
          </cell>
          <cell r="C255">
            <v>0</v>
          </cell>
        </row>
        <row r="256">
          <cell r="B256">
            <v>-10000000000</v>
          </cell>
          <cell r="C256">
            <v>5</v>
          </cell>
        </row>
        <row r="257">
          <cell r="B257">
            <v>-0.15</v>
          </cell>
          <cell r="C257">
            <v>10</v>
          </cell>
        </row>
        <row r="258">
          <cell r="B258">
            <v>-0.1</v>
          </cell>
          <cell r="C258">
            <v>20</v>
          </cell>
        </row>
        <row r="259">
          <cell r="B259">
            <v>0.1</v>
          </cell>
          <cell r="C259">
            <v>10</v>
          </cell>
        </row>
        <row r="260">
          <cell r="B260">
            <v>0.15</v>
          </cell>
          <cell r="C260">
            <v>0</v>
          </cell>
        </row>
        <row r="261">
          <cell r="B261">
            <v>0</v>
          </cell>
          <cell r="C261">
            <v>10</v>
          </cell>
        </row>
        <row r="262">
          <cell r="B262">
            <v>3.0000000000009998E-2</v>
          </cell>
          <cell r="C262">
            <v>5</v>
          </cell>
        </row>
        <row r="263">
          <cell r="B263">
            <v>5.0000000000001002E-2</v>
          </cell>
          <cell r="C263">
            <v>0</v>
          </cell>
        </row>
        <row r="264">
          <cell r="B264">
            <v>0</v>
          </cell>
          <cell r="C264">
            <v>0</v>
          </cell>
        </row>
        <row r="265">
          <cell r="B265">
            <v>0.85</v>
          </cell>
          <cell r="C265">
            <v>5</v>
          </cell>
        </row>
        <row r="266">
          <cell r="B266">
            <v>0.9</v>
          </cell>
          <cell r="C266">
            <v>10</v>
          </cell>
        </row>
        <row r="267">
          <cell r="B267">
            <v>0</v>
          </cell>
          <cell r="C267">
            <v>0</v>
          </cell>
        </row>
        <row r="268">
          <cell r="B268">
            <v>0.6</v>
          </cell>
          <cell r="C268">
            <v>5</v>
          </cell>
        </row>
        <row r="269">
          <cell r="B269">
            <v>0.7</v>
          </cell>
          <cell r="C269">
            <v>10</v>
          </cell>
        </row>
        <row r="270">
          <cell r="B270" t="str">
            <v>1|理赔系统中开发独立的反欺诈模块</v>
          </cell>
          <cell r="C270">
            <v>10</v>
          </cell>
        </row>
        <row r="271">
          <cell r="B271" t="str">
            <v>2|未开发独立系统模块，但建立了独立的反欺诈机制</v>
          </cell>
          <cell r="C271">
            <v>5</v>
          </cell>
        </row>
        <row r="272">
          <cell r="B272" t="str">
            <v>3|其他</v>
          </cell>
          <cell r="C272">
            <v>0</v>
          </cell>
        </row>
        <row r="273">
          <cell r="B273">
            <v>0</v>
          </cell>
          <cell r="C273">
            <v>-1</v>
          </cell>
        </row>
        <row r="274">
          <cell r="B274">
            <v>5</v>
          </cell>
          <cell r="C274">
            <v>0</v>
          </cell>
        </row>
        <row r="275">
          <cell r="B275">
            <v>5.0000000001</v>
          </cell>
          <cell r="C275">
            <v>1</v>
          </cell>
        </row>
        <row r="276">
          <cell r="B276">
            <v>0</v>
          </cell>
          <cell r="C276">
            <v>-2</v>
          </cell>
        </row>
        <row r="277">
          <cell r="B277">
            <v>5</v>
          </cell>
          <cell r="C277">
            <v>0</v>
          </cell>
        </row>
        <row r="278">
          <cell r="B278">
            <v>5.0000000001</v>
          </cell>
          <cell r="C278">
            <v>2</v>
          </cell>
        </row>
        <row r="279">
          <cell r="B279">
            <v>0</v>
          </cell>
          <cell r="C279">
            <v>-0.8</v>
          </cell>
        </row>
        <row r="280">
          <cell r="B280">
            <v>5</v>
          </cell>
          <cell r="C280">
            <v>0</v>
          </cell>
        </row>
        <row r="281">
          <cell r="B281">
            <v>5.0000000001</v>
          </cell>
          <cell r="C281">
            <v>0.8</v>
          </cell>
        </row>
        <row r="282">
          <cell r="B282" t="str">
            <v>1|保险公司建立农业保险内部稽核制度，根据《农业保险条例》、有关监管规定以及公司内控制度，定期对分支机构农业保险业务进行核查，并将核查结果及时报告保险监管部门</v>
          </cell>
          <cell r="C282">
            <v>3</v>
          </cell>
        </row>
        <row r="283">
          <cell r="B283" t="str">
            <v>2|保险公司建立了农业保险内部稽核制度，定期对分支机构农业保险业务进行核查，但未将核查结果及时报告保险监管部门</v>
          </cell>
          <cell r="C283">
            <v>2</v>
          </cell>
        </row>
        <row r="284">
          <cell r="B284" t="str">
            <v>3|保险公司建立了农业保险内部稽核制度，但未对分支机构农业保险业务进行核查</v>
          </cell>
          <cell r="C284">
            <v>1</v>
          </cell>
        </row>
        <row r="285">
          <cell r="B285" t="str">
            <v>4|保险公司未建立农业保险内部稽核制度</v>
          </cell>
          <cell r="C285">
            <v>0</v>
          </cell>
        </row>
        <row r="286">
          <cell r="B286">
            <v>0</v>
          </cell>
          <cell r="C286">
            <v>0</v>
          </cell>
        </row>
        <row r="287">
          <cell r="B287">
            <v>5.0000000000099999E-3</v>
          </cell>
          <cell r="C287">
            <v>3</v>
          </cell>
        </row>
        <row r="288">
          <cell r="B288">
            <v>1.00000000001E-2</v>
          </cell>
          <cell r="C288">
            <v>5</v>
          </cell>
        </row>
        <row r="289">
          <cell r="B289">
            <v>0</v>
          </cell>
          <cell r="C289">
            <v>5</v>
          </cell>
        </row>
        <row r="290">
          <cell r="B290">
            <v>85</v>
          </cell>
          <cell r="C290">
            <v>4</v>
          </cell>
        </row>
        <row r="291">
          <cell r="B291">
            <v>125</v>
          </cell>
          <cell r="C291">
            <v>3</v>
          </cell>
        </row>
        <row r="292">
          <cell r="B292">
            <v>150</v>
          </cell>
          <cell r="C292">
            <v>2</v>
          </cell>
        </row>
        <row r="293">
          <cell r="B293">
            <v>0</v>
          </cell>
          <cell r="C293">
            <v>5</v>
          </cell>
        </row>
        <row r="294">
          <cell r="B294">
            <v>85</v>
          </cell>
          <cell r="C294">
            <v>4</v>
          </cell>
        </row>
        <row r="295">
          <cell r="B295">
            <v>125</v>
          </cell>
          <cell r="C295">
            <v>3</v>
          </cell>
        </row>
        <row r="296">
          <cell r="B296">
            <v>150</v>
          </cell>
          <cell r="C296">
            <v>2</v>
          </cell>
        </row>
        <row r="297">
          <cell r="B297">
            <v>0</v>
          </cell>
          <cell r="C297">
            <v>2</v>
          </cell>
        </row>
        <row r="298">
          <cell r="B298">
            <v>0.85</v>
          </cell>
          <cell r="C298">
            <v>3</v>
          </cell>
        </row>
        <row r="299">
          <cell r="B299">
            <v>1.25</v>
          </cell>
          <cell r="C299">
            <v>4</v>
          </cell>
        </row>
        <row r="300">
          <cell r="B300">
            <v>1.5</v>
          </cell>
          <cell r="C300">
            <v>5</v>
          </cell>
        </row>
        <row r="301">
          <cell r="B301">
            <v>0</v>
          </cell>
          <cell r="C301">
            <v>2</v>
          </cell>
        </row>
        <row r="302">
          <cell r="B302">
            <v>0.85</v>
          </cell>
          <cell r="C302">
            <v>3</v>
          </cell>
        </row>
        <row r="303">
          <cell r="B303">
            <v>1.25</v>
          </cell>
          <cell r="C303">
            <v>4</v>
          </cell>
        </row>
        <row r="304">
          <cell r="B304">
            <v>1.5</v>
          </cell>
          <cell r="C304">
            <v>5</v>
          </cell>
        </row>
        <row r="305">
          <cell r="B305">
            <v>0</v>
          </cell>
          <cell r="C305">
            <v>4</v>
          </cell>
        </row>
        <row r="306">
          <cell r="B306">
            <v>8.0000000000099991</v>
          </cell>
          <cell r="C306">
            <v>4</v>
          </cell>
        </row>
        <row r="307">
          <cell r="B307">
            <v>0</v>
          </cell>
          <cell r="C307">
            <v>4</v>
          </cell>
        </row>
        <row r="308">
          <cell r="B308">
            <v>8.0000000000000995</v>
          </cell>
          <cell r="C308">
            <v>2</v>
          </cell>
        </row>
        <row r="309">
          <cell r="B309">
            <v>15.000000000000011</v>
          </cell>
          <cell r="C309">
            <v>1</v>
          </cell>
        </row>
        <row r="310">
          <cell r="B310">
            <v>0</v>
          </cell>
          <cell r="C310">
            <v>4</v>
          </cell>
        </row>
        <row r="311">
          <cell r="B311">
            <v>5.0000000000001004</v>
          </cell>
          <cell r="C311">
            <v>3</v>
          </cell>
        </row>
        <row r="312">
          <cell r="B312">
            <v>8.0000000000000107</v>
          </cell>
          <cell r="C312">
            <v>2</v>
          </cell>
        </row>
        <row r="313">
          <cell r="B313">
            <v>15.000000000000011</v>
          </cell>
          <cell r="C313">
            <v>1</v>
          </cell>
        </row>
        <row r="314">
          <cell r="B314">
            <v>0</v>
          </cell>
          <cell r="C314">
            <v>6</v>
          </cell>
        </row>
        <row r="315">
          <cell r="B315">
            <v>10</v>
          </cell>
          <cell r="C315">
            <v>6</v>
          </cell>
        </row>
        <row r="316">
          <cell r="B316">
            <v>0</v>
          </cell>
          <cell r="C316">
            <v>6</v>
          </cell>
        </row>
        <row r="317">
          <cell r="B317">
            <v>10.000000000000099</v>
          </cell>
          <cell r="C317">
            <v>2</v>
          </cell>
        </row>
        <row r="318">
          <cell r="B318">
            <v>15.000000000000011</v>
          </cell>
          <cell r="C318">
            <v>0</v>
          </cell>
        </row>
        <row r="319">
          <cell r="B319">
            <v>0</v>
          </cell>
          <cell r="C319">
            <v>6</v>
          </cell>
        </row>
        <row r="320">
          <cell r="B320">
            <v>3.0000000000000999</v>
          </cell>
          <cell r="C320">
            <v>4</v>
          </cell>
        </row>
        <row r="321">
          <cell r="B321">
            <v>10.000000000000011</v>
          </cell>
          <cell r="C321">
            <v>2</v>
          </cell>
        </row>
        <row r="322">
          <cell r="B322">
            <v>15.000000000000011</v>
          </cell>
          <cell r="C322">
            <v>0</v>
          </cell>
        </row>
        <row r="323">
          <cell r="B323">
            <v>0</v>
          </cell>
          <cell r="C323">
            <v>4</v>
          </cell>
        </row>
        <row r="324">
          <cell r="B324">
            <v>2</v>
          </cell>
          <cell r="C324">
            <v>4</v>
          </cell>
        </row>
        <row r="325">
          <cell r="B325">
            <v>0</v>
          </cell>
          <cell r="C325">
            <v>4</v>
          </cell>
        </row>
        <row r="326">
          <cell r="B326">
            <v>2.0000000000000999</v>
          </cell>
          <cell r="C326">
            <v>2</v>
          </cell>
        </row>
        <row r="327">
          <cell r="B327">
            <v>3.0000000000000102</v>
          </cell>
          <cell r="C327">
            <v>1</v>
          </cell>
        </row>
        <row r="328">
          <cell r="B328">
            <v>0</v>
          </cell>
          <cell r="C328">
            <v>4</v>
          </cell>
        </row>
        <row r="329">
          <cell r="B329">
            <v>2.0000000000000999</v>
          </cell>
          <cell r="C329">
            <v>3</v>
          </cell>
        </row>
        <row r="330">
          <cell r="B330">
            <v>2.0000000000000102</v>
          </cell>
          <cell r="C330">
            <v>2</v>
          </cell>
        </row>
        <row r="331">
          <cell r="B331">
            <v>3.0000000000000102</v>
          </cell>
          <cell r="C331">
            <v>1</v>
          </cell>
        </row>
        <row r="332">
          <cell r="B332">
            <v>0</v>
          </cell>
          <cell r="C332">
            <v>6</v>
          </cell>
        </row>
        <row r="333">
          <cell r="B333">
            <v>5</v>
          </cell>
          <cell r="C333">
            <v>6</v>
          </cell>
        </row>
        <row r="334">
          <cell r="B334">
            <v>0</v>
          </cell>
          <cell r="C334">
            <v>6</v>
          </cell>
        </row>
        <row r="335">
          <cell r="B335">
            <v>5.0000000000001004</v>
          </cell>
          <cell r="C335">
            <v>2</v>
          </cell>
        </row>
        <row r="336">
          <cell r="B336">
            <v>10.000000000000011</v>
          </cell>
          <cell r="C336">
            <v>0</v>
          </cell>
        </row>
        <row r="337">
          <cell r="B337">
            <v>0</v>
          </cell>
          <cell r="C337">
            <v>6</v>
          </cell>
        </row>
        <row r="338">
          <cell r="B338">
            <v>5.0000000000001004</v>
          </cell>
          <cell r="C338">
            <v>4</v>
          </cell>
        </row>
        <row r="339">
          <cell r="B339">
            <v>5.0000000000000098</v>
          </cell>
          <cell r="C339">
            <v>2</v>
          </cell>
        </row>
        <row r="340">
          <cell r="B340">
            <v>10.000000000000011</v>
          </cell>
          <cell r="C340">
            <v>0</v>
          </cell>
        </row>
        <row r="341">
          <cell r="B341">
            <v>0</v>
          </cell>
          <cell r="C341">
            <v>7</v>
          </cell>
        </row>
        <row r="342">
          <cell r="B342">
            <v>10</v>
          </cell>
          <cell r="C342">
            <v>7</v>
          </cell>
        </row>
        <row r="343">
          <cell r="B343">
            <v>0</v>
          </cell>
          <cell r="C343">
            <v>7</v>
          </cell>
        </row>
        <row r="344">
          <cell r="B344">
            <v>10.000000000000099</v>
          </cell>
          <cell r="C344">
            <v>3</v>
          </cell>
        </row>
        <row r="345">
          <cell r="B345">
            <v>15.000000000000011</v>
          </cell>
          <cell r="C345">
            <v>0</v>
          </cell>
        </row>
        <row r="346">
          <cell r="B346">
            <v>0</v>
          </cell>
          <cell r="C346">
            <v>7</v>
          </cell>
        </row>
        <row r="347">
          <cell r="B347">
            <v>10.000000000000099</v>
          </cell>
          <cell r="C347">
            <v>5</v>
          </cell>
        </row>
        <row r="348">
          <cell r="B348">
            <v>10.000000000000011</v>
          </cell>
          <cell r="C348">
            <v>3</v>
          </cell>
        </row>
        <row r="349">
          <cell r="B349">
            <v>15.000000000000011</v>
          </cell>
          <cell r="C349">
            <v>0</v>
          </cell>
        </row>
        <row r="350">
          <cell r="B350">
            <v>1</v>
          </cell>
          <cell r="C350">
            <v>0</v>
          </cell>
        </row>
        <row r="351">
          <cell r="B351">
            <v>20</v>
          </cell>
          <cell r="C351">
            <v>2</v>
          </cell>
        </row>
        <row r="352">
          <cell r="B352">
            <v>40</v>
          </cell>
          <cell r="C352">
            <v>4</v>
          </cell>
        </row>
        <row r="353">
          <cell r="B353">
            <v>60</v>
          </cell>
          <cell r="C353">
            <v>6</v>
          </cell>
        </row>
        <row r="354">
          <cell r="B354">
            <v>80</v>
          </cell>
          <cell r="C354">
            <v>8</v>
          </cell>
        </row>
        <row r="355">
          <cell r="B355">
            <v>1</v>
          </cell>
          <cell r="C355">
            <v>0</v>
          </cell>
        </row>
        <row r="356">
          <cell r="B356">
            <v>20</v>
          </cell>
          <cell r="C356">
            <v>2</v>
          </cell>
        </row>
        <row r="357">
          <cell r="B357">
            <v>40</v>
          </cell>
          <cell r="C357">
            <v>4</v>
          </cell>
        </row>
        <row r="358">
          <cell r="B358">
            <v>60</v>
          </cell>
          <cell r="C358">
            <v>6</v>
          </cell>
        </row>
        <row r="359">
          <cell r="B359">
            <v>80</v>
          </cell>
          <cell r="C359">
            <v>8</v>
          </cell>
        </row>
        <row r="360">
          <cell r="B360">
            <v>0</v>
          </cell>
          <cell r="C360">
            <v>0</v>
          </cell>
        </row>
        <row r="361">
          <cell r="B361">
            <v>0.5</v>
          </cell>
          <cell r="C361">
            <v>2</v>
          </cell>
        </row>
        <row r="362">
          <cell r="B362">
            <v>0.8</v>
          </cell>
          <cell r="C362">
            <v>5</v>
          </cell>
        </row>
        <row r="363">
          <cell r="B363">
            <v>0</v>
          </cell>
          <cell r="C363">
            <v>3</v>
          </cell>
        </row>
        <row r="364">
          <cell r="B364">
            <v>0.15000000000000099</v>
          </cell>
          <cell r="C364">
            <v>1.5</v>
          </cell>
        </row>
        <row r="365">
          <cell r="B365">
            <v>0.30000000000099997</v>
          </cell>
          <cell r="C365">
            <v>0</v>
          </cell>
        </row>
        <row r="369">
          <cell r="B369" t="str">
            <v>1|省级分公司和中心支公司理赔部门负责人的业绩考核与操作风险相挂钩</v>
          </cell>
          <cell r="C369">
            <v>4</v>
          </cell>
        </row>
        <row r="370">
          <cell r="B370" t="str">
            <v>2|省级分公司和中心支公司理赔部门负责人的业绩考核与操作风险未挂钩</v>
          </cell>
          <cell r="C370">
            <v>0</v>
          </cell>
        </row>
        <row r="371">
          <cell r="B371" t="str">
            <v>1|公司对分支机构实行分类授权理赔管理，根据赔案类型，理赔工作环节，分支机构经营管理水平、风险控制能力及服务需求，理赔人员专业技能、考试评级结果等因素，明确各级机构或人员定损权限及核赔权限</v>
          </cell>
          <cell r="C371">
            <v>2</v>
          </cell>
        </row>
        <row r="372">
          <cell r="B372" t="str">
            <v>2|其他情况</v>
          </cell>
          <cell r="C372">
            <v>0</v>
          </cell>
        </row>
        <row r="373">
          <cell r="B373">
            <v>0</v>
          </cell>
          <cell r="C373">
            <v>0</v>
          </cell>
        </row>
        <row r="374">
          <cell r="B374">
            <v>0.9</v>
          </cell>
          <cell r="C374">
            <v>2</v>
          </cell>
        </row>
        <row r="375">
          <cell r="B375">
            <v>0</v>
          </cell>
          <cell r="C375">
            <v>0</v>
          </cell>
        </row>
        <row r="376">
          <cell r="B376">
            <v>0.9</v>
          </cell>
          <cell r="C376">
            <v>1</v>
          </cell>
        </row>
        <row r="377">
          <cell r="B377">
            <v>0.95</v>
          </cell>
          <cell r="C377">
            <v>3</v>
          </cell>
        </row>
        <row r="378">
          <cell r="B378">
            <v>0</v>
          </cell>
          <cell r="C378">
            <v>3</v>
          </cell>
        </row>
        <row r="379">
          <cell r="B379">
            <v>10.000000000001</v>
          </cell>
          <cell r="C379">
            <v>1</v>
          </cell>
        </row>
        <row r="380">
          <cell r="B380">
            <v>15.000000000000099</v>
          </cell>
          <cell r="C380">
            <v>0</v>
          </cell>
        </row>
        <row r="381">
          <cell r="B381">
            <v>0</v>
          </cell>
          <cell r="C381">
            <v>0</v>
          </cell>
        </row>
        <row r="382">
          <cell r="B382">
            <v>0.9</v>
          </cell>
          <cell r="C382">
            <v>1</v>
          </cell>
        </row>
        <row r="383">
          <cell r="B383">
            <v>0.95</v>
          </cell>
          <cell r="C383">
            <v>3</v>
          </cell>
        </row>
        <row r="384">
          <cell r="B384">
            <v>0</v>
          </cell>
          <cell r="C384">
            <v>3</v>
          </cell>
        </row>
        <row r="385">
          <cell r="B385">
            <v>0.10000000000100001</v>
          </cell>
          <cell r="C385">
            <v>1.5</v>
          </cell>
        </row>
        <row r="386">
          <cell r="B386">
            <v>0.1500000000001</v>
          </cell>
          <cell r="C386">
            <v>0</v>
          </cell>
        </row>
        <row r="387">
          <cell r="B387">
            <v>0</v>
          </cell>
          <cell r="C387">
            <v>5</v>
          </cell>
        </row>
        <row r="388">
          <cell r="B388">
            <v>3.0000000000010001</v>
          </cell>
          <cell r="C388">
            <v>2</v>
          </cell>
        </row>
        <row r="389">
          <cell r="B389">
            <v>5.0000000000001004</v>
          </cell>
          <cell r="C389">
            <v>0</v>
          </cell>
        </row>
        <row r="390">
          <cell r="B390" t="str">
            <v>1|公司理赔信息系统设置了反欺诈识别提醒功能，对出险时间与起保或终止时间接近、保险年度内索赔次数异常等情况进行提示的，对重点领域和环节设立欺诈案件和可疑赔案筛查功能</v>
          </cell>
          <cell r="C390">
            <v>2</v>
          </cell>
        </row>
        <row r="391">
          <cell r="B391" t="str">
            <v>2|其他情况</v>
          </cell>
          <cell r="C391">
            <v>0</v>
          </cell>
        </row>
        <row r="392">
          <cell r="B392" t="str">
            <v>1|公司理赔信息系统与接报案系统对接，理赔信息系统中报案时间由接报案系统直接导入，报案时间无法手工修改</v>
          </cell>
          <cell r="C392">
            <v>1</v>
          </cell>
        </row>
        <row r="393">
          <cell r="B393" t="str">
            <v>2|其他情况</v>
          </cell>
          <cell r="C393">
            <v>0</v>
          </cell>
        </row>
        <row r="394">
          <cell r="B394">
            <v>0</v>
          </cell>
          <cell r="C394">
            <v>10</v>
          </cell>
        </row>
        <row r="395">
          <cell r="B395">
            <v>2</v>
          </cell>
          <cell r="C395">
            <v>5</v>
          </cell>
        </row>
        <row r="396">
          <cell r="B396">
            <v>3</v>
          </cell>
          <cell r="C396">
            <v>2</v>
          </cell>
        </row>
        <row r="397">
          <cell r="B397">
            <v>4</v>
          </cell>
          <cell r="C397">
            <v>0</v>
          </cell>
        </row>
        <row r="398">
          <cell r="B398">
            <v>0</v>
          </cell>
          <cell r="C398">
            <v>0</v>
          </cell>
        </row>
        <row r="399">
          <cell r="B399">
            <v>0.5</v>
          </cell>
          <cell r="C399">
            <v>2</v>
          </cell>
        </row>
        <row r="400">
          <cell r="B400">
            <v>0.8</v>
          </cell>
          <cell r="C400">
            <v>5</v>
          </cell>
        </row>
        <row r="401">
          <cell r="B401">
            <v>0</v>
          </cell>
          <cell r="C401">
            <v>3</v>
          </cell>
        </row>
        <row r="402">
          <cell r="B402">
            <v>0.15000000000000099</v>
          </cell>
          <cell r="C402">
            <v>1.5</v>
          </cell>
        </row>
        <row r="403">
          <cell r="B403">
            <v>0.30000000000099997</v>
          </cell>
          <cell r="C403">
            <v>0</v>
          </cell>
        </row>
        <row r="407">
          <cell r="B407" t="str">
            <v>1|省级分公司和中心支公司理赔部门负责人的业绩考核与操作风险相挂钩</v>
          </cell>
          <cell r="C407">
            <v>4</v>
          </cell>
        </row>
        <row r="408">
          <cell r="B408" t="str">
            <v>2|省级分公司和中心支公司理赔部门负责人的业绩考核与操作风险未挂钩</v>
          </cell>
          <cell r="C408">
            <v>0</v>
          </cell>
        </row>
        <row r="409">
          <cell r="B409">
            <v>0</v>
          </cell>
          <cell r="C409">
            <v>6</v>
          </cell>
        </row>
        <row r="410">
          <cell r="B410">
            <v>10.000000000001</v>
          </cell>
          <cell r="C410">
            <v>2</v>
          </cell>
        </row>
        <row r="411">
          <cell r="B411">
            <v>15.000000000000099</v>
          </cell>
          <cell r="C411">
            <v>0</v>
          </cell>
        </row>
        <row r="412">
          <cell r="B412">
            <v>0</v>
          </cell>
          <cell r="C412">
            <v>8</v>
          </cell>
        </row>
        <row r="413">
          <cell r="B413">
            <v>2.0000000000000999</v>
          </cell>
          <cell r="C413">
            <v>4</v>
          </cell>
        </row>
        <row r="414">
          <cell r="B414">
            <v>3.00000000001</v>
          </cell>
          <cell r="C414">
            <v>2</v>
          </cell>
        </row>
        <row r="415">
          <cell r="B415">
            <v>4.0000000000010001</v>
          </cell>
          <cell r="C415">
            <v>0</v>
          </cell>
        </row>
        <row r="416">
          <cell r="B416">
            <v>0</v>
          </cell>
          <cell r="C416">
            <v>0</v>
          </cell>
        </row>
        <row r="417">
          <cell r="B417">
            <v>0.9</v>
          </cell>
          <cell r="C417">
            <v>2</v>
          </cell>
        </row>
        <row r="418">
          <cell r="B418">
            <v>0.95</v>
          </cell>
          <cell r="C418">
            <v>6</v>
          </cell>
        </row>
        <row r="419">
          <cell r="B419">
            <v>0</v>
          </cell>
          <cell r="C419">
            <v>4</v>
          </cell>
        </row>
        <row r="420">
          <cell r="B420">
            <v>0.20000000010000002</v>
          </cell>
          <cell r="C420">
            <v>0</v>
          </cell>
        </row>
        <row r="421">
          <cell r="B421" t="str">
            <v>1|公司理赔信息系统设置了反欺诈识别提醒功能，对出险时间与起保或终止时间接近、保险年度内索赔次数异常等情况进行提示的，对重点领域和环节设立欺诈案件和可疑赔案筛查功能</v>
          </cell>
          <cell r="C421">
            <v>2</v>
          </cell>
        </row>
        <row r="422">
          <cell r="B422" t="str">
            <v>2|其他情况</v>
          </cell>
          <cell r="C422">
            <v>0</v>
          </cell>
        </row>
        <row r="423">
          <cell r="B423" t="str">
            <v>1|公司理赔信息系统与接报案系统对接，理赔信息系统中报案时间由接报案系统直接导入，报案时间无法手工修改</v>
          </cell>
          <cell r="C423">
            <v>1</v>
          </cell>
        </row>
        <row r="424">
          <cell r="B424" t="str">
            <v>2|其他情况</v>
          </cell>
          <cell r="C424">
            <v>0</v>
          </cell>
        </row>
        <row r="425">
          <cell r="B425">
            <v>0</v>
          </cell>
          <cell r="C425">
            <v>10</v>
          </cell>
        </row>
        <row r="426">
          <cell r="B426">
            <v>2</v>
          </cell>
          <cell r="C426">
            <v>5</v>
          </cell>
        </row>
        <row r="427">
          <cell r="B427">
            <v>3</v>
          </cell>
          <cell r="C427">
            <v>2</v>
          </cell>
        </row>
        <row r="428">
          <cell r="B428">
            <v>4</v>
          </cell>
          <cell r="C428">
            <v>0</v>
          </cell>
        </row>
        <row r="429">
          <cell r="B429" t="str">
            <v>1|评价期内，保险公司设立了独立的再保险管理部门，部门工作定位准确、内部岗位职责清晰、工作流程及权限设置明确</v>
          </cell>
          <cell r="C429">
            <v>5</v>
          </cell>
        </row>
        <row r="430">
          <cell r="B430" t="str">
            <v>2|评价期内，保险公司未设立独立的再保险管理部门，但公司内部再保险业务相关岗位职责定位准确，再保险业务流程清晰和岗位权限明确</v>
          </cell>
          <cell r="C430">
            <v>2.5</v>
          </cell>
        </row>
        <row r="431">
          <cell r="B431" t="str">
            <v>3|其他</v>
          </cell>
          <cell r="C431">
            <v>0</v>
          </cell>
        </row>
        <row r="432">
          <cell r="B432" t="str">
            <v>1|评价期内，保险公司的再保险分入业务的核保、核赔、会计处理及财务结算由总公司职能部门统一办理，明确规定分支机构不得办理再保险分入业务的核保、核赔、会计处理及财务结算</v>
          </cell>
          <cell r="C432">
            <v>5</v>
          </cell>
        </row>
        <row r="433">
          <cell r="B433" t="str">
            <v>2|评价期内，保险公司的再保险分入业务的核保、核赔、会计处理及财务结算不是由总公司职能部门统一办理，未明确规定分支机构不得办理再保险分入业务的核保、核赔、会计处理及财务结算</v>
          </cell>
          <cell r="C433">
            <v>0</v>
          </cell>
        </row>
        <row r="434">
          <cell r="B434" t="str">
            <v>1|评价期内，保险公司在符合监管要求的基础上，制定再保险接受人及经纪人资信管理办法并遵照执行，建立再保险接受人及再保险经纪人资信安全清单，并动态更新、跟踪及管理，信息与再保险登记系统同步</v>
          </cell>
          <cell r="C434">
            <v>4</v>
          </cell>
        </row>
        <row r="435">
          <cell r="B435" t="str">
            <v>2|评价期内，保险公司未在符合监管要求的基础上，制定再保险接受人及经纪人资信管理办法并遵照执行，建立再保险接受人及再保险经纪人资信安全清单，并动态更新、跟踪及管理，信息与再保险登记系统同步</v>
          </cell>
          <cell r="C435">
            <v>0</v>
          </cell>
        </row>
        <row r="436">
          <cell r="B436" t="str">
            <v>1|评价期内，保险公司根据监管规定及内部管理要求，结合实际情况，建立了再保险接受人信用风险突发应急预案</v>
          </cell>
          <cell r="C436">
            <v>2</v>
          </cell>
        </row>
        <row r="437">
          <cell r="B437" t="str">
            <v>2|评价期内，保险公司未根据监管规定及内部管理要求，结合实际情况，建立再保险接受人信用风险突发应急预案</v>
          </cell>
          <cell r="C437">
            <v>0</v>
          </cell>
        </row>
        <row r="438">
          <cell r="B438" t="str">
            <v>1|评价期内，保险公司需续保的再保合约业务，在到期日之前必须完成下一年度合约安排。或者，合约双方另有约定的，必须在双方约定日期前完成</v>
          </cell>
          <cell r="C438">
            <v>5</v>
          </cell>
        </row>
        <row r="439">
          <cell r="B439" t="str">
            <v>2|评价期内，保险公司需续保的再保合约业务，未在到期日前完成下一年度合约安排。合约双方另有约定的，未在双方约定日期前完成</v>
          </cell>
          <cell r="C439">
            <v>0</v>
          </cell>
        </row>
        <row r="440">
          <cell r="B440" t="str">
            <v>1|评价期内，保险公司建立再保险应收应付款项的管理机制，包括相关管理制度及执行</v>
          </cell>
          <cell r="C440">
            <v>2</v>
          </cell>
        </row>
        <row r="441">
          <cell r="B441" t="str">
            <v>2|评价期内，保险公司未建立再保险应收应付款项的管理机制，包括相关管理制度及执行</v>
          </cell>
          <cell r="C441">
            <v>0</v>
          </cell>
        </row>
        <row r="442">
          <cell r="B442" t="str">
            <v>1|保险公司每一危险单位自留风符合相关法律法规管理规定</v>
          </cell>
          <cell r="C442">
            <v>10</v>
          </cell>
        </row>
        <row r="443">
          <cell r="B443" t="str">
            <v>2|保险公司每一危险单位自留风险不符合相关法律法规管理规定</v>
          </cell>
          <cell r="C443">
            <v>0</v>
          </cell>
        </row>
        <row r="444">
          <cell r="B444" t="str">
            <v>1|保险公司每一危险单位自留风险符合公司内部管理规定</v>
          </cell>
          <cell r="C444">
            <v>5</v>
          </cell>
        </row>
        <row r="445">
          <cell r="B445" t="str">
            <v>2|保险公司每一危险单位自留风险不符合公司内部管理规定</v>
          </cell>
          <cell r="C445">
            <v>0</v>
          </cell>
        </row>
        <row r="446">
          <cell r="B446">
            <v>0</v>
          </cell>
          <cell r="C446">
            <v>0</v>
          </cell>
        </row>
        <row r="447">
          <cell r="B447">
            <v>1</v>
          </cell>
          <cell r="C447">
            <v>1.5</v>
          </cell>
        </row>
        <row r="448">
          <cell r="B448">
            <v>0</v>
          </cell>
          <cell r="C448">
            <v>0</v>
          </cell>
        </row>
        <row r="449">
          <cell r="B449">
            <v>1</v>
          </cell>
          <cell r="C449">
            <v>1.5</v>
          </cell>
        </row>
        <row r="450">
          <cell r="B450" t="str">
            <v>1|再保险系统与业务、财务系统无缝链接，实现数据同步更新</v>
          </cell>
          <cell r="C450">
            <v>2</v>
          </cell>
        </row>
        <row r="451">
          <cell r="B451" t="str">
            <v>2|再保险系统未能与业务、财务系统无缝链接，未能实现数据同步更新</v>
          </cell>
          <cell r="C451">
            <v>0</v>
          </cell>
        </row>
        <row r="452">
          <cell r="B452" t="str">
            <v>1|IT系统模块包括合约、临分、分入、分出、账务、再保人管理等功能，系统功能齐全</v>
          </cell>
          <cell r="C452">
            <v>2</v>
          </cell>
        </row>
        <row r="453">
          <cell r="B453" t="str">
            <v>2|IT系统模块不包括合约、临分、分入、分出、账务、再保人管理等功能，系统功能不齐全</v>
          </cell>
          <cell r="C453">
            <v>0</v>
          </cell>
        </row>
        <row r="454">
          <cell r="B454" t="str">
            <v>1|保险公司IT系统可统计保监会要求上报的各类再保险数据报表</v>
          </cell>
          <cell r="C454">
            <v>2</v>
          </cell>
        </row>
        <row r="455">
          <cell r="B455" t="str">
            <v>2|保险公司IT系统不能统计保监会要求上报的各类再保险数据报表</v>
          </cell>
          <cell r="C455">
            <v>0</v>
          </cell>
        </row>
        <row r="456">
          <cell r="B456" t="str">
            <v>1|再保险IT系统权限管理明晰，核保和再保、经办和复核岗位权限区分明确</v>
          </cell>
          <cell r="C456">
            <v>2</v>
          </cell>
        </row>
        <row r="457">
          <cell r="B457" t="str">
            <v>2|再保险IT系统权限管理不明晰，核保和再保、经办和复核岗位权限区分不明确</v>
          </cell>
          <cell r="C457">
            <v>0</v>
          </cell>
        </row>
        <row r="458">
          <cell r="B458" t="str">
            <v>1|再保系统可在1个账单周期内及时更新核保、理赔、批改等信息，并具有保留修改痕迹，查询修改人和修改时间的功能，账单操作时点和对应原始数据具有留存功能</v>
          </cell>
          <cell r="C458">
            <v>2</v>
          </cell>
        </row>
        <row r="459">
          <cell r="B459" t="str">
            <v>2|再保系统不能在1个账单周期内及时更新核保、理赔、批改等信息，不具有保留修改痕迹，不能查询修改人和修改时间的功能，账单操作时点和对应原始数据不具有留存功能</v>
          </cell>
          <cell r="C459">
            <v>0</v>
          </cell>
        </row>
        <row r="460">
          <cell r="B460">
            <v>0</v>
          </cell>
          <cell r="C460">
            <v>-0.1</v>
          </cell>
        </row>
        <row r="461">
          <cell r="B461">
            <v>5</v>
          </cell>
          <cell r="C461">
            <v>0</v>
          </cell>
        </row>
        <row r="462">
          <cell r="B462">
            <v>5.0000000001</v>
          </cell>
          <cell r="C462">
            <v>0.1</v>
          </cell>
        </row>
        <row r="463">
          <cell r="B463">
            <v>0</v>
          </cell>
          <cell r="C463">
            <v>-0.1</v>
          </cell>
        </row>
        <row r="464">
          <cell r="B464">
            <v>5</v>
          </cell>
          <cell r="C464">
            <v>0</v>
          </cell>
        </row>
        <row r="465">
          <cell r="B465">
            <v>5.0000000010000001</v>
          </cell>
          <cell r="C465">
            <v>0.1</v>
          </cell>
        </row>
        <row r="466">
          <cell r="B466">
            <v>0</v>
          </cell>
          <cell r="C466">
            <v>-0.1</v>
          </cell>
        </row>
        <row r="467">
          <cell r="B467">
            <v>5</v>
          </cell>
          <cell r="C467">
            <v>0</v>
          </cell>
        </row>
        <row r="468">
          <cell r="B468">
            <v>5.0000000001</v>
          </cell>
          <cell r="C468">
            <v>0.1</v>
          </cell>
        </row>
        <row r="469">
          <cell r="B469" t="str">
            <v>I类公司</v>
          </cell>
          <cell r="C469">
            <v>5</v>
          </cell>
        </row>
        <row r="470">
          <cell r="B470" t="str">
            <v>II类公司</v>
          </cell>
          <cell r="C470">
            <v>10</v>
          </cell>
        </row>
        <row r="471">
          <cell r="B471">
            <v>0</v>
          </cell>
          <cell r="C471">
            <v>0</v>
          </cell>
        </row>
        <row r="472">
          <cell r="B472">
            <v>10</v>
          </cell>
          <cell r="C472">
            <v>5</v>
          </cell>
        </row>
        <row r="473">
          <cell r="B473">
            <v>15</v>
          </cell>
          <cell r="C473">
            <v>10</v>
          </cell>
        </row>
        <row r="474">
          <cell r="B474">
            <v>0</v>
          </cell>
          <cell r="C474">
            <v>0</v>
          </cell>
        </row>
        <row r="475">
          <cell r="B475">
            <v>3</v>
          </cell>
          <cell r="C475">
            <v>5</v>
          </cell>
        </row>
        <row r="476">
          <cell r="B476">
            <v>5</v>
          </cell>
          <cell r="C476">
            <v>10</v>
          </cell>
        </row>
        <row r="477">
          <cell r="B477" t="str">
            <v>1|保险公司采用合理方法提取未到期准备金，并进行充足性测试，且充足性测试过程的假设与未决赔款准备金评估以及业务发展趋势一致</v>
          </cell>
          <cell r="C477">
            <v>5</v>
          </cell>
        </row>
        <row r="478">
          <cell r="B478" t="str">
            <v>2|保险公司采用合理方法提取未到期准备金，并进行充足性测试，但充足性测试假设与未决评估及业务发展趋势存在差异</v>
          </cell>
          <cell r="C478">
            <v>3</v>
          </cell>
        </row>
        <row r="479">
          <cell r="B479" t="str">
            <v>3|其他</v>
          </cell>
          <cell r="C479">
            <v>0</v>
          </cell>
        </row>
        <row r="480">
          <cell r="B480" t="str">
            <v>1|保险公司对于已发生未报案未决赔款准备金采用两种以上方法评估，并进行合理性检验</v>
          </cell>
          <cell r="C480">
            <v>10</v>
          </cell>
        </row>
        <row r="481">
          <cell r="B481" t="str">
            <v>2|保险公司对于已发生未报案未决赔款准备金采用两种方法评估，未进行合理性检验</v>
          </cell>
          <cell r="C481">
            <v>5</v>
          </cell>
        </row>
        <row r="482">
          <cell r="B482" t="str">
            <v>3|其他</v>
          </cell>
          <cell r="C482">
            <v>0</v>
          </cell>
        </row>
        <row r="483">
          <cell r="B483" t="str">
            <v>1|保险公司分别建立再保分出前和再保分出后的赔付流量三角形，对分保未决赔款准备金进行评估</v>
          </cell>
          <cell r="C483">
            <v>5</v>
          </cell>
        </row>
        <row r="484">
          <cell r="B484" t="str">
            <v>2|其他</v>
          </cell>
          <cell r="C484">
            <v>0</v>
          </cell>
        </row>
        <row r="485">
          <cell r="B485" t="str">
            <v>1|保险公司准备金核算过程中与财务现有的科目核算无重复或遗漏，精算结果与财务结果有差异时，定期及时更新</v>
          </cell>
          <cell r="C485">
            <v>5</v>
          </cell>
        </row>
        <row r="486">
          <cell r="B486" t="str">
            <v>2|其他</v>
          </cell>
          <cell r="C486">
            <v>0</v>
          </cell>
        </row>
        <row r="487">
          <cell r="B487" t="str">
            <v>1|保险公司准备金核算过程中总部不直接做业务时，未计提准备金，即无冗余</v>
          </cell>
          <cell r="C487">
            <v>5</v>
          </cell>
        </row>
        <row r="488">
          <cell r="B488" t="str">
            <v>2|其他</v>
          </cell>
          <cell r="C488">
            <v>0</v>
          </cell>
        </row>
        <row r="491">
          <cell r="B491">
            <v>-100000</v>
          </cell>
          <cell r="C491">
            <v>30</v>
          </cell>
        </row>
        <row r="492">
          <cell r="B492">
            <v>-2.999999999999E-2</v>
          </cell>
          <cell r="C492">
            <v>40</v>
          </cell>
        </row>
        <row r="493">
          <cell r="B493">
            <v>0</v>
          </cell>
          <cell r="C493">
            <v>0</v>
          </cell>
        </row>
        <row r="494">
          <cell r="B494">
            <v>-100000</v>
          </cell>
          <cell r="C494">
            <v>30</v>
          </cell>
        </row>
        <row r="495">
          <cell r="B495">
            <v>-9.9999999000000006E-2</v>
          </cell>
          <cell r="C495">
            <v>40</v>
          </cell>
        </row>
        <row r="496">
          <cell r="B496">
            <v>0</v>
          </cell>
          <cell r="C496">
            <v>0</v>
          </cell>
        </row>
        <row r="497">
          <cell r="B497" t="str">
            <v>1|保险公司针对准备金管理建立了完善的管理流程与管理制度</v>
          </cell>
          <cell r="C497">
            <v>5</v>
          </cell>
        </row>
        <row r="498">
          <cell r="B498" t="str">
            <v>2|保险公司针对准备金管理建立了较为完善的管理流程与管理制度</v>
          </cell>
          <cell r="C498">
            <v>3</v>
          </cell>
        </row>
        <row r="499">
          <cell r="B499" t="str">
            <v>3|保险公司针对准备金管理建立了管理流程与管理制度，但是有待进一步完善</v>
          </cell>
          <cell r="C499">
            <v>1</v>
          </cell>
        </row>
        <row r="500">
          <cell r="B500" t="str">
            <v>1|底稿内容不完整</v>
          </cell>
          <cell r="C500">
            <v>-1.25</v>
          </cell>
        </row>
        <row r="501">
          <cell r="B501" t="str">
            <v>2|底稿内容完整</v>
          </cell>
          <cell r="C501">
            <v>0</v>
          </cell>
        </row>
        <row r="502">
          <cell r="B502" t="str">
            <v>1|编制频率低于每半年一次</v>
          </cell>
          <cell r="C502">
            <v>-1.25</v>
          </cell>
        </row>
        <row r="503">
          <cell r="B503" t="str">
            <v>2|编制频率不低于每半年一次</v>
          </cell>
          <cell r="C503">
            <v>0</v>
          </cell>
        </row>
        <row r="504">
          <cell r="B504" t="str">
            <v>1|未有效复核</v>
          </cell>
          <cell r="C504">
            <v>-1.25</v>
          </cell>
        </row>
        <row r="505">
          <cell r="B505" t="str">
            <v>2|有效复核</v>
          </cell>
          <cell r="C505">
            <v>0</v>
          </cell>
        </row>
        <row r="506">
          <cell r="B506" t="str">
            <v>1|未有效留存或备份</v>
          </cell>
          <cell r="C506">
            <v>-1.25</v>
          </cell>
        </row>
        <row r="507">
          <cell r="B507" t="str">
            <v>2|有效留存或备份</v>
          </cell>
          <cell r="C507">
            <v>0</v>
          </cell>
        </row>
        <row r="511">
          <cell r="B511">
            <v>0</v>
          </cell>
          <cell r="C511">
            <v>-0.1</v>
          </cell>
        </row>
        <row r="512">
          <cell r="B512">
            <v>20</v>
          </cell>
          <cell r="C512">
            <v>0</v>
          </cell>
        </row>
        <row r="513">
          <cell r="B513">
            <v>20.000000000099998</v>
          </cell>
          <cell r="C513">
            <v>0.1</v>
          </cell>
        </row>
        <row r="514">
          <cell r="B514">
            <v>0</v>
          </cell>
          <cell r="C514">
            <v>-0.1</v>
          </cell>
        </row>
        <row r="515">
          <cell r="B515">
            <v>5</v>
          </cell>
          <cell r="C515">
            <v>0</v>
          </cell>
        </row>
        <row r="516">
          <cell r="B516">
            <v>5.0000000001</v>
          </cell>
          <cell r="C516">
            <v>0.1</v>
          </cell>
        </row>
        <row r="517">
          <cell r="B517">
            <v>0</v>
          </cell>
          <cell r="C517">
            <v>2</v>
          </cell>
        </row>
        <row r="518">
          <cell r="B518">
            <v>0.255</v>
          </cell>
          <cell r="C518">
            <v>4</v>
          </cell>
        </row>
        <row r="519">
          <cell r="B519">
            <v>0.375</v>
          </cell>
          <cell r="C519">
            <v>6</v>
          </cell>
        </row>
        <row r="520">
          <cell r="B520">
            <v>0.44999999999999996</v>
          </cell>
          <cell r="C520">
            <v>8</v>
          </cell>
        </row>
        <row r="521">
          <cell r="B521">
            <v>0</v>
          </cell>
          <cell r="C521">
            <v>1</v>
          </cell>
        </row>
        <row r="522">
          <cell r="B522">
            <v>6</v>
          </cell>
          <cell r="C522">
            <v>3</v>
          </cell>
        </row>
        <row r="523">
          <cell r="B523">
            <v>10.199999999999999</v>
          </cell>
          <cell r="C523">
            <v>5</v>
          </cell>
        </row>
        <row r="524">
          <cell r="B524">
            <v>15</v>
          </cell>
          <cell r="C524">
            <v>7</v>
          </cell>
        </row>
        <row r="525">
          <cell r="B525">
            <v>18</v>
          </cell>
          <cell r="C525">
            <v>9</v>
          </cell>
        </row>
        <row r="526">
          <cell r="B526">
            <v>0</v>
          </cell>
          <cell r="C526">
            <v>9</v>
          </cell>
        </row>
        <row r="527">
          <cell r="B527">
            <v>1</v>
          </cell>
          <cell r="C527">
            <v>5</v>
          </cell>
        </row>
        <row r="528">
          <cell r="B528">
            <v>2</v>
          </cell>
          <cell r="C528">
            <v>1</v>
          </cell>
        </row>
        <row r="529">
          <cell r="B529">
            <v>2.0000000099999999</v>
          </cell>
          <cell r="C529">
            <v>0</v>
          </cell>
        </row>
        <row r="530">
          <cell r="B530">
            <v>0</v>
          </cell>
          <cell r="C530">
            <v>3</v>
          </cell>
        </row>
        <row r="531">
          <cell r="B531">
            <v>0.20399999999999999</v>
          </cell>
          <cell r="C531">
            <v>5</v>
          </cell>
        </row>
        <row r="532">
          <cell r="B532">
            <v>0.3</v>
          </cell>
          <cell r="C532">
            <v>7</v>
          </cell>
        </row>
        <row r="533">
          <cell r="B533">
            <v>0.36</v>
          </cell>
          <cell r="C533">
            <v>9</v>
          </cell>
        </row>
        <row r="534">
          <cell r="B534">
            <v>0</v>
          </cell>
          <cell r="C534">
            <v>0</v>
          </cell>
        </row>
        <row r="535">
          <cell r="B535">
            <v>5</v>
          </cell>
          <cell r="C535">
            <v>1</v>
          </cell>
        </row>
        <row r="536">
          <cell r="B536">
            <v>7</v>
          </cell>
          <cell r="C536">
            <v>2</v>
          </cell>
        </row>
        <row r="537">
          <cell r="B537" t="str">
            <v>1|最近4个季度内资产管理部门负责人未因违法违规受到行政处罚</v>
          </cell>
          <cell r="C537">
            <v>2</v>
          </cell>
        </row>
        <row r="538">
          <cell r="B538" t="str">
            <v>2|最近4个季度内资产管理部门负责人因违法违规受到行政处罚</v>
          </cell>
          <cell r="C538">
            <v>0</v>
          </cell>
        </row>
        <row r="539">
          <cell r="B539">
            <v>0</v>
          </cell>
          <cell r="C539">
            <v>0</v>
          </cell>
        </row>
        <row r="540">
          <cell r="B540">
            <v>3</v>
          </cell>
          <cell r="C540">
            <v>1</v>
          </cell>
        </row>
        <row r="541">
          <cell r="B541">
            <v>5</v>
          </cell>
          <cell r="C541">
            <v>2</v>
          </cell>
        </row>
        <row r="542">
          <cell r="B542" t="str">
            <v>1|资产管理部门在投资研究、资产清算或托管、风险控制、业绩评估、相关保障等环节设置岗位</v>
          </cell>
          <cell r="C542">
            <v>1</v>
          </cell>
        </row>
        <row r="543">
          <cell r="B543" t="str">
            <v>2|资产管理部门未在投资研究、资产清算、托管、风险控制、业绩评估、相关保障等环节设置岗位</v>
          </cell>
          <cell r="C543">
            <v>0</v>
          </cell>
        </row>
        <row r="544">
          <cell r="B544" t="str">
            <v>3|不适用</v>
          </cell>
          <cell r="C544">
            <v>1</v>
          </cell>
        </row>
        <row r="545">
          <cell r="B545" t="str">
            <v>1|资产管理部门除在投资研究、资产清算或托管、风险控制、业绩评估、相关保障等环节设置岗位外，还设置投资、交易等与资金运用业务直接相关的岗位</v>
          </cell>
          <cell r="C545">
            <v>1</v>
          </cell>
        </row>
        <row r="546">
          <cell r="B546" t="str">
            <v>2|资产管理部门未在投资研究、资产清算或托管、风险控制、业绩评估、相关保障等环节设置岗位，也未设置投资、交易等与资金运用业务直接相关的岗位</v>
          </cell>
          <cell r="C546">
            <v>0</v>
          </cell>
        </row>
        <row r="547">
          <cell r="B547" t="str">
            <v>3|不适用</v>
          </cell>
          <cell r="C547">
            <v>1</v>
          </cell>
        </row>
        <row r="548">
          <cell r="B548">
            <v>0</v>
          </cell>
          <cell r="C548">
            <v>0</v>
          </cell>
        </row>
        <row r="549">
          <cell r="B549">
            <v>0.25</v>
          </cell>
          <cell r="C549">
            <v>1</v>
          </cell>
        </row>
        <row r="550">
          <cell r="B550">
            <v>0</v>
          </cell>
          <cell r="C550">
            <v>2</v>
          </cell>
        </row>
        <row r="551">
          <cell r="B551">
            <v>0.2</v>
          </cell>
          <cell r="C551">
            <v>1</v>
          </cell>
        </row>
        <row r="552">
          <cell r="B552">
            <v>0.3</v>
          </cell>
          <cell r="C552">
            <v>0</v>
          </cell>
        </row>
        <row r="557">
          <cell r="B557">
            <v>0</v>
          </cell>
          <cell r="C557">
            <v>0</v>
          </cell>
        </row>
        <row r="558">
          <cell r="B558">
            <v>2</v>
          </cell>
          <cell r="C558">
            <v>1</v>
          </cell>
        </row>
        <row r="559">
          <cell r="B559" t="str">
            <v>1|对投研人员无激励机制或激励机制只与短期（一年及以内）业绩挂钩</v>
          </cell>
          <cell r="C559">
            <v>0</v>
          </cell>
        </row>
        <row r="560">
          <cell r="B560" t="str">
            <v>2|对投研人员的激励机制与长期（一年以上）业绩挂钩</v>
          </cell>
          <cell r="C560">
            <v>1</v>
          </cell>
        </row>
        <row r="561">
          <cell r="B561" t="str">
            <v>3|不适用</v>
          </cell>
          <cell r="C561">
            <v>1</v>
          </cell>
        </row>
        <row r="562">
          <cell r="B562" t="str">
            <v>1|能够提供受托机构相关证明材料</v>
          </cell>
          <cell r="C562">
            <v>1</v>
          </cell>
        </row>
        <row r="563">
          <cell r="B563" t="str">
            <v>2|不能提供受托机构相关证明材料</v>
          </cell>
          <cell r="C563">
            <v>0</v>
          </cell>
        </row>
        <row r="564">
          <cell r="B564" t="str">
            <v>3|不适用</v>
          </cell>
          <cell r="C564">
            <v>1</v>
          </cell>
        </row>
        <row r="565">
          <cell r="B565" t="str">
            <v>1|资金运用风险管理人员激励机制不直接与投资业绩挂钩</v>
          </cell>
          <cell r="C565">
            <v>1</v>
          </cell>
        </row>
        <row r="566">
          <cell r="B566" t="str">
            <v>2|资金运用风险管理人员激励机制直接与投资业绩挂钩</v>
          </cell>
          <cell r="C566">
            <v>0</v>
          </cell>
        </row>
        <row r="567">
          <cell r="B567" t="str">
            <v>3|不适用</v>
          </cell>
          <cell r="C567">
            <v>1</v>
          </cell>
        </row>
        <row r="568">
          <cell r="B568" t="str">
            <v>1|能够提供受托机构相关证明材料</v>
          </cell>
          <cell r="C568">
            <v>1</v>
          </cell>
        </row>
        <row r="569">
          <cell r="B569" t="str">
            <v>2|不能够提供受托机构相关证明材料</v>
          </cell>
          <cell r="C569">
            <v>0</v>
          </cell>
        </row>
        <row r="570">
          <cell r="B570" t="str">
            <v>3|不适用</v>
          </cell>
          <cell r="C570">
            <v>1</v>
          </cell>
        </row>
        <row r="571">
          <cell r="B571" t="str">
            <v>1|业绩考核与操作风险挂钩</v>
          </cell>
          <cell r="C571">
            <v>1</v>
          </cell>
        </row>
        <row r="572">
          <cell r="B572" t="str">
            <v>2|业绩考核不与操作风险挂钩</v>
          </cell>
          <cell r="C572">
            <v>0</v>
          </cell>
        </row>
        <row r="573">
          <cell r="B573" t="str">
            <v>3|不适用</v>
          </cell>
          <cell r="C573">
            <v>1</v>
          </cell>
        </row>
        <row r="574">
          <cell r="B574" t="str">
            <v>1|能够提供受托机构相关证明材料</v>
          </cell>
          <cell r="C574">
            <v>1</v>
          </cell>
        </row>
        <row r="575">
          <cell r="B575" t="str">
            <v>2|不能提供受托机构相关证明材料</v>
          </cell>
          <cell r="C575">
            <v>0</v>
          </cell>
        </row>
        <row r="576">
          <cell r="B576" t="str">
            <v>3|不适用</v>
          </cell>
          <cell r="C576">
            <v>1</v>
          </cell>
        </row>
        <row r="577">
          <cell r="B577" t="str">
            <v>1|建立资金运用操作风险数据库且如实记录操作风险事件</v>
          </cell>
          <cell r="C577">
            <v>5</v>
          </cell>
        </row>
        <row r="578">
          <cell r="B578" t="str">
            <v>2|未建立资金运用操作风险数据库或未如实记录操作风险事件</v>
          </cell>
          <cell r="C578">
            <v>0</v>
          </cell>
        </row>
        <row r="579">
          <cell r="B579" t="str">
            <v>1|保险公司委托投资的，全部建立相关制度</v>
          </cell>
          <cell r="C579">
            <v>1</v>
          </cell>
        </row>
        <row r="580">
          <cell r="B580" t="str">
            <v>2|保险公司委托投资的，未全部建立相关制度</v>
          </cell>
          <cell r="C580">
            <v>0</v>
          </cell>
        </row>
        <row r="581">
          <cell r="B581" t="str">
            <v>3|保险公司未开展委托投资</v>
          </cell>
          <cell r="C581">
            <v>1</v>
          </cell>
        </row>
        <row r="582">
          <cell r="B582" t="str">
            <v>1|委托投资指引达到要求</v>
          </cell>
          <cell r="C582">
            <v>1</v>
          </cell>
        </row>
        <row r="583">
          <cell r="B583" t="str">
            <v>2|委托投资指引未达到要求</v>
          </cell>
          <cell r="C583">
            <v>0</v>
          </cell>
        </row>
        <row r="584">
          <cell r="B584" t="str">
            <v>3|保险公司未开展委托投资</v>
          </cell>
          <cell r="C584">
            <v>1</v>
          </cell>
        </row>
        <row r="585">
          <cell r="B585" t="str">
            <v>1|最近4个季度内对全部投资管理人评估大于1次</v>
          </cell>
          <cell r="C585">
            <v>2</v>
          </cell>
        </row>
        <row r="586">
          <cell r="B586" t="str">
            <v>2|最近4个季度内只对部分投资管理人进行评估</v>
          </cell>
          <cell r="C586">
            <v>1</v>
          </cell>
        </row>
        <row r="587">
          <cell r="B587" t="str">
            <v>3|最近4个季度内未对投资管理人进行评估</v>
          </cell>
          <cell r="C587">
            <v>0</v>
          </cell>
        </row>
        <row r="588">
          <cell r="B588" t="str">
            <v>4|保险公司未开展委托投资</v>
          </cell>
          <cell r="C588">
            <v>2</v>
          </cell>
        </row>
        <row r="589">
          <cell r="B589" t="str">
            <v>1|资产配置压力测试达到要求</v>
          </cell>
          <cell r="C589">
            <v>4</v>
          </cell>
        </row>
        <row r="590">
          <cell r="B590" t="str">
            <v>2|资产配置压力测试未达到要求</v>
          </cell>
          <cell r="C590">
            <v>0</v>
          </cell>
        </row>
        <row r="591">
          <cell r="B591" t="str">
            <v>1|资产配置分账户管理达到要求</v>
          </cell>
          <cell r="C591">
            <v>3</v>
          </cell>
        </row>
        <row r="592">
          <cell r="B592" t="str">
            <v>2|资产配置分账户管理未达到要求</v>
          </cell>
          <cell r="C592">
            <v>0</v>
          </cell>
        </row>
        <row r="593">
          <cell r="B593" t="str">
            <v>3|不适用</v>
          </cell>
          <cell r="C593">
            <v>3</v>
          </cell>
        </row>
        <row r="594">
          <cell r="B594" t="str">
            <v>1|能够提供受托机构相关证明材料</v>
          </cell>
          <cell r="C594">
            <v>3</v>
          </cell>
        </row>
        <row r="595">
          <cell r="B595" t="str">
            <v>2|不能提供受托机构相关证明材料</v>
          </cell>
          <cell r="C595">
            <v>0</v>
          </cell>
        </row>
        <row r="596">
          <cell r="B596" t="str">
            <v>3|不适用</v>
          </cell>
          <cell r="C596">
            <v>3</v>
          </cell>
        </row>
        <row r="597">
          <cell r="B597" t="str">
            <v>1|全部投资资产实施托管</v>
          </cell>
          <cell r="C597">
            <v>5</v>
          </cell>
        </row>
        <row r="598">
          <cell r="B598" t="str">
            <v>2|投资资产部分托管</v>
          </cell>
          <cell r="C598">
            <v>3</v>
          </cell>
        </row>
        <row r="599">
          <cell r="B599" t="str">
            <v>3|投资资产未托管</v>
          </cell>
          <cell r="C599">
            <v>0</v>
          </cell>
        </row>
        <row r="600">
          <cell r="B600" t="str">
            <v>1|具备完善的投资授权制度，建立董事会投资决策委员会体系，决策及批准权限明确</v>
          </cell>
          <cell r="C600">
            <v>1</v>
          </cell>
        </row>
        <row r="601">
          <cell r="B601" t="str">
            <v>2|不具备完善的投资授权制度，未建立董事会投资决策委员会体系，决策及批准权限不明确</v>
          </cell>
          <cell r="C601">
            <v>0</v>
          </cell>
        </row>
        <row r="602">
          <cell r="B602" t="str">
            <v>1|实现决策流程的信息化和自动化，通过信息系统手段实现投资决策流程、次序自动控制</v>
          </cell>
          <cell r="C602">
            <v>1</v>
          </cell>
        </row>
        <row r="603">
          <cell r="B603" t="str">
            <v>2|未实现决策流程的信息化和自动化，未能通过信息系统手段实现投资决策流程、次序自动控制</v>
          </cell>
          <cell r="C603">
            <v>0</v>
          </cell>
        </row>
        <row r="604">
          <cell r="B604" t="str">
            <v>3|不适用</v>
          </cell>
          <cell r="C604">
            <v>1</v>
          </cell>
        </row>
        <row r="605">
          <cell r="B605" t="str">
            <v>1|能够提供受托机构相关证明材料</v>
          </cell>
          <cell r="C605">
            <v>1</v>
          </cell>
        </row>
        <row r="606">
          <cell r="B606" t="str">
            <v>2|不能提供受托机构相关证明材料</v>
          </cell>
          <cell r="C606">
            <v>0</v>
          </cell>
        </row>
        <row r="607">
          <cell r="B607" t="str">
            <v>3|其他</v>
          </cell>
          <cell r="C607">
            <v>1</v>
          </cell>
        </row>
        <row r="608">
          <cell r="B608" t="str">
            <v>1|重要投资决策有相关书面记录，如会议纪要、最终投资决议等，并由决策人在最终投资决议上确认</v>
          </cell>
          <cell r="C608">
            <v>1</v>
          </cell>
        </row>
        <row r="609">
          <cell r="B609" t="str">
            <v>2|重要投资决策没有相关书面记录，如会议纪要、最终投资决议等，或者决策人未在最终投资决议上确认</v>
          </cell>
          <cell r="C609">
            <v>0</v>
          </cell>
        </row>
        <row r="610">
          <cell r="B610" t="str">
            <v>3|不适用</v>
          </cell>
          <cell r="C610">
            <v>1</v>
          </cell>
        </row>
        <row r="611">
          <cell r="B611" t="str">
            <v>1|能够提供受托机构相关证明材料</v>
          </cell>
          <cell r="C611">
            <v>1</v>
          </cell>
        </row>
        <row r="612">
          <cell r="B612" t="str">
            <v>2|不能提供受托机构相关证明材料</v>
          </cell>
          <cell r="C612">
            <v>0</v>
          </cell>
        </row>
        <row r="613">
          <cell r="B613" t="str">
            <v>3|不适用</v>
          </cell>
          <cell r="C613">
            <v>1</v>
          </cell>
        </row>
        <row r="614">
          <cell r="B614" t="str">
            <v>1|构建投资池、备选池和禁投池体系且定期维护</v>
          </cell>
          <cell r="C614">
            <v>1</v>
          </cell>
        </row>
        <row r="615">
          <cell r="B615" t="str">
            <v>2|未构建投资池、备选池和禁投池体系</v>
          </cell>
          <cell r="C615">
            <v>0</v>
          </cell>
        </row>
        <row r="616">
          <cell r="B616" t="str">
            <v>3|未开展股票、债券、开放式基金等投资</v>
          </cell>
          <cell r="C616">
            <v>1</v>
          </cell>
        </row>
        <row r="617">
          <cell r="B617" t="str">
            <v>1|能够提供受托机构相关证明材料</v>
          </cell>
          <cell r="C617">
            <v>1</v>
          </cell>
        </row>
        <row r="618">
          <cell r="B618" t="str">
            <v>2|不能提供受托机构相关证明材料</v>
          </cell>
          <cell r="C618">
            <v>0</v>
          </cell>
        </row>
        <row r="619">
          <cell r="B619" t="str">
            <v>3|不适用</v>
          </cell>
          <cell r="C619">
            <v>1</v>
          </cell>
        </row>
        <row r="620">
          <cell r="B620">
            <v>0</v>
          </cell>
          <cell r="C620">
            <v>5</v>
          </cell>
        </row>
        <row r="621">
          <cell r="B621">
            <v>1</v>
          </cell>
          <cell r="C621">
            <v>3</v>
          </cell>
        </row>
        <row r="622">
          <cell r="B622">
            <v>3</v>
          </cell>
          <cell r="C622">
            <v>0</v>
          </cell>
        </row>
        <row r="623">
          <cell r="B623" t="str">
            <v>1|实行集中交易制度，安装必要的监测系统、预警系统和反馈系统，对交易室通讯设备进行监控</v>
          </cell>
          <cell r="C623">
            <v>2</v>
          </cell>
        </row>
        <row r="624">
          <cell r="B624" t="str">
            <v>2|未实行集中交易制度，未安装必要的监测系统、预警系统和反馈系统，未对交易室通讯设备进行监控</v>
          </cell>
          <cell r="C624">
            <v>0</v>
          </cell>
        </row>
        <row r="625">
          <cell r="B625" t="str">
            <v>3|不适用</v>
          </cell>
          <cell r="C625">
            <v>2</v>
          </cell>
        </row>
        <row r="626">
          <cell r="B626" t="str">
            <v>1|能够提供受托机构相关证明材料</v>
          </cell>
          <cell r="C626">
            <v>2</v>
          </cell>
        </row>
        <row r="627">
          <cell r="B627" t="str">
            <v>2|不能提供受托机构相关证明材料</v>
          </cell>
          <cell r="C627">
            <v>0</v>
          </cell>
        </row>
        <row r="628">
          <cell r="B628" t="str">
            <v>3|不适用</v>
          </cell>
          <cell r="C628">
            <v>2</v>
          </cell>
        </row>
        <row r="629">
          <cell r="B629" t="str">
            <v>1|建立完善的交易记录制度，每日对交易记录及时核对并存档</v>
          </cell>
          <cell r="C629">
            <v>1</v>
          </cell>
        </row>
        <row r="630">
          <cell r="B630" t="str">
            <v>2|未建立完善的交易记录制度，未对交易记录及时核对并存档</v>
          </cell>
          <cell r="C630">
            <v>0</v>
          </cell>
        </row>
        <row r="631">
          <cell r="B631" t="str">
            <v>3|不适用</v>
          </cell>
          <cell r="C631">
            <v>1</v>
          </cell>
        </row>
        <row r="632">
          <cell r="B632" t="str">
            <v>1|能够提供受托机构相关证明材料</v>
          </cell>
          <cell r="C632">
            <v>1</v>
          </cell>
        </row>
        <row r="633">
          <cell r="B633" t="str">
            <v>2|不能提供受托机构相关证明材料</v>
          </cell>
          <cell r="C633">
            <v>0</v>
          </cell>
        </row>
        <row r="634">
          <cell r="B634" t="str">
            <v>3|不适用</v>
          </cell>
          <cell r="C634">
            <v>1</v>
          </cell>
        </row>
        <row r="635">
          <cell r="B635">
            <v>0</v>
          </cell>
          <cell r="C635">
            <v>5</v>
          </cell>
        </row>
        <row r="636">
          <cell r="B636">
            <v>1</v>
          </cell>
          <cell r="C636">
            <v>3</v>
          </cell>
        </row>
        <row r="637">
          <cell r="B637">
            <v>3</v>
          </cell>
          <cell r="C637">
            <v>0</v>
          </cell>
        </row>
        <row r="638">
          <cell r="B638" t="str">
            <v>1|建立会计估值政策与制度规范，估值结果经过复核审查</v>
          </cell>
          <cell r="C638">
            <v>1</v>
          </cell>
        </row>
        <row r="639">
          <cell r="B639" t="str">
            <v>2|未建立会计估值政策与制度规范，估值未经过复核审查</v>
          </cell>
          <cell r="C639">
            <v>0</v>
          </cell>
        </row>
        <row r="640">
          <cell r="B640" t="str">
            <v>3|不适用</v>
          </cell>
          <cell r="C640">
            <v>1</v>
          </cell>
        </row>
        <row r="641">
          <cell r="B641" t="str">
            <v>1|能够提供受托机构相关证明材料</v>
          </cell>
          <cell r="C641">
            <v>1</v>
          </cell>
        </row>
        <row r="642">
          <cell r="B642" t="str">
            <v>2|不能提供受托机构相关证明材料</v>
          </cell>
          <cell r="C642">
            <v>0</v>
          </cell>
        </row>
        <row r="643">
          <cell r="B643" t="str">
            <v>3|不适用</v>
          </cell>
          <cell r="C643">
            <v>1</v>
          </cell>
        </row>
        <row r="644">
          <cell r="B644" t="str">
            <v>1|投资部门的业务交易台账与后台清算记录和资金记录应保持一致，并保留复核纪录，每日完成交易后进行清算和交易信息核对</v>
          </cell>
          <cell r="C644">
            <v>1</v>
          </cell>
        </row>
        <row r="645">
          <cell r="B645" t="str">
            <v>2|投资部门的业务交易台账未能与后台清算记录和资金记录保持一致，未保留复核纪录，每日完成交易后未进行清算和交易信息核对</v>
          </cell>
          <cell r="C645">
            <v>0</v>
          </cell>
        </row>
        <row r="646">
          <cell r="B646" t="str">
            <v>3|不适用</v>
          </cell>
          <cell r="C646">
            <v>1</v>
          </cell>
        </row>
        <row r="647">
          <cell r="B647" t="str">
            <v>1|由投资部门督促检查管理人和托管人的业务交易台账与后台清算记录和资金记录是否保持一致，管理人和托管人每日核对清算和交易信息</v>
          </cell>
          <cell r="C647">
            <v>1</v>
          </cell>
        </row>
        <row r="648">
          <cell r="B648" t="str">
            <v>2|投资部门未督促检查管理人和托管人的业务交易台账与后台清算记录和资金记录是否保持一致，管理人和托管人每日未核对清算和交易信息</v>
          </cell>
          <cell r="C648">
            <v>0</v>
          </cell>
        </row>
        <row r="649">
          <cell r="B649" t="str">
            <v>3|不适用</v>
          </cell>
          <cell r="C649">
            <v>1</v>
          </cell>
        </row>
        <row r="650">
          <cell r="B650">
            <v>0</v>
          </cell>
          <cell r="C650">
            <v>5</v>
          </cell>
        </row>
        <row r="651">
          <cell r="B651">
            <v>1</v>
          </cell>
          <cell r="C651">
            <v>3</v>
          </cell>
        </row>
        <row r="652">
          <cell r="B652">
            <v>3</v>
          </cell>
          <cell r="C652">
            <v>0</v>
          </cell>
        </row>
        <row r="653">
          <cell r="B653">
            <v>0</v>
          </cell>
          <cell r="C653">
            <v>5</v>
          </cell>
        </row>
        <row r="654">
          <cell r="B654">
            <v>1</v>
          </cell>
          <cell r="C654">
            <v>3</v>
          </cell>
        </row>
        <row r="655">
          <cell r="B655">
            <v>3</v>
          </cell>
          <cell r="C655">
            <v>0</v>
          </cell>
        </row>
        <row r="656">
          <cell r="B656" t="str">
            <v>1|建立资金运用信息系统，设定合规性和风险指标阀值，将风险监控的各项要素固化到信息系统之中，实现管理自动化</v>
          </cell>
          <cell r="C656">
            <v>3</v>
          </cell>
        </row>
        <row r="657">
          <cell r="B657" t="str">
            <v>2|建立资金运用信息系统，设定合规性和风险指标阀值，将部分合规性和风险指标阀值设置于信息系统</v>
          </cell>
          <cell r="C657">
            <v>1</v>
          </cell>
        </row>
        <row r="658">
          <cell r="B658" t="str">
            <v>3|未建立资金运用信息系统，未设定合规性和风险指标阀值，未将风险监控的各项要素固化到信息系统之中</v>
          </cell>
          <cell r="C658">
            <v>0</v>
          </cell>
        </row>
        <row r="659">
          <cell r="B659" t="str">
            <v>4|不适用</v>
          </cell>
          <cell r="C659">
            <v>3</v>
          </cell>
        </row>
        <row r="660">
          <cell r="B660" t="str">
            <v>1|能够提供受托机构相关证明材料</v>
          </cell>
          <cell r="C660">
            <v>3</v>
          </cell>
        </row>
        <row r="661">
          <cell r="B661" t="str">
            <v>2|不能提供受托机构相关证明材料</v>
          </cell>
          <cell r="C661">
            <v>0</v>
          </cell>
        </row>
        <row r="662">
          <cell r="B662" t="str">
            <v>3|不适用</v>
          </cell>
          <cell r="C662">
            <v>3</v>
          </cell>
        </row>
        <row r="663">
          <cell r="B663">
            <v>0</v>
          </cell>
          <cell r="C663">
            <v>1</v>
          </cell>
        </row>
        <row r="664">
          <cell r="B664">
            <v>2</v>
          </cell>
          <cell r="C664">
            <v>0</v>
          </cell>
        </row>
        <row r="665">
          <cell r="B665">
            <v>0</v>
          </cell>
          <cell r="C665">
            <v>1</v>
          </cell>
        </row>
        <row r="666">
          <cell r="B666">
            <v>1</v>
          </cell>
          <cell r="C666">
            <v>0</v>
          </cell>
        </row>
        <row r="667">
          <cell r="B667">
            <v>0</v>
          </cell>
          <cell r="C667">
            <v>1</v>
          </cell>
        </row>
        <row r="668">
          <cell r="B668">
            <v>5</v>
          </cell>
          <cell r="C668">
            <v>0</v>
          </cell>
        </row>
        <row r="669">
          <cell r="B669">
            <v>0</v>
          </cell>
          <cell r="C669">
            <v>2</v>
          </cell>
        </row>
        <row r="670">
          <cell r="B670">
            <v>3</v>
          </cell>
          <cell r="C670">
            <v>1</v>
          </cell>
        </row>
        <row r="671">
          <cell r="B671">
            <v>6</v>
          </cell>
          <cell r="C671">
            <v>0</v>
          </cell>
        </row>
        <row r="672">
          <cell r="B672">
            <v>0</v>
          </cell>
          <cell r="C672">
            <v>2</v>
          </cell>
        </row>
        <row r="673">
          <cell r="B673">
            <v>3</v>
          </cell>
          <cell r="C673">
            <v>0</v>
          </cell>
        </row>
        <row r="674">
          <cell r="B674" t="str">
            <v>1|能积极参与、密切跟踪新的资金运用、偿付能力等政策制度，能够及时对新政作出调整资金运用管理流程和经营行为</v>
          </cell>
          <cell r="C674">
            <v>3</v>
          </cell>
        </row>
        <row r="675">
          <cell r="B675" t="str">
            <v>2|未能积极参与、密切跟踪新的资金运用、偿付能力等政策制度，未能及时对新政作出调整资金运用管理流程和经营行为</v>
          </cell>
          <cell r="C675">
            <v>0</v>
          </cell>
        </row>
        <row r="676">
          <cell r="B676" t="str">
            <v>1|对新的资金运用、偿付能力等政策制度，保险公司能够及时对高管、相关部门人员进行培训</v>
          </cell>
          <cell r="C676">
            <v>2</v>
          </cell>
        </row>
        <row r="677">
          <cell r="B677" t="str">
            <v>2|对新的资金运用、偿付能力等政策制度，保险公司未能及时对高管、相关部门人员进行培训</v>
          </cell>
          <cell r="C677">
            <v>0</v>
          </cell>
        </row>
        <row r="678">
          <cell r="B678">
            <v>0</v>
          </cell>
          <cell r="C678">
            <v>0</v>
          </cell>
        </row>
        <row r="679">
          <cell r="B679">
            <v>1</v>
          </cell>
          <cell r="C679">
            <v>-0.5</v>
          </cell>
        </row>
        <row r="680">
          <cell r="B680">
            <v>1.5</v>
          </cell>
          <cell r="C680">
            <v>-1</v>
          </cell>
        </row>
        <row r="681">
          <cell r="B681">
            <v>0</v>
          </cell>
          <cell r="C681">
            <v>0</v>
          </cell>
        </row>
        <row r="682">
          <cell r="B682">
            <v>2</v>
          </cell>
          <cell r="C682">
            <v>-0.5</v>
          </cell>
        </row>
        <row r="683">
          <cell r="B683">
            <v>3</v>
          </cell>
          <cell r="C683">
            <v>-1</v>
          </cell>
        </row>
        <row r="684">
          <cell r="B684">
            <v>0</v>
          </cell>
          <cell r="C684">
            <v>0</v>
          </cell>
        </row>
        <row r="685">
          <cell r="B685">
            <v>3</v>
          </cell>
          <cell r="C685">
            <v>-0.5</v>
          </cell>
        </row>
        <row r="686">
          <cell r="B686">
            <v>4.5</v>
          </cell>
          <cell r="C686">
            <v>-1</v>
          </cell>
        </row>
        <row r="687">
          <cell r="B687">
            <v>0</v>
          </cell>
          <cell r="C687">
            <v>0</v>
          </cell>
        </row>
        <row r="688">
          <cell r="B688">
            <v>4</v>
          </cell>
          <cell r="C688">
            <v>-0.5</v>
          </cell>
        </row>
        <row r="689">
          <cell r="B689">
            <v>6</v>
          </cell>
          <cell r="C689">
            <v>-1</v>
          </cell>
        </row>
        <row r="690">
          <cell r="B690" t="str">
            <v>1|财会部门主要负责人符合专业性要求</v>
          </cell>
          <cell r="C690">
            <v>6</v>
          </cell>
        </row>
        <row r="691">
          <cell r="B691" t="str">
            <v>2|保险公司有多个部门负责财会工作的，所有的部门主要负责人符合专业性要求</v>
          </cell>
          <cell r="C691">
            <v>6</v>
          </cell>
        </row>
        <row r="692">
          <cell r="B692" t="str">
            <v>3|其他</v>
          </cell>
          <cell r="C692">
            <v>0</v>
          </cell>
        </row>
        <row r="693">
          <cell r="B693" t="str">
            <v>I类公司是</v>
          </cell>
          <cell r="C693">
            <v>0</v>
          </cell>
        </row>
        <row r="694">
          <cell r="B694" t="str">
            <v>I类公司否</v>
          </cell>
          <cell r="C694">
            <v>0</v>
          </cell>
        </row>
        <row r="695">
          <cell r="B695" t="str">
            <v>II类公司是</v>
          </cell>
          <cell r="C695">
            <v>0</v>
          </cell>
        </row>
        <row r="696">
          <cell r="B696" t="str">
            <v>II类公司否</v>
          </cell>
          <cell r="C696">
            <v>0</v>
          </cell>
        </row>
        <row r="697">
          <cell r="B697">
            <v>0</v>
          </cell>
          <cell r="C697">
            <v>0</v>
          </cell>
        </row>
        <row r="698">
          <cell r="B698">
            <v>20</v>
          </cell>
          <cell r="C698">
            <v>4</v>
          </cell>
        </row>
        <row r="699">
          <cell r="B699">
            <v>0</v>
          </cell>
          <cell r="C699">
            <v>0</v>
          </cell>
        </row>
        <row r="700">
          <cell r="B700">
            <v>40</v>
          </cell>
          <cell r="C700">
            <v>4</v>
          </cell>
        </row>
        <row r="701">
          <cell r="B701">
            <v>0</v>
          </cell>
          <cell r="C701">
            <v>0</v>
          </cell>
        </row>
        <row r="702">
          <cell r="B702">
            <v>8</v>
          </cell>
          <cell r="C702">
            <v>4</v>
          </cell>
        </row>
        <row r="705">
          <cell r="B705">
            <v>0</v>
          </cell>
          <cell r="C705">
            <v>2</v>
          </cell>
        </row>
        <row r="706">
          <cell r="B706">
            <v>0.20000000009999999</v>
          </cell>
          <cell r="C706">
            <v>0</v>
          </cell>
        </row>
        <row r="707">
          <cell r="B707">
            <v>0</v>
          </cell>
          <cell r="C707">
            <v>0</v>
          </cell>
        </row>
        <row r="708">
          <cell r="B708">
            <v>2</v>
          </cell>
          <cell r="C708">
            <v>4</v>
          </cell>
        </row>
        <row r="709">
          <cell r="B709" t="str">
            <v>1|总公司财会部门负责人和分支机构财会部门负责人的业绩考核与相关操作风险相挂钩</v>
          </cell>
          <cell r="C709">
            <v>4</v>
          </cell>
        </row>
        <row r="710">
          <cell r="B710" t="str">
            <v>2|总公司财会部门负责人和分支机构财会部门负责人的业绩考核不与相关操作风险相挂钩</v>
          </cell>
          <cell r="C710">
            <v>0</v>
          </cell>
        </row>
        <row r="711">
          <cell r="B711" t="str">
            <v>1|建立财务管理操作风险数据库且如实记录操作风险事件</v>
          </cell>
          <cell r="C711">
            <v>5</v>
          </cell>
        </row>
        <row r="712">
          <cell r="B712" t="str">
            <v>2|未建立财务管理操作风险数据库或未如实记录操作风险事件</v>
          </cell>
          <cell r="C712">
            <v>0</v>
          </cell>
        </row>
        <row r="713">
          <cell r="B713" t="str">
            <v>1|保险公司的会计核算在总公司或省级分公司集中处理</v>
          </cell>
          <cell r="C713">
            <v>1</v>
          </cell>
        </row>
        <row r="714">
          <cell r="B714" t="str">
            <v>2|保险公司的会计核算未在总公司和省级分公司集中处理</v>
          </cell>
          <cell r="C714">
            <v>0</v>
          </cell>
        </row>
        <row r="715">
          <cell r="B715">
            <v>0</v>
          </cell>
          <cell r="C715">
            <v>4</v>
          </cell>
        </row>
        <row r="716">
          <cell r="B716">
            <v>2.0000000099999999</v>
          </cell>
          <cell r="C716">
            <v>0</v>
          </cell>
        </row>
        <row r="717">
          <cell r="B717" t="str">
            <v>1|符合要求</v>
          </cell>
          <cell r="C717">
            <v>1</v>
          </cell>
        </row>
        <row r="718">
          <cell r="B718" t="str">
            <v>2|不符合要求</v>
          </cell>
          <cell r="C718">
            <v>0</v>
          </cell>
        </row>
        <row r="719">
          <cell r="B719">
            <v>0</v>
          </cell>
          <cell r="C719">
            <v>0</v>
          </cell>
        </row>
        <row r="720">
          <cell r="B720">
            <v>1E-8</v>
          </cell>
          <cell r="C720">
            <v>-2</v>
          </cell>
        </row>
        <row r="721">
          <cell r="B721">
            <v>2.0000000099999999</v>
          </cell>
          <cell r="C721">
            <v>-5</v>
          </cell>
        </row>
        <row r="722">
          <cell r="B722">
            <v>0</v>
          </cell>
          <cell r="C722">
            <v>0</v>
          </cell>
        </row>
        <row r="723">
          <cell r="B723">
            <v>1</v>
          </cell>
          <cell r="C723">
            <v>-5</v>
          </cell>
        </row>
        <row r="724">
          <cell r="B724">
            <v>0</v>
          </cell>
          <cell r="C724">
            <v>0</v>
          </cell>
        </row>
        <row r="725">
          <cell r="B725">
            <v>1E-8</v>
          </cell>
          <cell r="C725">
            <v>-2</v>
          </cell>
        </row>
        <row r="726">
          <cell r="B726">
            <v>2.0000000099999999</v>
          </cell>
          <cell r="C726">
            <v>-5</v>
          </cell>
        </row>
        <row r="727">
          <cell r="B727">
            <v>0</v>
          </cell>
          <cell r="C727">
            <v>0</v>
          </cell>
        </row>
        <row r="728">
          <cell r="B728">
            <v>1</v>
          </cell>
          <cell r="C728">
            <v>-5</v>
          </cell>
        </row>
        <row r="729">
          <cell r="B729" t="str">
            <v>1|符合要求</v>
          </cell>
          <cell r="C729">
            <v>1</v>
          </cell>
        </row>
        <row r="730">
          <cell r="B730" t="str">
            <v>2|不符合要求</v>
          </cell>
          <cell r="C730">
            <v>0</v>
          </cell>
        </row>
        <row r="731">
          <cell r="B731" t="str">
            <v>1|符合要求</v>
          </cell>
          <cell r="C731">
            <v>1</v>
          </cell>
        </row>
        <row r="732">
          <cell r="B732" t="str">
            <v>2|不符合要求</v>
          </cell>
          <cell r="C732">
            <v>0</v>
          </cell>
        </row>
        <row r="733">
          <cell r="B733">
            <v>0</v>
          </cell>
          <cell r="C733">
            <v>4</v>
          </cell>
        </row>
        <row r="734">
          <cell r="B734">
            <v>1</v>
          </cell>
          <cell r="C734">
            <v>2</v>
          </cell>
        </row>
        <row r="735">
          <cell r="B735">
            <v>3</v>
          </cell>
          <cell r="C735">
            <v>0</v>
          </cell>
        </row>
        <row r="736">
          <cell r="B736" t="str">
            <v>1|单证的领用、核销有专门内控程序和专人负责</v>
          </cell>
          <cell r="C736">
            <v>1</v>
          </cell>
        </row>
        <row r="737">
          <cell r="B737" t="str">
            <v>2|单证的领用、核销无专门内控程序和专人负责</v>
          </cell>
          <cell r="C737">
            <v>0</v>
          </cell>
        </row>
        <row r="738">
          <cell r="B738">
            <v>0</v>
          </cell>
          <cell r="C738">
            <v>3</v>
          </cell>
        </row>
        <row r="739">
          <cell r="B739">
            <v>1E-3</v>
          </cell>
          <cell r="C739">
            <v>0</v>
          </cell>
        </row>
        <row r="740">
          <cell r="B740" t="str">
            <v>1|财务类印章印鉴实行专人管理，且其使用有明确的内部审批流程</v>
          </cell>
          <cell r="C740">
            <v>1</v>
          </cell>
        </row>
        <row r="741">
          <cell r="B741" t="str">
            <v>2|财务类印章印鉴无专人管理，或其使用无明确的内部审批流程</v>
          </cell>
          <cell r="C741">
            <v>0</v>
          </cell>
        </row>
        <row r="742">
          <cell r="B742">
            <v>0</v>
          </cell>
          <cell r="C742">
            <v>3</v>
          </cell>
        </row>
        <row r="743">
          <cell r="B743">
            <v>1</v>
          </cell>
          <cell r="C743">
            <v>1</v>
          </cell>
        </row>
        <row r="744">
          <cell r="B744">
            <v>3</v>
          </cell>
          <cell r="C744">
            <v>0</v>
          </cell>
        </row>
        <row r="745">
          <cell r="B745" t="str">
            <v>I类公司</v>
          </cell>
          <cell r="C745">
            <v>0</v>
          </cell>
        </row>
        <row r="746">
          <cell r="B746" t="str">
            <v>II类公司</v>
          </cell>
          <cell r="C746">
            <v>1</v>
          </cell>
        </row>
        <row r="747">
          <cell r="B747" t="str">
            <v>1|总公司和分公司有专人专岗负责税收管理</v>
          </cell>
          <cell r="C747">
            <v>1</v>
          </cell>
        </row>
        <row r="748">
          <cell r="B748" t="str">
            <v>2|总公司和分公司无专岗但有专人负责税收管理</v>
          </cell>
          <cell r="C748">
            <v>0</v>
          </cell>
        </row>
        <row r="749">
          <cell r="B749" t="str">
            <v>3|其他</v>
          </cell>
          <cell r="C749">
            <v>0</v>
          </cell>
        </row>
        <row r="750">
          <cell r="B750" t="str">
            <v>1|总公司和分公司有专人专岗负责税收管理</v>
          </cell>
          <cell r="C750">
            <v>1</v>
          </cell>
        </row>
        <row r="751">
          <cell r="B751" t="str">
            <v>2|总公司和分公司无专岗但有专人负责税收管理</v>
          </cell>
          <cell r="C751">
            <v>1</v>
          </cell>
        </row>
        <row r="752">
          <cell r="B752" t="str">
            <v>3|其他</v>
          </cell>
          <cell r="C752">
            <v>0</v>
          </cell>
        </row>
        <row r="753">
          <cell r="B753">
            <v>0</v>
          </cell>
          <cell r="C753">
            <v>4</v>
          </cell>
        </row>
        <row r="754">
          <cell r="B754">
            <v>1</v>
          </cell>
          <cell r="C754">
            <v>2</v>
          </cell>
        </row>
        <row r="755">
          <cell r="B755">
            <v>3</v>
          </cell>
          <cell r="C755">
            <v>0</v>
          </cell>
        </row>
        <row r="756">
          <cell r="B756" t="str">
            <v>1|保险公司建立了财务信息系统，实现管理自动化</v>
          </cell>
          <cell r="C756">
            <v>2</v>
          </cell>
        </row>
        <row r="757">
          <cell r="B757" t="str">
            <v>2|保险公司未建立财务信息系统，未实现管理自动化</v>
          </cell>
          <cell r="C757">
            <v>0</v>
          </cell>
        </row>
        <row r="758">
          <cell r="B758">
            <v>0</v>
          </cell>
          <cell r="C758">
            <v>4</v>
          </cell>
        </row>
        <row r="759">
          <cell r="B759">
            <v>3.0000000099999999</v>
          </cell>
          <cell r="C759">
            <v>2</v>
          </cell>
        </row>
        <row r="760">
          <cell r="B760">
            <v>5.0000000099999999</v>
          </cell>
          <cell r="C760">
            <v>0</v>
          </cell>
        </row>
        <row r="761">
          <cell r="B761" t="str">
            <v>1|财务数据由总公司集中存储，分支机构没有修改财务数据权限</v>
          </cell>
          <cell r="C761">
            <v>3</v>
          </cell>
        </row>
        <row r="762">
          <cell r="B762" t="str">
            <v>2|财务数据不是由总公司集中存储，或者分支机构有修改财务数据权限</v>
          </cell>
          <cell r="C762">
            <v>0</v>
          </cell>
        </row>
        <row r="763">
          <cell r="B763" t="str">
            <v>1|核对频率高于等于每周一次</v>
          </cell>
          <cell r="C763">
            <v>3</v>
          </cell>
        </row>
        <row r="764">
          <cell r="B764" t="str">
            <v>2|核对频率低于每周一次但高于等于每月一次</v>
          </cell>
          <cell r="C764">
            <v>1</v>
          </cell>
        </row>
        <row r="765">
          <cell r="B765" t="str">
            <v>3|其他</v>
          </cell>
          <cell r="C765">
            <v>0</v>
          </cell>
        </row>
        <row r="766">
          <cell r="B766">
            <v>0</v>
          </cell>
          <cell r="C766">
            <v>3</v>
          </cell>
        </row>
        <row r="767">
          <cell r="B767" t="str">
            <v>1/10000</v>
          </cell>
          <cell r="C767">
            <v>0</v>
          </cell>
        </row>
        <row r="768">
          <cell r="B768" t="str">
            <v>1|能积极参与、密切跟踪新的会计、税收、财务监管、偿付能力等政策制度，能够及时调整财务管理流程和经营行为</v>
          </cell>
          <cell r="C768">
            <v>3</v>
          </cell>
        </row>
        <row r="769">
          <cell r="B769" t="str">
            <v>2|未能积极参与、密切跟踪新的会计、税收、财务监管、偿付能力等政策制度，未能及时调整财务管理流程和经营行为</v>
          </cell>
          <cell r="C769">
            <v>0</v>
          </cell>
        </row>
        <row r="770">
          <cell r="B770" t="str">
            <v>1|对新的会计、税收、财务监管、偿付能力等政策制度，保险公司能够及时对高管、相关部门人员进行培训</v>
          </cell>
          <cell r="C770">
            <v>2</v>
          </cell>
        </row>
        <row r="771">
          <cell r="B771" t="str">
            <v>2|对新的会计、税收、财务监管、偿付能力等政策制度，保险公司不能及时对高管、相关部门人员进行培训</v>
          </cell>
          <cell r="C771">
            <v>0</v>
          </cell>
        </row>
        <row r="772">
          <cell r="B772">
            <v>0</v>
          </cell>
          <cell r="C772">
            <v>0</v>
          </cell>
        </row>
        <row r="773">
          <cell r="B773">
            <v>5</v>
          </cell>
          <cell r="C773">
            <v>5</v>
          </cell>
        </row>
        <row r="774">
          <cell r="B774">
            <v>0</v>
          </cell>
          <cell r="C774">
            <v>2</v>
          </cell>
        </row>
        <row r="775">
          <cell r="B775">
            <v>0.20000000009999999</v>
          </cell>
          <cell r="C775">
            <v>0</v>
          </cell>
        </row>
        <row r="776">
          <cell r="B776">
            <v>0</v>
          </cell>
          <cell r="C776">
            <v>0</v>
          </cell>
        </row>
        <row r="777">
          <cell r="B777">
            <v>1</v>
          </cell>
          <cell r="C777">
            <v>2</v>
          </cell>
        </row>
        <row r="778">
          <cell r="B778">
            <v>0</v>
          </cell>
          <cell r="C778">
            <v>0</v>
          </cell>
        </row>
        <row r="779">
          <cell r="B779">
            <v>2</v>
          </cell>
          <cell r="C779">
            <v>4</v>
          </cell>
        </row>
        <row r="780">
          <cell r="B780" t="str">
            <v>1|不存在公司会计、出纳、稽核等不相容岗位兼职情况</v>
          </cell>
          <cell r="C780">
            <v>2</v>
          </cell>
        </row>
        <row r="781">
          <cell r="B781" t="str">
            <v>2|存在公司会计、出纳、稽核等不相容岗位兼职情况</v>
          </cell>
          <cell r="C781">
            <v>0</v>
          </cell>
        </row>
        <row r="782">
          <cell r="B782" t="str">
            <v>1|省级分公司和中心支公司财务部门负责人的业绩考核与操作风险相挂钩</v>
          </cell>
          <cell r="C782">
            <v>2</v>
          </cell>
        </row>
        <row r="783">
          <cell r="B783" t="str">
            <v>2|省级分公司和中心支公司财务部门负责人的业绩考核不与操作风险相挂钩</v>
          </cell>
          <cell r="C783">
            <v>0</v>
          </cell>
        </row>
        <row r="784">
          <cell r="B784">
            <v>0</v>
          </cell>
          <cell r="C784">
            <v>0</v>
          </cell>
        </row>
        <row r="785">
          <cell r="B785">
            <v>1E-8</v>
          </cell>
          <cell r="C785">
            <v>-2</v>
          </cell>
        </row>
        <row r="786">
          <cell r="B786">
            <v>2</v>
          </cell>
          <cell r="C786">
            <v>-4</v>
          </cell>
        </row>
        <row r="787">
          <cell r="B787">
            <v>0</v>
          </cell>
          <cell r="C787">
            <v>0</v>
          </cell>
        </row>
        <row r="788">
          <cell r="B788">
            <v>1</v>
          </cell>
          <cell r="C788">
            <v>-4</v>
          </cell>
        </row>
        <row r="789">
          <cell r="B789" t="str">
            <v>1|银行账户由总公司集中管理，银行账户的设立、变更或注销报总公司审批或备案，支公司及以下分支机构未开立银行账户（税收、社保账户除外）</v>
          </cell>
          <cell r="C789">
            <v>1</v>
          </cell>
        </row>
        <row r="790">
          <cell r="B790" t="str">
            <v>2|银行账户不是由总公司集中管理，或者银行账户的设立、变更或注销不是报总公司审批或备案，或者支公司及以下分支机构开立银行账户（税收、社保账户除外）</v>
          </cell>
          <cell r="C790">
            <v>0</v>
          </cell>
        </row>
        <row r="791">
          <cell r="B791">
            <v>0</v>
          </cell>
          <cell r="C791">
            <v>0</v>
          </cell>
        </row>
        <row r="792">
          <cell r="B792">
            <v>0.9</v>
          </cell>
          <cell r="C792">
            <v>1</v>
          </cell>
        </row>
        <row r="793">
          <cell r="B793">
            <v>0.95</v>
          </cell>
          <cell r="C793">
            <v>3</v>
          </cell>
        </row>
        <row r="794">
          <cell r="B794">
            <v>0</v>
          </cell>
          <cell r="C794">
            <v>0</v>
          </cell>
        </row>
        <row r="795">
          <cell r="B795">
            <v>0.9</v>
          </cell>
          <cell r="C795">
            <v>1</v>
          </cell>
        </row>
        <row r="796">
          <cell r="B796">
            <v>0.95</v>
          </cell>
          <cell r="C796">
            <v>3</v>
          </cell>
        </row>
        <row r="797">
          <cell r="B797">
            <v>0</v>
          </cell>
          <cell r="C797">
            <v>3</v>
          </cell>
        </row>
        <row r="798">
          <cell r="B798">
            <v>3.00000001E-2</v>
          </cell>
          <cell r="C798">
            <v>1</v>
          </cell>
        </row>
        <row r="799">
          <cell r="B799">
            <v>5.0000000099999997E-2</v>
          </cell>
          <cell r="C799">
            <v>0</v>
          </cell>
        </row>
        <row r="800">
          <cell r="B800" t="str">
            <v>1|评估期末公司本年度累计实际发生费用未超过预算</v>
          </cell>
          <cell r="C800">
            <v>3</v>
          </cell>
        </row>
        <row r="801">
          <cell r="B801" t="str">
            <v>2|评估期末公司本年度累计实际发生费用超过预算</v>
          </cell>
          <cell r="C801">
            <v>0</v>
          </cell>
        </row>
        <row r="804">
          <cell r="B804">
            <v>0</v>
          </cell>
          <cell r="C804">
            <v>0</v>
          </cell>
        </row>
        <row r="805">
          <cell r="B805">
            <v>0.95</v>
          </cell>
          <cell r="C805">
            <v>1</v>
          </cell>
        </row>
        <row r="806">
          <cell r="B806">
            <v>1</v>
          </cell>
          <cell r="C806">
            <v>2</v>
          </cell>
        </row>
        <row r="807">
          <cell r="B807">
            <v>0</v>
          </cell>
          <cell r="C807">
            <v>5</v>
          </cell>
        </row>
        <row r="808">
          <cell r="B808">
            <v>1</v>
          </cell>
          <cell r="C808">
            <v>2</v>
          </cell>
        </row>
        <row r="809">
          <cell r="B809">
            <v>3</v>
          </cell>
          <cell r="C809">
            <v>0</v>
          </cell>
        </row>
        <row r="810">
          <cell r="B810" t="str">
            <v>1|财务系统与单证系统、业务系统、再保系统、精算系统等对接，实现系统间数据自动交换</v>
          </cell>
          <cell r="C810">
            <v>2</v>
          </cell>
        </row>
        <row r="811">
          <cell r="B811" t="str">
            <v>2|财务系统未与单证系统、业务系统、再保系统、精算系统等对接，未能实现系统间数据自动交换</v>
          </cell>
          <cell r="C811">
            <v>0</v>
          </cell>
        </row>
        <row r="812">
          <cell r="B812">
            <v>0</v>
          </cell>
          <cell r="C812">
            <v>10</v>
          </cell>
        </row>
        <row r="813">
          <cell r="B813">
            <v>12</v>
          </cell>
          <cell r="C813">
            <v>5</v>
          </cell>
        </row>
        <row r="814">
          <cell r="B814">
            <v>18</v>
          </cell>
          <cell r="C814">
            <v>2</v>
          </cell>
        </row>
        <row r="815">
          <cell r="B815">
            <v>24</v>
          </cell>
          <cell r="C815">
            <v>0</v>
          </cell>
        </row>
        <row r="816">
          <cell r="B816">
            <v>0</v>
          </cell>
          <cell r="C816">
            <v>4</v>
          </cell>
        </row>
        <row r="817">
          <cell r="B817">
            <v>44</v>
          </cell>
          <cell r="C817">
            <v>3.2</v>
          </cell>
        </row>
        <row r="818">
          <cell r="B818">
            <v>88</v>
          </cell>
          <cell r="C818">
            <v>2.4</v>
          </cell>
        </row>
        <row r="819">
          <cell r="B819">
            <v>132</v>
          </cell>
          <cell r="C819">
            <v>1.6</v>
          </cell>
        </row>
        <row r="820">
          <cell r="B820">
            <v>176</v>
          </cell>
          <cell r="C820">
            <v>0.8</v>
          </cell>
        </row>
        <row r="821">
          <cell r="B821">
            <v>0</v>
          </cell>
          <cell r="C821">
            <v>4</v>
          </cell>
        </row>
        <row r="822">
          <cell r="B822">
            <v>44</v>
          </cell>
          <cell r="C822">
            <v>3.2</v>
          </cell>
        </row>
        <row r="823">
          <cell r="B823">
            <v>88</v>
          </cell>
          <cell r="C823">
            <v>2.4</v>
          </cell>
        </row>
        <row r="824">
          <cell r="B824">
            <v>132</v>
          </cell>
          <cell r="C824">
            <v>1.6</v>
          </cell>
        </row>
        <row r="825">
          <cell r="B825">
            <v>176</v>
          </cell>
          <cell r="C825">
            <v>0.8</v>
          </cell>
        </row>
        <row r="826">
          <cell r="B826">
            <v>0</v>
          </cell>
          <cell r="C826">
            <v>4</v>
          </cell>
        </row>
        <row r="827">
          <cell r="B827">
            <v>44</v>
          </cell>
          <cell r="C827">
            <v>3.2</v>
          </cell>
        </row>
        <row r="828">
          <cell r="B828">
            <v>88</v>
          </cell>
          <cell r="C828">
            <v>2.4</v>
          </cell>
        </row>
        <row r="829">
          <cell r="B829">
            <v>132</v>
          </cell>
          <cell r="C829">
            <v>1.6</v>
          </cell>
        </row>
        <row r="830">
          <cell r="B830">
            <v>176</v>
          </cell>
          <cell r="C830">
            <v>0.8</v>
          </cell>
        </row>
        <row r="831">
          <cell r="B831">
            <v>0</v>
          </cell>
          <cell r="C831">
            <v>4</v>
          </cell>
        </row>
        <row r="832">
          <cell r="B832">
            <v>44</v>
          </cell>
          <cell r="C832">
            <v>3.2</v>
          </cell>
        </row>
        <row r="833">
          <cell r="B833">
            <v>88</v>
          </cell>
          <cell r="C833">
            <v>2.4</v>
          </cell>
        </row>
        <row r="834">
          <cell r="B834">
            <v>132</v>
          </cell>
          <cell r="C834">
            <v>1.6</v>
          </cell>
        </row>
        <row r="835">
          <cell r="B835">
            <v>176</v>
          </cell>
          <cell r="C835">
            <v>0.8</v>
          </cell>
        </row>
        <row r="836">
          <cell r="B836">
            <v>0</v>
          </cell>
          <cell r="C836">
            <v>4</v>
          </cell>
        </row>
        <row r="837">
          <cell r="B837">
            <v>44</v>
          </cell>
          <cell r="C837">
            <v>3.2</v>
          </cell>
        </row>
        <row r="838">
          <cell r="B838">
            <v>88</v>
          </cell>
          <cell r="C838">
            <v>2.4</v>
          </cell>
        </row>
        <row r="839">
          <cell r="B839">
            <v>132</v>
          </cell>
          <cell r="C839">
            <v>1.6</v>
          </cell>
        </row>
        <row r="840">
          <cell r="B840">
            <v>176</v>
          </cell>
          <cell r="C840">
            <v>0.8</v>
          </cell>
        </row>
        <row r="841">
          <cell r="B841">
            <v>0</v>
          </cell>
          <cell r="C841">
            <v>3.2</v>
          </cell>
        </row>
        <row r="842">
          <cell r="B842">
            <v>1</v>
          </cell>
          <cell r="C842">
            <v>4</v>
          </cell>
        </row>
        <row r="843">
          <cell r="B843">
            <v>0</v>
          </cell>
          <cell r="C843">
            <v>3.2</v>
          </cell>
        </row>
        <row r="844">
          <cell r="B844">
            <v>55</v>
          </cell>
          <cell r="C844">
            <v>2.4</v>
          </cell>
        </row>
        <row r="845">
          <cell r="B845">
            <v>110</v>
          </cell>
          <cell r="C845">
            <v>1.6</v>
          </cell>
        </row>
        <row r="846">
          <cell r="B846">
            <v>165</v>
          </cell>
          <cell r="C846">
            <v>0.8</v>
          </cell>
        </row>
        <row r="847">
          <cell r="B847">
            <v>0</v>
          </cell>
          <cell r="C847">
            <v>2.4</v>
          </cell>
        </row>
        <row r="848">
          <cell r="B848">
            <v>1</v>
          </cell>
          <cell r="C848">
            <v>4</v>
          </cell>
        </row>
        <row r="849">
          <cell r="B849">
            <v>0</v>
          </cell>
          <cell r="C849">
            <v>3.2</v>
          </cell>
        </row>
        <row r="850">
          <cell r="B850">
            <v>55</v>
          </cell>
          <cell r="C850">
            <v>2.4</v>
          </cell>
        </row>
        <row r="851">
          <cell r="B851">
            <v>110</v>
          </cell>
          <cell r="C851">
            <v>1.6</v>
          </cell>
        </row>
        <row r="852">
          <cell r="B852">
            <v>165</v>
          </cell>
          <cell r="C852">
            <v>0.8</v>
          </cell>
        </row>
        <row r="853">
          <cell r="B853">
            <v>0</v>
          </cell>
          <cell r="C853">
            <v>1.6</v>
          </cell>
        </row>
        <row r="854">
          <cell r="B854">
            <v>1</v>
          </cell>
          <cell r="C854">
            <v>4</v>
          </cell>
        </row>
        <row r="855">
          <cell r="B855">
            <v>0</v>
          </cell>
          <cell r="C855">
            <v>3.2</v>
          </cell>
        </row>
        <row r="856">
          <cell r="B856">
            <v>55</v>
          </cell>
          <cell r="C856">
            <v>2.4</v>
          </cell>
        </row>
        <row r="857">
          <cell r="B857">
            <v>110</v>
          </cell>
          <cell r="C857">
            <v>1.6</v>
          </cell>
        </row>
        <row r="858">
          <cell r="B858">
            <v>165</v>
          </cell>
          <cell r="C858">
            <v>0.8</v>
          </cell>
        </row>
        <row r="859">
          <cell r="B859">
            <v>0</v>
          </cell>
          <cell r="C859">
            <v>0</v>
          </cell>
        </row>
        <row r="860">
          <cell r="B860">
            <v>1E-8</v>
          </cell>
          <cell r="C860">
            <v>-10</v>
          </cell>
        </row>
        <row r="861">
          <cell r="B861">
            <v>300000.00000001001</v>
          </cell>
          <cell r="C861">
            <v>-15</v>
          </cell>
        </row>
        <row r="862">
          <cell r="B862">
            <v>1000000.00000001</v>
          </cell>
          <cell r="C862">
            <v>-20</v>
          </cell>
        </row>
        <row r="863">
          <cell r="B863" t="str">
            <v>1|未受到行政处罚</v>
          </cell>
          <cell r="C863">
            <v>0</v>
          </cell>
        </row>
        <row r="864">
          <cell r="B864" t="str">
            <v>2|董事长、总经理被处以罚款</v>
          </cell>
          <cell r="C864">
            <v>-20</v>
          </cell>
        </row>
        <row r="865">
          <cell r="B865" t="str">
            <v>3|董事长、总经理以外的其他董事、高级管理人员被撤销任职资格或者禁止进入保险业</v>
          </cell>
          <cell r="C865">
            <v>-20</v>
          </cell>
        </row>
        <row r="866">
          <cell r="B866" t="str">
            <v>1|总公司在上一评估期内受到行政处罚</v>
          </cell>
          <cell r="C866">
            <v>-5</v>
          </cell>
        </row>
        <row r="867">
          <cell r="B867" t="str">
            <v>2|总公司在上一评估期内未受到行政处罚</v>
          </cell>
          <cell r="C867">
            <v>0</v>
          </cell>
        </row>
        <row r="868">
          <cell r="B868" t="str">
            <v>1|未受到该类行政处罚</v>
          </cell>
          <cell r="C868">
            <v>0</v>
          </cell>
        </row>
        <row r="869">
          <cell r="B869" t="str">
            <v>2|受到该类行政处罚</v>
          </cell>
          <cell r="C869">
            <v>-5</v>
          </cell>
        </row>
        <row r="870">
          <cell r="B870" t="str">
            <v>财产险公司</v>
          </cell>
          <cell r="C870">
            <v>0</v>
          </cell>
        </row>
        <row r="871">
          <cell r="B871" t="str">
            <v>人身险公司</v>
          </cell>
          <cell r="C871">
            <v>0</v>
          </cell>
        </row>
        <row r="872">
          <cell r="B872" t="str">
            <v>再保险公司</v>
          </cell>
          <cell r="C872">
            <v>0</v>
          </cell>
        </row>
        <row r="873">
          <cell r="B873">
            <v>0</v>
          </cell>
          <cell r="C873">
            <v>0</v>
          </cell>
        </row>
        <row r="874">
          <cell r="B874">
            <v>1E-8</v>
          </cell>
          <cell r="C874">
            <v>-5</v>
          </cell>
        </row>
        <row r="875">
          <cell r="B875">
            <v>40.000000004999997</v>
          </cell>
          <cell r="C875">
            <v>-10</v>
          </cell>
        </row>
        <row r="876">
          <cell r="B876">
            <v>60.000000004999997</v>
          </cell>
          <cell r="C876">
            <v>-15</v>
          </cell>
        </row>
        <row r="877">
          <cell r="B877">
            <v>0</v>
          </cell>
          <cell r="C877">
            <v>0</v>
          </cell>
        </row>
        <row r="878">
          <cell r="B878">
            <v>1E-8</v>
          </cell>
          <cell r="C878">
            <v>-5</v>
          </cell>
        </row>
        <row r="879">
          <cell r="B879">
            <v>40.000000004999997</v>
          </cell>
          <cell r="C879">
            <v>-10</v>
          </cell>
        </row>
        <row r="880">
          <cell r="B880">
            <v>60.000000004999997</v>
          </cell>
          <cell r="C880">
            <v>-15</v>
          </cell>
        </row>
        <row r="881">
          <cell r="B881">
            <v>0</v>
          </cell>
          <cell r="C881">
            <v>0</v>
          </cell>
        </row>
        <row r="882">
          <cell r="B882">
            <v>1E-8</v>
          </cell>
          <cell r="C882">
            <v>-5</v>
          </cell>
        </row>
        <row r="883">
          <cell r="B883">
            <v>19.200000002399999</v>
          </cell>
          <cell r="C883">
            <v>-10</v>
          </cell>
        </row>
        <row r="884">
          <cell r="B884">
            <v>28.800000002399997</v>
          </cell>
          <cell r="C884">
            <v>-15</v>
          </cell>
        </row>
        <row r="885">
          <cell r="B885" t="str">
            <v>财产险公司</v>
          </cell>
          <cell r="C885">
            <v>0</v>
          </cell>
        </row>
        <row r="886">
          <cell r="B886" t="str">
            <v>人身险公司</v>
          </cell>
          <cell r="C886">
            <v>0</v>
          </cell>
        </row>
        <row r="887">
          <cell r="B887" t="str">
            <v>再保险公司</v>
          </cell>
          <cell r="C887">
            <v>0</v>
          </cell>
        </row>
        <row r="888">
          <cell r="B888">
            <v>0</v>
          </cell>
          <cell r="C888">
            <v>0</v>
          </cell>
        </row>
        <row r="889">
          <cell r="B889">
            <v>1E-8</v>
          </cell>
          <cell r="C889">
            <v>-5</v>
          </cell>
        </row>
        <row r="890">
          <cell r="B890">
            <v>0.40000000004999997</v>
          </cell>
          <cell r="C890">
            <v>-10</v>
          </cell>
        </row>
        <row r="891">
          <cell r="B891">
            <v>0.60000000004999998</v>
          </cell>
          <cell r="C891">
            <v>-15</v>
          </cell>
        </row>
        <row r="892">
          <cell r="B892">
            <v>0</v>
          </cell>
          <cell r="C892">
            <v>0</v>
          </cell>
        </row>
        <row r="893">
          <cell r="B893">
            <v>1E-8</v>
          </cell>
          <cell r="C893">
            <v>-5</v>
          </cell>
        </row>
        <row r="894">
          <cell r="B894">
            <v>0.40000000004999997</v>
          </cell>
          <cell r="C894">
            <v>-10</v>
          </cell>
        </row>
        <row r="895">
          <cell r="B895">
            <v>0.60000000004999998</v>
          </cell>
          <cell r="C895">
            <v>-15</v>
          </cell>
        </row>
        <row r="896">
          <cell r="B896">
            <v>0</v>
          </cell>
          <cell r="C896">
            <v>0</v>
          </cell>
        </row>
        <row r="897">
          <cell r="B897">
            <v>1E-8</v>
          </cell>
          <cell r="C897">
            <v>-5</v>
          </cell>
        </row>
        <row r="898">
          <cell r="B898">
            <v>0.28000000003499997</v>
          </cell>
          <cell r="C898">
            <v>-10</v>
          </cell>
        </row>
        <row r="899">
          <cell r="B899">
            <v>0.42000000003499999</v>
          </cell>
          <cell r="C899">
            <v>-15</v>
          </cell>
        </row>
        <row r="900">
          <cell r="B900" t="str">
            <v>1|设置合规管理部门</v>
          </cell>
          <cell r="C900">
            <v>0</v>
          </cell>
        </row>
        <row r="901">
          <cell r="B901" t="str">
            <v>2|未设置合规管理部门</v>
          </cell>
          <cell r="C901">
            <v>-10</v>
          </cell>
        </row>
        <row r="902">
          <cell r="B902" t="str">
            <v>1|按照规定制定合规管理政策</v>
          </cell>
          <cell r="C902">
            <v>0</v>
          </cell>
        </row>
        <row r="903">
          <cell r="B903" t="str">
            <v>2|未按照规定制定合规管理政策</v>
          </cell>
          <cell r="C903">
            <v>-5</v>
          </cell>
        </row>
        <row r="904">
          <cell r="B904" t="str">
            <v>1|制定员工行为准则等落实合规政策的文件</v>
          </cell>
          <cell r="C904">
            <v>0</v>
          </cell>
        </row>
        <row r="905">
          <cell r="B905" t="str">
            <v>2|未制定员工行为准则等落实合规政策的文件</v>
          </cell>
          <cell r="C905">
            <v>-5</v>
          </cell>
        </row>
        <row r="906">
          <cell r="B906" t="str">
            <v>1|定期开展合规培训</v>
          </cell>
          <cell r="C906">
            <v>0</v>
          </cell>
        </row>
        <row r="907">
          <cell r="B907" t="str">
            <v>2|未定期开展合规培训</v>
          </cell>
          <cell r="C907">
            <v>-5</v>
          </cell>
        </row>
        <row r="908">
          <cell r="B908" t="str">
            <v>1|按时提交年度合规报告</v>
          </cell>
          <cell r="C908">
            <v>0</v>
          </cell>
        </row>
        <row r="909">
          <cell r="B909" t="str">
            <v>2|未按时提交年度合规报告</v>
          </cell>
          <cell r="C909">
            <v>-5</v>
          </cell>
        </row>
        <row r="910">
          <cell r="B910" t="str">
            <v>1|总公司被限制业务范围、责令停止接受新业务、责令停业整顿、吊销业务许可证</v>
          </cell>
          <cell r="C910">
            <v>-100</v>
          </cell>
        </row>
        <row r="911">
          <cell r="B911" t="str">
            <v>2|总公司董事长、总经理被撤销任职资格或者禁止进入保险业</v>
          </cell>
          <cell r="C911">
            <v>-100</v>
          </cell>
        </row>
        <row r="912">
          <cell r="B912" t="str">
            <v>3|无</v>
          </cell>
          <cell r="C912">
            <v>0</v>
          </cell>
        </row>
        <row r="917">
          <cell r="B917">
            <v>-10000000</v>
          </cell>
          <cell r="C917">
            <v>0</v>
          </cell>
        </row>
        <row r="918">
          <cell r="B918">
            <v>0</v>
          </cell>
          <cell r="C918">
            <v>10</v>
          </cell>
        </row>
        <row r="919">
          <cell r="B919">
            <v>-10000000</v>
          </cell>
          <cell r="C919">
            <v>0</v>
          </cell>
        </row>
        <row r="920">
          <cell r="B920">
            <v>0</v>
          </cell>
          <cell r="C920">
            <v>2.5</v>
          </cell>
        </row>
        <row r="921">
          <cell r="B921">
            <v>-10000000</v>
          </cell>
          <cell r="C921">
            <v>0</v>
          </cell>
        </row>
        <row r="922">
          <cell r="B922">
            <v>0</v>
          </cell>
          <cell r="C922">
            <v>2</v>
          </cell>
        </row>
        <row r="923">
          <cell r="B923">
            <v>-10000000</v>
          </cell>
          <cell r="C923">
            <v>0</v>
          </cell>
        </row>
        <row r="924">
          <cell r="B924">
            <v>0</v>
          </cell>
          <cell r="C924">
            <v>1</v>
          </cell>
        </row>
        <row r="925">
          <cell r="B925">
            <v>-10000000</v>
          </cell>
          <cell r="C925">
            <v>0</v>
          </cell>
        </row>
        <row r="926">
          <cell r="B926">
            <v>0</v>
          </cell>
          <cell r="C926">
            <v>1.25</v>
          </cell>
        </row>
        <row r="927">
          <cell r="B927">
            <v>-10000000</v>
          </cell>
          <cell r="C927">
            <v>0</v>
          </cell>
        </row>
        <row r="928">
          <cell r="B928">
            <v>0</v>
          </cell>
          <cell r="C928">
            <v>1</v>
          </cell>
        </row>
        <row r="929">
          <cell r="B929">
            <v>-10000000</v>
          </cell>
          <cell r="C929">
            <v>0</v>
          </cell>
        </row>
        <row r="930">
          <cell r="B930">
            <v>0</v>
          </cell>
          <cell r="C930">
            <v>0.5</v>
          </cell>
        </row>
        <row r="931">
          <cell r="B931">
            <v>-100000</v>
          </cell>
          <cell r="C931">
            <v>0</v>
          </cell>
        </row>
        <row r="932">
          <cell r="B932">
            <v>1</v>
          </cell>
          <cell r="C932">
            <v>10</v>
          </cell>
        </row>
        <row r="933">
          <cell r="B933">
            <v>-100000</v>
          </cell>
          <cell r="C933">
            <v>0</v>
          </cell>
        </row>
        <row r="934">
          <cell r="B934">
            <v>1</v>
          </cell>
          <cell r="C934">
            <v>6</v>
          </cell>
        </row>
        <row r="935">
          <cell r="B935">
            <v>-10000000</v>
          </cell>
          <cell r="C935">
            <v>0</v>
          </cell>
        </row>
        <row r="936">
          <cell r="B936">
            <v>0.5</v>
          </cell>
          <cell r="C936">
            <v>1.25</v>
          </cell>
        </row>
        <row r="937">
          <cell r="B937">
            <v>0.8</v>
          </cell>
          <cell r="C937">
            <v>3.75</v>
          </cell>
        </row>
        <row r="938">
          <cell r="B938">
            <v>1</v>
          </cell>
          <cell r="C938">
            <v>6.25</v>
          </cell>
        </row>
        <row r="939">
          <cell r="B939">
            <v>2</v>
          </cell>
          <cell r="C939">
            <v>7.5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个红_基本"/>
      <sheetName val="个红_退保2倍"/>
      <sheetName val="综合_个红"/>
      <sheetName val="非流动性"/>
      <sheetName val="graph"/>
    </sheetNames>
    <sheetDataSet>
      <sheetData sheetId="0">
        <row r="2">
          <cell r="D2" t="str">
            <v>个红</v>
          </cell>
        </row>
      </sheetData>
      <sheetData sheetId="1"/>
      <sheetData sheetId="2">
        <row r="6">
          <cell r="C6">
            <v>0.5</v>
          </cell>
        </row>
      </sheetData>
      <sheetData sheetId="3">
        <row r="5">
          <cell r="D5">
            <v>8.94</v>
          </cell>
        </row>
      </sheetData>
      <sheetData sheetId="4"/>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参数假设"/>
      <sheetName val="YC"/>
      <sheetName val="基础情景alm"/>
      <sheetName val="有效久期20170331"/>
      <sheetName val="压力情景20161231"/>
      <sheetName val="压力情景20160930"/>
      <sheetName val="压力情景20170331"/>
      <sheetName val="压力情景负债20170331"/>
    </sheetNames>
    <sheetDataSet>
      <sheetData sheetId="0">
        <row r="4">
          <cell r="B4">
            <v>45</v>
          </cell>
        </row>
      </sheetData>
      <sheetData sheetId="1"/>
      <sheetData sheetId="2">
        <row r="6">
          <cell r="H6">
            <v>2.8632000000000001E-2</v>
          </cell>
        </row>
      </sheetData>
      <sheetData sheetId="3"/>
      <sheetData sheetId="4"/>
      <sheetData sheetId="5"/>
      <sheetData sheetId="6">
        <row r="6">
          <cell r="B6">
            <v>4.2319559867224542E-2</v>
          </cell>
        </row>
      </sheetData>
      <sheetData sheetId="7">
        <row r="5">
          <cell r="B5">
            <v>3.3132000000000002E-2</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00B0F0"/>
  </sheetPr>
  <dimension ref="A1:D25"/>
  <sheetViews>
    <sheetView tabSelected="1" view="pageBreakPreview" zoomScale="60" zoomScalePageLayoutView="80" workbookViewId="0">
      <selection activeCell="A20" sqref="A20"/>
    </sheetView>
  </sheetViews>
  <sheetFormatPr defaultRowHeight="12.75"/>
  <cols>
    <col min="1" max="1" width="104.25" style="635" customWidth="1"/>
    <col min="2" max="4" width="9.125" style="635" customWidth="1"/>
    <col min="5" max="254" width="9.125" style="635"/>
    <col min="255" max="255" width="94.25" style="635" customWidth="1"/>
    <col min="256" max="256" width="4.25" style="635" customWidth="1"/>
    <col min="257" max="260" width="0" style="635" hidden="1" customWidth="1"/>
    <col min="261" max="510" width="9.125" style="635"/>
    <col min="511" max="511" width="94.25" style="635" customWidth="1"/>
    <col min="512" max="512" width="4.25" style="635" customWidth="1"/>
    <col min="513" max="516" width="0" style="635" hidden="1" customWidth="1"/>
    <col min="517" max="766" width="9.125" style="635"/>
    <col min="767" max="767" width="94.25" style="635" customWidth="1"/>
    <col min="768" max="768" width="4.25" style="635" customWidth="1"/>
    <col min="769" max="772" width="0" style="635" hidden="1" customWidth="1"/>
    <col min="773" max="1022" width="9.125" style="635"/>
    <col min="1023" max="1023" width="94.25" style="635" customWidth="1"/>
    <col min="1024" max="1024" width="4.25" style="635" customWidth="1"/>
    <col min="1025" max="1028" width="0" style="635" hidden="1" customWidth="1"/>
    <col min="1029" max="1278" width="9.125" style="635"/>
    <col min="1279" max="1279" width="94.25" style="635" customWidth="1"/>
    <col min="1280" max="1280" width="4.25" style="635" customWidth="1"/>
    <col min="1281" max="1284" width="0" style="635" hidden="1" customWidth="1"/>
    <col min="1285" max="1534" width="9.125" style="635"/>
    <col min="1535" max="1535" width="94.25" style="635" customWidth="1"/>
    <col min="1536" max="1536" width="4.25" style="635" customWidth="1"/>
    <col min="1537" max="1540" width="0" style="635" hidden="1" customWidth="1"/>
    <col min="1541" max="1790" width="9.125" style="635"/>
    <col min="1791" max="1791" width="94.25" style="635" customWidth="1"/>
    <col min="1792" max="1792" width="4.25" style="635" customWidth="1"/>
    <col min="1793" max="1796" width="0" style="635" hidden="1" customWidth="1"/>
    <col min="1797" max="2046" width="9.125" style="635"/>
    <col min="2047" max="2047" width="94.25" style="635" customWidth="1"/>
    <col min="2048" max="2048" width="4.25" style="635" customWidth="1"/>
    <col min="2049" max="2052" width="0" style="635" hidden="1" customWidth="1"/>
    <col min="2053" max="2302" width="9.125" style="635"/>
    <col min="2303" max="2303" width="94.25" style="635" customWidth="1"/>
    <col min="2304" max="2304" width="4.25" style="635" customWidth="1"/>
    <col min="2305" max="2308" width="0" style="635" hidden="1" customWidth="1"/>
    <col min="2309" max="2558" width="9.125" style="635"/>
    <col min="2559" max="2559" width="94.25" style="635" customWidth="1"/>
    <col min="2560" max="2560" width="4.25" style="635" customWidth="1"/>
    <col min="2561" max="2564" width="0" style="635" hidden="1" customWidth="1"/>
    <col min="2565" max="2814" width="9.125" style="635"/>
    <col min="2815" max="2815" width="94.25" style="635" customWidth="1"/>
    <col min="2816" max="2816" width="4.25" style="635" customWidth="1"/>
    <col min="2817" max="2820" width="0" style="635" hidden="1" customWidth="1"/>
    <col min="2821" max="3070" width="9.125" style="635"/>
    <col min="3071" max="3071" width="94.25" style="635" customWidth="1"/>
    <col min="3072" max="3072" width="4.25" style="635" customWidth="1"/>
    <col min="3073" max="3076" width="0" style="635" hidden="1" customWidth="1"/>
    <col min="3077" max="3326" width="9.125" style="635"/>
    <col min="3327" max="3327" width="94.25" style="635" customWidth="1"/>
    <col min="3328" max="3328" width="4.25" style="635" customWidth="1"/>
    <col min="3329" max="3332" width="0" style="635" hidden="1" customWidth="1"/>
    <col min="3333" max="3582" width="9.125" style="635"/>
    <col min="3583" max="3583" width="94.25" style="635" customWidth="1"/>
    <col min="3584" max="3584" width="4.25" style="635" customWidth="1"/>
    <col min="3585" max="3588" width="0" style="635" hidden="1" customWidth="1"/>
    <col min="3589" max="3838" width="9.125" style="635"/>
    <col min="3839" max="3839" width="94.25" style="635" customWidth="1"/>
    <col min="3840" max="3840" width="4.25" style="635" customWidth="1"/>
    <col min="3841" max="3844" width="0" style="635" hidden="1" customWidth="1"/>
    <col min="3845" max="4094" width="9.125" style="635"/>
    <col min="4095" max="4095" width="94.25" style="635" customWidth="1"/>
    <col min="4096" max="4096" width="4.25" style="635" customWidth="1"/>
    <col min="4097" max="4100" width="0" style="635" hidden="1" customWidth="1"/>
    <col min="4101" max="4350" width="9.125" style="635"/>
    <col min="4351" max="4351" width="94.25" style="635" customWidth="1"/>
    <col min="4352" max="4352" width="4.25" style="635" customWidth="1"/>
    <col min="4353" max="4356" width="0" style="635" hidden="1" customWidth="1"/>
    <col min="4357" max="4606" width="9.125" style="635"/>
    <col min="4607" max="4607" width="94.25" style="635" customWidth="1"/>
    <col min="4608" max="4608" width="4.25" style="635" customWidth="1"/>
    <col min="4609" max="4612" width="0" style="635" hidden="1" customWidth="1"/>
    <col min="4613" max="4862" width="9.125" style="635"/>
    <col min="4863" max="4863" width="94.25" style="635" customWidth="1"/>
    <col min="4864" max="4864" width="4.25" style="635" customWidth="1"/>
    <col min="4865" max="4868" width="0" style="635" hidden="1" customWidth="1"/>
    <col min="4869" max="5118" width="9.125" style="635"/>
    <col min="5119" max="5119" width="94.25" style="635" customWidth="1"/>
    <col min="5120" max="5120" width="4.25" style="635" customWidth="1"/>
    <col min="5121" max="5124" width="0" style="635" hidden="1" customWidth="1"/>
    <col min="5125" max="5374" width="9.125" style="635"/>
    <col min="5375" max="5375" width="94.25" style="635" customWidth="1"/>
    <col min="5376" max="5376" width="4.25" style="635" customWidth="1"/>
    <col min="5377" max="5380" width="0" style="635" hidden="1" customWidth="1"/>
    <col min="5381" max="5630" width="9.125" style="635"/>
    <col min="5631" max="5631" width="94.25" style="635" customWidth="1"/>
    <col min="5632" max="5632" width="4.25" style="635" customWidth="1"/>
    <col min="5633" max="5636" width="0" style="635" hidden="1" customWidth="1"/>
    <col min="5637" max="5886" width="9.125" style="635"/>
    <col min="5887" max="5887" width="94.25" style="635" customWidth="1"/>
    <col min="5888" max="5888" width="4.25" style="635" customWidth="1"/>
    <col min="5889" max="5892" width="0" style="635" hidden="1" customWidth="1"/>
    <col min="5893" max="6142" width="9.125" style="635"/>
    <col min="6143" max="6143" width="94.25" style="635" customWidth="1"/>
    <col min="6144" max="6144" width="4.25" style="635" customWidth="1"/>
    <col min="6145" max="6148" width="0" style="635" hidden="1" customWidth="1"/>
    <col min="6149" max="6398" width="9.125" style="635"/>
    <col min="6399" max="6399" width="94.25" style="635" customWidth="1"/>
    <col min="6400" max="6400" width="4.25" style="635" customWidth="1"/>
    <col min="6401" max="6404" width="0" style="635" hidden="1" customWidth="1"/>
    <col min="6405" max="6654" width="9.125" style="635"/>
    <col min="6655" max="6655" width="94.25" style="635" customWidth="1"/>
    <col min="6656" max="6656" width="4.25" style="635" customWidth="1"/>
    <col min="6657" max="6660" width="0" style="635" hidden="1" customWidth="1"/>
    <col min="6661" max="6910" width="9.125" style="635"/>
    <col min="6911" max="6911" width="94.25" style="635" customWidth="1"/>
    <col min="6912" max="6912" width="4.25" style="635" customWidth="1"/>
    <col min="6913" max="6916" width="0" style="635" hidden="1" customWidth="1"/>
    <col min="6917" max="7166" width="9.125" style="635"/>
    <col min="7167" max="7167" width="94.25" style="635" customWidth="1"/>
    <col min="7168" max="7168" width="4.25" style="635" customWidth="1"/>
    <col min="7169" max="7172" width="0" style="635" hidden="1" customWidth="1"/>
    <col min="7173" max="7422" width="9.125" style="635"/>
    <col min="7423" max="7423" width="94.25" style="635" customWidth="1"/>
    <col min="7424" max="7424" width="4.25" style="635" customWidth="1"/>
    <col min="7425" max="7428" width="0" style="635" hidden="1" customWidth="1"/>
    <col min="7429" max="7678" width="9.125" style="635"/>
    <col min="7679" max="7679" width="94.25" style="635" customWidth="1"/>
    <col min="7680" max="7680" width="4.25" style="635" customWidth="1"/>
    <col min="7681" max="7684" width="0" style="635" hidden="1" customWidth="1"/>
    <col min="7685" max="7934" width="9.125" style="635"/>
    <col min="7935" max="7935" width="94.25" style="635" customWidth="1"/>
    <col min="7936" max="7936" width="4.25" style="635" customWidth="1"/>
    <col min="7937" max="7940" width="0" style="635" hidden="1" customWidth="1"/>
    <col min="7941" max="8190" width="9.125" style="635"/>
    <col min="8191" max="8191" width="94.25" style="635" customWidth="1"/>
    <col min="8192" max="8192" width="4.25" style="635" customWidth="1"/>
    <col min="8193" max="8196" width="0" style="635" hidden="1" customWidth="1"/>
    <col min="8197" max="8446" width="9.125" style="635"/>
    <col min="8447" max="8447" width="94.25" style="635" customWidth="1"/>
    <col min="8448" max="8448" width="4.25" style="635" customWidth="1"/>
    <col min="8449" max="8452" width="0" style="635" hidden="1" customWidth="1"/>
    <col min="8453" max="8702" width="9.125" style="635"/>
    <col min="8703" max="8703" width="94.25" style="635" customWidth="1"/>
    <col min="8704" max="8704" width="4.25" style="635" customWidth="1"/>
    <col min="8705" max="8708" width="0" style="635" hidden="1" customWidth="1"/>
    <col min="8709" max="8958" width="9.125" style="635"/>
    <col min="8959" max="8959" width="94.25" style="635" customWidth="1"/>
    <col min="8960" max="8960" width="4.25" style="635" customWidth="1"/>
    <col min="8961" max="8964" width="0" style="635" hidden="1" customWidth="1"/>
    <col min="8965" max="9214" width="9.125" style="635"/>
    <col min="9215" max="9215" width="94.25" style="635" customWidth="1"/>
    <col min="9216" max="9216" width="4.25" style="635" customWidth="1"/>
    <col min="9217" max="9220" width="0" style="635" hidden="1" customWidth="1"/>
    <col min="9221" max="9470" width="9.125" style="635"/>
    <col min="9471" max="9471" width="94.25" style="635" customWidth="1"/>
    <col min="9472" max="9472" width="4.25" style="635" customWidth="1"/>
    <col min="9473" max="9476" width="0" style="635" hidden="1" customWidth="1"/>
    <col min="9477" max="9726" width="9.125" style="635"/>
    <col min="9727" max="9727" width="94.25" style="635" customWidth="1"/>
    <col min="9728" max="9728" width="4.25" style="635" customWidth="1"/>
    <col min="9729" max="9732" width="0" style="635" hidden="1" customWidth="1"/>
    <col min="9733" max="9982" width="9.125" style="635"/>
    <col min="9983" max="9983" width="94.25" style="635" customWidth="1"/>
    <col min="9984" max="9984" width="4.25" style="635" customWidth="1"/>
    <col min="9985" max="9988" width="0" style="635" hidden="1" customWidth="1"/>
    <col min="9989" max="10238" width="9.125" style="635"/>
    <col min="10239" max="10239" width="94.25" style="635" customWidth="1"/>
    <col min="10240" max="10240" width="4.25" style="635" customWidth="1"/>
    <col min="10241" max="10244" width="0" style="635" hidden="1" customWidth="1"/>
    <col min="10245" max="10494" width="9.125" style="635"/>
    <col min="10495" max="10495" width="94.25" style="635" customWidth="1"/>
    <col min="10496" max="10496" width="4.25" style="635" customWidth="1"/>
    <col min="10497" max="10500" width="0" style="635" hidden="1" customWidth="1"/>
    <col min="10501" max="10750" width="9.125" style="635"/>
    <col min="10751" max="10751" width="94.25" style="635" customWidth="1"/>
    <col min="10752" max="10752" width="4.25" style="635" customWidth="1"/>
    <col min="10753" max="10756" width="0" style="635" hidden="1" customWidth="1"/>
    <col min="10757" max="11006" width="9.125" style="635"/>
    <col min="11007" max="11007" width="94.25" style="635" customWidth="1"/>
    <col min="11008" max="11008" width="4.25" style="635" customWidth="1"/>
    <col min="11009" max="11012" width="0" style="635" hidden="1" customWidth="1"/>
    <col min="11013" max="11262" width="9.125" style="635"/>
    <col min="11263" max="11263" width="94.25" style="635" customWidth="1"/>
    <col min="11264" max="11264" width="4.25" style="635" customWidth="1"/>
    <col min="11265" max="11268" width="0" style="635" hidden="1" customWidth="1"/>
    <col min="11269" max="11518" width="9.125" style="635"/>
    <col min="11519" max="11519" width="94.25" style="635" customWidth="1"/>
    <col min="11520" max="11520" width="4.25" style="635" customWidth="1"/>
    <col min="11521" max="11524" width="0" style="635" hidden="1" customWidth="1"/>
    <col min="11525" max="11774" width="9.125" style="635"/>
    <col min="11775" max="11775" width="94.25" style="635" customWidth="1"/>
    <col min="11776" max="11776" width="4.25" style="635" customWidth="1"/>
    <col min="11777" max="11780" width="0" style="635" hidden="1" customWidth="1"/>
    <col min="11781" max="12030" width="9.125" style="635"/>
    <col min="12031" max="12031" width="94.25" style="635" customWidth="1"/>
    <col min="12032" max="12032" width="4.25" style="635" customWidth="1"/>
    <col min="12033" max="12036" width="0" style="635" hidden="1" customWidth="1"/>
    <col min="12037" max="12286" width="9.125" style="635"/>
    <col min="12287" max="12287" width="94.25" style="635" customWidth="1"/>
    <col min="12288" max="12288" width="4.25" style="635" customWidth="1"/>
    <col min="12289" max="12292" width="0" style="635" hidden="1" customWidth="1"/>
    <col min="12293" max="12542" width="9.125" style="635"/>
    <col min="12543" max="12543" width="94.25" style="635" customWidth="1"/>
    <col min="12544" max="12544" width="4.25" style="635" customWidth="1"/>
    <col min="12545" max="12548" width="0" style="635" hidden="1" customWidth="1"/>
    <col min="12549" max="12798" width="9.125" style="635"/>
    <col min="12799" max="12799" width="94.25" style="635" customWidth="1"/>
    <col min="12800" max="12800" width="4.25" style="635" customWidth="1"/>
    <col min="12801" max="12804" width="0" style="635" hidden="1" customWidth="1"/>
    <col min="12805" max="13054" width="9.125" style="635"/>
    <col min="13055" max="13055" width="94.25" style="635" customWidth="1"/>
    <col min="13056" max="13056" width="4.25" style="635" customWidth="1"/>
    <col min="13057" max="13060" width="0" style="635" hidden="1" customWidth="1"/>
    <col min="13061" max="13310" width="9.125" style="635"/>
    <col min="13311" max="13311" width="94.25" style="635" customWidth="1"/>
    <col min="13312" max="13312" width="4.25" style="635" customWidth="1"/>
    <col min="13313" max="13316" width="0" style="635" hidden="1" customWidth="1"/>
    <col min="13317" max="13566" width="9.125" style="635"/>
    <col min="13567" max="13567" width="94.25" style="635" customWidth="1"/>
    <col min="13568" max="13568" width="4.25" style="635" customWidth="1"/>
    <col min="13569" max="13572" width="0" style="635" hidden="1" customWidth="1"/>
    <col min="13573" max="13822" width="9.125" style="635"/>
    <col min="13823" max="13823" width="94.25" style="635" customWidth="1"/>
    <col min="13824" max="13824" width="4.25" style="635" customWidth="1"/>
    <col min="13825" max="13828" width="0" style="635" hidden="1" customWidth="1"/>
    <col min="13829" max="14078" width="9.125" style="635"/>
    <col min="14079" max="14079" width="94.25" style="635" customWidth="1"/>
    <col min="14080" max="14080" width="4.25" style="635" customWidth="1"/>
    <col min="14081" max="14084" width="0" style="635" hidden="1" customWidth="1"/>
    <col min="14085" max="14334" width="9.125" style="635"/>
    <col min="14335" max="14335" width="94.25" style="635" customWidth="1"/>
    <col min="14336" max="14336" width="4.25" style="635" customWidth="1"/>
    <col min="14337" max="14340" width="0" style="635" hidden="1" customWidth="1"/>
    <col min="14341" max="14590" width="9.125" style="635"/>
    <col min="14591" max="14591" width="94.25" style="635" customWidth="1"/>
    <col min="14592" max="14592" width="4.25" style="635" customWidth="1"/>
    <col min="14593" max="14596" width="0" style="635" hidden="1" customWidth="1"/>
    <col min="14597" max="14846" width="9.125" style="635"/>
    <col min="14847" max="14847" width="94.25" style="635" customWidth="1"/>
    <col min="14848" max="14848" width="4.25" style="635" customWidth="1"/>
    <col min="14849" max="14852" width="0" style="635" hidden="1" customWidth="1"/>
    <col min="14853" max="15102" width="9.125" style="635"/>
    <col min="15103" max="15103" width="94.25" style="635" customWidth="1"/>
    <col min="15104" max="15104" width="4.25" style="635" customWidth="1"/>
    <col min="15105" max="15108" width="0" style="635" hidden="1" customWidth="1"/>
    <col min="15109" max="15358" width="9.125" style="635"/>
    <col min="15359" max="15359" width="94.25" style="635" customWidth="1"/>
    <col min="15360" max="15360" width="4.25" style="635" customWidth="1"/>
    <col min="15361" max="15364" width="0" style="635" hidden="1" customWidth="1"/>
    <col min="15365" max="15614" width="9.125" style="635"/>
    <col min="15615" max="15615" width="94.25" style="635" customWidth="1"/>
    <col min="15616" max="15616" width="4.25" style="635" customWidth="1"/>
    <col min="15617" max="15620" width="0" style="635" hidden="1" customWidth="1"/>
    <col min="15621" max="15870" width="9.125" style="635"/>
    <col min="15871" max="15871" width="94.25" style="635" customWidth="1"/>
    <col min="15872" max="15872" width="4.25" style="635" customWidth="1"/>
    <col min="15873" max="15876" width="0" style="635" hidden="1" customWidth="1"/>
    <col min="15877" max="16126" width="9.125" style="635"/>
    <col min="16127" max="16127" width="94.25" style="635" customWidth="1"/>
    <col min="16128" max="16128" width="4.25" style="635" customWidth="1"/>
    <col min="16129" max="16132" width="0" style="635" hidden="1" customWidth="1"/>
    <col min="16133" max="16384" width="9.125" style="635"/>
  </cols>
  <sheetData>
    <row r="1" spans="1:4" ht="58.5" customHeight="1">
      <c r="A1" s="634" t="s">
        <v>811</v>
      </c>
    </row>
    <row r="2" spans="1:4" ht="58.5" customHeight="1"/>
    <row r="3" spans="1:4" ht="126.75" customHeight="1"/>
    <row r="4" spans="1:4" ht="48" customHeight="1">
      <c r="A4" s="636" t="s">
        <v>812</v>
      </c>
      <c r="B4" s="632"/>
      <c r="C4" s="632"/>
      <c r="D4" s="632"/>
    </row>
    <row r="5" spans="1:4" ht="37.5" customHeight="1">
      <c r="A5" s="636" t="s">
        <v>849</v>
      </c>
      <c r="B5" s="632"/>
      <c r="C5" s="632"/>
      <c r="D5" s="632"/>
    </row>
    <row r="6" spans="1:4" ht="23.1" customHeight="1">
      <c r="A6" s="666"/>
      <c r="B6" s="632"/>
      <c r="C6" s="632"/>
      <c r="D6" s="632"/>
    </row>
    <row r="7" spans="1:4" ht="23.1" customHeight="1">
      <c r="A7" s="666"/>
      <c r="B7" s="632"/>
      <c r="C7" s="632"/>
      <c r="D7" s="632"/>
    </row>
    <row r="8" spans="1:4" ht="23.1" customHeight="1">
      <c r="A8" s="666"/>
      <c r="B8" s="632"/>
      <c r="C8" s="632"/>
      <c r="D8" s="632"/>
    </row>
    <row r="9" spans="1:4" ht="23.1" customHeight="1">
      <c r="A9" s="666"/>
      <c r="B9" s="632"/>
      <c r="C9" s="632"/>
      <c r="D9" s="632"/>
    </row>
    <row r="10" spans="1:4" s="633" customFormat="1" ht="23.1" hidden="1" customHeight="1">
      <c r="A10" s="666"/>
    </row>
    <row r="11" spans="1:4" s="633" customFormat="1" ht="23.1" hidden="1" customHeight="1">
      <c r="A11" s="666"/>
    </row>
    <row r="12" spans="1:4" s="633" customFormat="1" ht="23.1" customHeight="1">
      <c r="A12" s="666"/>
    </row>
    <row r="13" spans="1:4" s="633" customFormat="1" ht="23.1" customHeight="1">
      <c r="A13" s="666"/>
    </row>
    <row r="14" spans="1:4" s="633" customFormat="1" ht="23.1" customHeight="1">
      <c r="A14" s="666"/>
    </row>
    <row r="15" spans="1:4" s="633" customFormat="1" ht="23.1" customHeight="1">
      <c r="A15" s="666"/>
    </row>
    <row r="16" spans="1:4" s="633" customFormat="1" ht="23.1" customHeight="1">
      <c r="A16" s="666"/>
    </row>
    <row r="17" spans="1:1" s="633" customFormat="1" ht="23.1" customHeight="1">
      <c r="A17" s="666"/>
    </row>
    <row r="18" spans="1:1" s="633" customFormat="1" ht="23.1" customHeight="1">
      <c r="A18" s="666"/>
    </row>
    <row r="19" spans="1:1" s="633" customFormat="1" ht="24.95" customHeight="1"/>
    <row r="20" spans="1:1" s="633" customFormat="1" ht="30.75" customHeight="1">
      <c r="A20" s="637" t="s">
        <v>806</v>
      </c>
    </row>
    <row r="21" spans="1:1" s="633" customFormat="1" ht="30.75" customHeight="1">
      <c r="A21" s="637" t="s">
        <v>807</v>
      </c>
    </row>
    <row r="22" spans="1:1" s="633" customFormat="1" ht="30.75" customHeight="1">
      <c r="A22" s="637" t="s">
        <v>808</v>
      </c>
    </row>
    <row r="23" spans="1:1" s="633" customFormat="1" ht="30.75" customHeight="1">
      <c r="A23" s="637" t="s">
        <v>809</v>
      </c>
    </row>
    <row r="24" spans="1:1" s="633" customFormat="1" ht="30.75" customHeight="1">
      <c r="A24" s="637" t="s">
        <v>810</v>
      </c>
    </row>
    <row r="25" spans="1:1" s="633" customFormat="1" ht="27.95" customHeight="1"/>
  </sheetData>
  <mergeCells count="1">
    <mergeCell ref="A6:A18"/>
  </mergeCells>
  <phoneticPr fontId="4" type="noConversion"/>
  <pageMargins left="0.7" right="0.7" top="0.75" bottom="0.75" header="0.3" footer="0.3"/>
  <pageSetup paperSize="9" scale="86" orientation="portrait" r:id="rId1"/>
</worksheet>
</file>

<file path=xl/worksheets/sheet10.xml><?xml version="1.0" encoding="utf-8"?>
<worksheet xmlns="http://schemas.openxmlformats.org/spreadsheetml/2006/main" xmlns:r="http://schemas.openxmlformats.org/officeDocument/2006/relationships">
  <sheetPr>
    <pageSetUpPr fitToPage="1"/>
  </sheetPr>
  <dimension ref="A1:X21"/>
  <sheetViews>
    <sheetView view="pageBreakPreview" zoomScale="90" zoomScaleNormal="80" zoomScaleSheetLayoutView="90" workbookViewId="0">
      <selection activeCell="D16" sqref="D16"/>
    </sheetView>
  </sheetViews>
  <sheetFormatPr defaultColWidth="8.75" defaultRowHeight="16.5"/>
  <cols>
    <col min="1" max="1" width="11.375" style="258" customWidth="1"/>
    <col min="2" max="2" width="24.375" style="258" customWidth="1"/>
    <col min="3" max="3" width="16.375" style="258" customWidth="1"/>
    <col min="4" max="4" width="14.125" style="258" customWidth="1"/>
    <col min="5" max="6" width="15.75" style="258" customWidth="1"/>
    <col min="7" max="7" width="24" style="258" customWidth="1"/>
    <col min="8" max="8" width="11.375" style="258" customWidth="1"/>
    <col min="9" max="9" width="17.25" style="258" customWidth="1"/>
    <col min="10" max="10" width="9.625" style="258" customWidth="1"/>
    <col min="11" max="14" width="7.375" style="258" customWidth="1"/>
    <col min="15" max="23" width="7.625" style="258" customWidth="1"/>
    <col min="24" max="16384" width="8.75" style="258"/>
  </cols>
  <sheetData>
    <row r="1" spans="1:24" ht="24.75">
      <c r="A1" s="695" t="s">
        <v>784</v>
      </c>
      <c r="B1" s="695"/>
      <c r="C1" s="695"/>
      <c r="D1" s="695"/>
      <c r="E1" s="695"/>
      <c r="F1" s="695"/>
      <c r="G1" s="695"/>
      <c r="H1" s="695"/>
      <c r="I1" s="695"/>
      <c r="J1" s="349"/>
      <c r="K1" s="249"/>
      <c r="L1" s="249"/>
      <c r="M1" s="249"/>
      <c r="N1" s="249"/>
      <c r="O1" s="249"/>
      <c r="P1" s="249"/>
      <c r="Q1" s="249"/>
      <c r="R1" s="249"/>
      <c r="S1" s="249"/>
      <c r="T1" s="249"/>
      <c r="U1" s="249"/>
      <c r="V1" s="249"/>
      <c r="W1" s="249"/>
    </row>
    <row r="2" spans="1:24" ht="17.100000000000001" customHeight="1">
      <c r="A2" s="253" t="s">
        <v>230</v>
      </c>
      <c r="B2" s="349"/>
      <c r="C2" s="349"/>
      <c r="D2" s="349"/>
      <c r="E2" s="349"/>
      <c r="F2" s="349"/>
      <c r="G2" s="349"/>
      <c r="H2" s="349"/>
      <c r="I2" s="349"/>
      <c r="J2" s="349"/>
      <c r="K2" s="249"/>
      <c r="L2" s="249"/>
      <c r="M2" s="249"/>
      <c r="N2" s="249"/>
      <c r="O2" s="249"/>
      <c r="P2" s="249"/>
      <c r="Q2" s="249"/>
      <c r="R2" s="249"/>
      <c r="S2" s="249"/>
      <c r="T2" s="249"/>
      <c r="U2" s="249"/>
      <c r="V2" s="249"/>
      <c r="W2" s="249"/>
    </row>
    <row r="3" spans="1:24" s="262" customFormat="1">
      <c r="A3" s="253" t="s">
        <v>293</v>
      </c>
      <c r="B3" s="266"/>
      <c r="C3" s="266"/>
      <c r="D3" s="260"/>
      <c r="E3" s="254"/>
      <c r="F3" s="254"/>
      <c r="G3" s="254"/>
      <c r="H3" s="259"/>
      <c r="I3" s="266"/>
      <c r="J3" s="266"/>
      <c r="L3" s="277"/>
      <c r="M3" s="277"/>
      <c r="N3" s="276"/>
      <c r="P3" s="278"/>
      <c r="Q3" s="278"/>
      <c r="R3" s="278"/>
      <c r="S3" s="278"/>
      <c r="T3" s="278"/>
      <c r="U3" s="278"/>
      <c r="V3" s="278"/>
      <c r="W3" s="278"/>
    </row>
    <row r="4" spans="1:24" s="262" customFormat="1" ht="17.25" thickBot="1">
      <c r="A4" s="254" t="s">
        <v>294</v>
      </c>
      <c r="B4" s="260"/>
      <c r="C4" s="348"/>
      <c r="D4" s="350"/>
      <c r="E4" s="350"/>
      <c r="F4" s="350"/>
      <c r="G4" s="260"/>
      <c r="H4" s="260"/>
      <c r="I4" s="260"/>
      <c r="J4" s="255" t="s">
        <v>295</v>
      </c>
      <c r="K4" s="278"/>
      <c r="L4" s="278"/>
      <c r="P4" s="278"/>
      <c r="U4" s="278"/>
      <c r="V4" s="278"/>
    </row>
    <row r="5" spans="1:24" s="262" customFormat="1">
      <c r="A5" s="266"/>
      <c r="B5" s="789" t="s">
        <v>329</v>
      </c>
      <c r="C5" s="791" t="s">
        <v>301</v>
      </c>
      <c r="D5" s="792"/>
      <c r="E5" s="793"/>
      <c r="F5" s="794" t="s">
        <v>305</v>
      </c>
      <c r="G5" s="792"/>
      <c r="H5" s="792"/>
      <c r="I5" s="792"/>
      <c r="J5" s="787" t="s">
        <v>330</v>
      </c>
    </row>
    <row r="6" spans="1:24" s="262" customFormat="1" ht="17.25" thickBot="1">
      <c r="A6" s="266"/>
      <c r="B6" s="790"/>
      <c r="C6" s="524" t="s">
        <v>331</v>
      </c>
      <c r="D6" s="238" t="s">
        <v>332</v>
      </c>
      <c r="E6" s="525" t="s">
        <v>40</v>
      </c>
      <c r="F6" s="522" t="s">
        <v>333</v>
      </c>
      <c r="G6" s="238" t="s">
        <v>657</v>
      </c>
      <c r="H6" s="238" t="s">
        <v>334</v>
      </c>
      <c r="I6" s="238" t="s">
        <v>40</v>
      </c>
      <c r="J6" s="788"/>
    </row>
    <row r="7" spans="1:24" s="262" customFormat="1" ht="17.25" thickBot="1">
      <c r="A7" s="266"/>
      <c r="B7" s="516" t="s">
        <v>327</v>
      </c>
      <c r="C7" s="526"/>
      <c r="D7" s="279"/>
      <c r="E7" s="281">
        <f>C7+D7</f>
        <v>0</v>
      </c>
      <c r="F7" s="523"/>
      <c r="G7" s="279"/>
      <c r="H7" s="279"/>
      <c r="I7" s="280">
        <f>F7+H7+G7</f>
        <v>0</v>
      </c>
      <c r="J7" s="281">
        <f>E7-I7</f>
        <v>0</v>
      </c>
    </row>
    <row r="8" spans="1:24" s="262" customFormat="1">
      <c r="A8" s="266"/>
      <c r="B8" s="517" t="s">
        <v>335</v>
      </c>
      <c r="C8" s="527"/>
      <c r="D8" s="282">
        <f>$D$7</f>
        <v>0</v>
      </c>
      <c r="E8" s="283">
        <f>C8+D8</f>
        <v>0</v>
      </c>
      <c r="F8" s="511"/>
      <c r="G8" s="282">
        <f>$G$7</f>
        <v>0</v>
      </c>
      <c r="H8" s="282">
        <f>$H$7</f>
        <v>0</v>
      </c>
      <c r="I8" s="282">
        <f t="shared" ref="I8" si="0">F8+G8+H8</f>
        <v>0</v>
      </c>
      <c r="J8" s="283">
        <f t="shared" ref="J8:J13" si="1">E8-I8</f>
        <v>0</v>
      </c>
    </row>
    <row r="9" spans="1:24" s="262" customFormat="1">
      <c r="A9" s="266"/>
      <c r="B9" s="518" t="s">
        <v>336</v>
      </c>
      <c r="C9" s="528"/>
      <c r="D9" s="510">
        <f t="shared" ref="D9:D13" si="2">$D$7</f>
        <v>0</v>
      </c>
      <c r="E9" s="286">
        <f t="shared" ref="E9:E13" si="3">C9+D9</f>
        <v>0</v>
      </c>
      <c r="F9" s="512"/>
      <c r="G9" s="284">
        <f t="shared" ref="G9:G13" si="4">$G$7</f>
        <v>0</v>
      </c>
      <c r="H9" s="284">
        <f>$H$7</f>
        <v>0</v>
      </c>
      <c r="I9" s="285">
        <f>F9+G9+H9</f>
        <v>0</v>
      </c>
      <c r="J9" s="286">
        <f t="shared" si="1"/>
        <v>0</v>
      </c>
    </row>
    <row r="10" spans="1:24" s="262" customFormat="1">
      <c r="A10" s="266"/>
      <c r="B10" s="518" t="s">
        <v>337</v>
      </c>
      <c r="C10" s="529"/>
      <c r="D10" s="510">
        <f t="shared" si="2"/>
        <v>0</v>
      </c>
      <c r="E10" s="286">
        <f t="shared" si="3"/>
        <v>0</v>
      </c>
      <c r="F10" s="513"/>
      <c r="G10" s="284">
        <f t="shared" si="4"/>
        <v>0</v>
      </c>
      <c r="H10" s="284">
        <f t="shared" ref="H10:H13" si="5">$H$7</f>
        <v>0</v>
      </c>
      <c r="I10" s="285">
        <f>F10+G10+H10</f>
        <v>0</v>
      </c>
      <c r="J10" s="286">
        <f t="shared" si="1"/>
        <v>0</v>
      </c>
      <c r="K10" s="278"/>
      <c r="L10" s="278"/>
      <c r="M10" s="278"/>
      <c r="N10" s="278"/>
      <c r="O10" s="278"/>
      <c r="P10" s="278"/>
      <c r="Q10" s="278"/>
      <c r="R10" s="278"/>
      <c r="S10" s="278"/>
      <c r="T10" s="278"/>
      <c r="U10" s="278"/>
      <c r="V10" s="278"/>
      <c r="W10" s="278"/>
      <c r="X10" s="278"/>
    </row>
    <row r="11" spans="1:24" s="262" customFormat="1">
      <c r="A11" s="266"/>
      <c r="B11" s="518" t="s">
        <v>338</v>
      </c>
      <c r="C11" s="528"/>
      <c r="D11" s="510">
        <f t="shared" si="2"/>
        <v>0</v>
      </c>
      <c r="E11" s="286">
        <f t="shared" si="3"/>
        <v>0</v>
      </c>
      <c r="F11" s="512"/>
      <c r="G11" s="284">
        <f t="shared" si="4"/>
        <v>0</v>
      </c>
      <c r="H11" s="284">
        <f t="shared" si="5"/>
        <v>0</v>
      </c>
      <c r="I11" s="285">
        <f>F11+G11+H11</f>
        <v>0</v>
      </c>
      <c r="J11" s="286">
        <f t="shared" si="1"/>
        <v>0</v>
      </c>
    </row>
    <row r="12" spans="1:24">
      <c r="A12" s="266"/>
      <c r="B12" s="518" t="s">
        <v>339</v>
      </c>
      <c r="C12" s="530"/>
      <c r="D12" s="510">
        <f t="shared" si="2"/>
        <v>0</v>
      </c>
      <c r="E12" s="286">
        <f t="shared" si="3"/>
        <v>0</v>
      </c>
      <c r="F12" s="514"/>
      <c r="G12" s="284">
        <f t="shared" si="4"/>
        <v>0</v>
      </c>
      <c r="H12" s="284">
        <f t="shared" si="5"/>
        <v>0</v>
      </c>
      <c r="I12" s="285">
        <f>F12+G12+H12</f>
        <v>0</v>
      </c>
      <c r="J12" s="286">
        <f t="shared" si="1"/>
        <v>0</v>
      </c>
    </row>
    <row r="13" spans="1:24" ht="17.25" thickBot="1">
      <c r="A13" s="266"/>
      <c r="B13" s="519" t="s">
        <v>340</v>
      </c>
      <c r="C13" s="531"/>
      <c r="D13" s="287">
        <f t="shared" si="2"/>
        <v>0</v>
      </c>
      <c r="E13" s="289">
        <f t="shared" si="3"/>
        <v>0</v>
      </c>
      <c r="F13" s="515"/>
      <c r="G13" s="287">
        <f t="shared" si="4"/>
        <v>0</v>
      </c>
      <c r="H13" s="287">
        <f t="shared" si="5"/>
        <v>0</v>
      </c>
      <c r="I13" s="288">
        <f>F13+G13+H13</f>
        <v>0</v>
      </c>
      <c r="J13" s="289">
        <f t="shared" si="1"/>
        <v>0</v>
      </c>
    </row>
    <row r="14" spans="1:24">
      <c r="A14" s="266"/>
      <c r="B14" s="520" t="s">
        <v>341</v>
      </c>
      <c r="C14" s="532" t="s">
        <v>308</v>
      </c>
      <c r="D14" s="533" t="s">
        <v>308</v>
      </c>
      <c r="E14" s="534" t="s">
        <v>308</v>
      </c>
      <c r="F14" s="535" t="s">
        <v>308</v>
      </c>
      <c r="G14" s="533" t="s">
        <v>308</v>
      </c>
      <c r="H14" s="533" t="s">
        <v>308</v>
      </c>
      <c r="I14" s="533" t="s">
        <v>308</v>
      </c>
      <c r="J14" s="290">
        <f>MIN(J8:J13)</f>
        <v>0</v>
      </c>
    </row>
    <row r="15" spans="1:24" ht="17.25" thickBot="1">
      <c r="A15" s="266"/>
      <c r="B15" s="521" t="s">
        <v>342</v>
      </c>
      <c r="C15" s="536" t="s">
        <v>308</v>
      </c>
      <c r="D15" s="537" t="s">
        <v>308</v>
      </c>
      <c r="E15" s="538" t="s">
        <v>308</v>
      </c>
      <c r="F15" s="539" t="s">
        <v>308</v>
      </c>
      <c r="G15" s="537" t="s">
        <v>308</v>
      </c>
      <c r="H15" s="537" t="s">
        <v>308</v>
      </c>
      <c r="I15" s="537" t="s">
        <v>308</v>
      </c>
      <c r="J15" s="594" t="e">
        <f>(J7-J14)/J7</f>
        <v>#DIV/0!</v>
      </c>
    </row>
    <row r="16" spans="1:24">
      <c r="A16" s="266" t="s">
        <v>250</v>
      </c>
      <c r="B16" s="266" t="s">
        <v>684</v>
      </c>
      <c r="C16" s="257"/>
      <c r="D16" s="257"/>
      <c r="E16" s="257"/>
      <c r="F16" s="257"/>
      <c r="G16" s="257"/>
      <c r="H16" s="257"/>
      <c r="I16" s="257"/>
      <c r="J16" s="257"/>
    </row>
    <row r="17" spans="1:10">
      <c r="A17" s="257"/>
      <c r="B17" s="266" t="s">
        <v>728</v>
      </c>
      <c r="C17" s="257"/>
      <c r="D17" s="257"/>
      <c r="E17" s="257"/>
      <c r="F17" s="257"/>
      <c r="G17" s="257"/>
      <c r="H17" s="257"/>
      <c r="I17" s="257"/>
      <c r="J17" s="257"/>
    </row>
    <row r="18" spans="1:10">
      <c r="A18" s="257"/>
      <c r="B18" s="266" t="s">
        <v>685</v>
      </c>
      <c r="C18" s="257"/>
      <c r="D18" s="257"/>
      <c r="E18" s="257"/>
      <c r="F18" s="257"/>
      <c r="G18" s="257"/>
      <c r="H18" s="257"/>
      <c r="I18" s="257"/>
      <c r="J18" s="257"/>
    </row>
    <row r="19" spans="1:10">
      <c r="A19" s="257"/>
      <c r="B19" s="266" t="s">
        <v>656</v>
      </c>
      <c r="C19" s="257"/>
      <c r="D19" s="257"/>
      <c r="E19" s="257"/>
      <c r="F19" s="257"/>
      <c r="G19" s="257"/>
      <c r="H19" s="257"/>
      <c r="I19" s="257"/>
      <c r="J19" s="257"/>
    </row>
    <row r="20" spans="1:10">
      <c r="A20" s="257"/>
      <c r="B20" s="266" t="s">
        <v>731</v>
      </c>
      <c r="C20" s="257"/>
      <c r="D20" s="257"/>
      <c r="E20" s="257"/>
      <c r="F20" s="257"/>
      <c r="G20" s="257"/>
      <c r="H20" s="257"/>
      <c r="I20" s="257"/>
      <c r="J20" s="257"/>
    </row>
    <row r="21" spans="1:10">
      <c r="A21" s="257"/>
      <c r="B21" s="275" t="s">
        <v>726</v>
      </c>
      <c r="C21" s="257"/>
      <c r="D21" s="257"/>
      <c r="E21" s="257"/>
      <c r="F21" s="257"/>
      <c r="G21" s="257"/>
      <c r="H21" s="257"/>
      <c r="I21" s="257"/>
      <c r="J21" s="257"/>
    </row>
  </sheetData>
  <sheetProtection password="CC52" sheet="1" objects="1" scenarios="1" formatCells="0" formatColumns="0" formatRows="0"/>
  <protectedRanges>
    <protectedRange sqref="A4:G4" name="区域2"/>
    <protectedRange sqref="C7:J13" name="区域1"/>
  </protectedRanges>
  <mergeCells count="5">
    <mergeCell ref="J5:J6"/>
    <mergeCell ref="A1:I1"/>
    <mergeCell ref="B5:B6"/>
    <mergeCell ref="C5:E5"/>
    <mergeCell ref="F5:I5"/>
  </mergeCells>
  <phoneticPr fontId="4" type="noConversion"/>
  <dataValidations count="1">
    <dataValidation type="list" allowBlank="1" showInputMessage="1" showErrorMessage="1" sqref="N3 H3">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83" orientation="landscape" r:id="rId1"/>
  <colBreaks count="1" manualBreakCount="1">
    <brk id="10" max="1048575" man="1"/>
  </colBreaks>
  <drawing r:id="rId2"/>
</worksheet>
</file>

<file path=xl/worksheets/sheet11.xml><?xml version="1.0" encoding="utf-8"?>
<worksheet xmlns="http://schemas.openxmlformats.org/spreadsheetml/2006/main" xmlns:r="http://schemas.openxmlformats.org/officeDocument/2006/relationships">
  <dimension ref="A1:P145"/>
  <sheetViews>
    <sheetView view="pageBreakPreview" zoomScale="80" zoomScaleSheetLayoutView="80" workbookViewId="0">
      <selection activeCell="A47" sqref="A47"/>
    </sheetView>
  </sheetViews>
  <sheetFormatPr defaultColWidth="9" defaultRowHeight="16.5"/>
  <cols>
    <col min="1" max="1" width="59.125" style="1" customWidth="1"/>
    <col min="2" max="2" width="15.25" style="1" customWidth="1"/>
    <col min="3" max="3" width="14.375" style="1" customWidth="1"/>
    <col min="4" max="4" width="13" style="1" bestFit="1" customWidth="1"/>
    <col min="5" max="6" width="14.375" style="1" customWidth="1"/>
    <col min="7" max="8" width="17.125" style="1" bestFit="1" customWidth="1"/>
    <col min="9" max="10" width="17.125" style="1" customWidth="1"/>
    <col min="11" max="11" width="15.125" style="1" bestFit="1" customWidth="1"/>
    <col min="12" max="12" width="13" style="1" bestFit="1" customWidth="1"/>
    <col min="13" max="13" width="11" style="1" bestFit="1" customWidth="1"/>
    <col min="14" max="14" width="15.125" style="1" bestFit="1" customWidth="1"/>
    <col min="15" max="15" width="13" style="1" bestFit="1" customWidth="1"/>
    <col min="16" max="16" width="12" style="1" bestFit="1" customWidth="1"/>
    <col min="17" max="16384" width="9" style="1"/>
  </cols>
  <sheetData>
    <row r="1" spans="1:16" ht="24.75">
      <c r="A1" s="695" t="s">
        <v>785</v>
      </c>
      <c r="B1" s="695"/>
      <c r="C1" s="695"/>
      <c r="D1" s="695"/>
      <c r="E1" s="695"/>
      <c r="F1" s="695"/>
      <c r="G1" s="695"/>
      <c r="H1" s="695"/>
      <c r="I1" s="695"/>
      <c r="J1" s="695"/>
      <c r="K1" s="695"/>
      <c r="L1" s="695"/>
      <c r="M1" s="695"/>
      <c r="N1" s="695"/>
      <c r="O1" s="695"/>
      <c r="P1" s="695"/>
    </row>
    <row r="2" spans="1:16">
      <c r="A2" s="2" t="s">
        <v>231</v>
      </c>
    </row>
    <row r="3" spans="1:16" ht="17.25" thickBot="1">
      <c r="A3" s="2" t="s">
        <v>790</v>
      </c>
      <c r="E3" s="696" t="s">
        <v>235</v>
      </c>
      <c r="F3" s="696"/>
      <c r="G3" s="696"/>
      <c r="N3" s="132" t="s">
        <v>121</v>
      </c>
    </row>
    <row r="4" spans="1:16">
      <c r="A4" s="699" t="s">
        <v>182</v>
      </c>
      <c r="B4" s="755"/>
      <c r="C4" s="792" t="s">
        <v>1</v>
      </c>
      <c r="D4" s="792"/>
      <c r="E4" s="792" t="s">
        <v>208</v>
      </c>
      <c r="F4" s="792"/>
      <c r="G4" s="792" t="s">
        <v>249</v>
      </c>
      <c r="H4" s="792"/>
      <c r="I4" s="792" t="s">
        <v>606</v>
      </c>
      <c r="J4" s="792"/>
      <c r="K4" s="792" t="s">
        <v>209</v>
      </c>
      <c r="L4" s="792"/>
      <c r="M4" s="792" t="s">
        <v>210</v>
      </c>
      <c r="N4" s="793"/>
    </row>
    <row r="5" spans="1:16">
      <c r="A5" s="700"/>
      <c r="B5" s="795"/>
      <c r="C5" s="603" t="s">
        <v>769</v>
      </c>
      <c r="D5" s="603" t="s">
        <v>770</v>
      </c>
      <c r="E5" s="603" t="s">
        <v>769</v>
      </c>
      <c r="F5" s="603" t="s">
        <v>770</v>
      </c>
      <c r="G5" s="603" t="s">
        <v>769</v>
      </c>
      <c r="H5" s="603" t="s">
        <v>770</v>
      </c>
      <c r="I5" s="603" t="s">
        <v>769</v>
      </c>
      <c r="J5" s="603" t="s">
        <v>770</v>
      </c>
      <c r="K5" s="603" t="s">
        <v>769</v>
      </c>
      <c r="L5" s="603" t="s">
        <v>770</v>
      </c>
      <c r="M5" s="603" t="s">
        <v>769</v>
      </c>
      <c r="N5" s="603" t="s">
        <v>770</v>
      </c>
    </row>
    <row r="6" spans="1:16">
      <c r="A6" s="169" t="s">
        <v>183</v>
      </c>
      <c r="B6" s="597" t="s">
        <v>206</v>
      </c>
      <c r="C6" s="587"/>
      <c r="D6" s="587"/>
      <c r="E6" s="587"/>
      <c r="F6" s="587"/>
      <c r="G6" s="587"/>
      <c r="H6" s="370"/>
      <c r="I6" s="587"/>
      <c r="J6" s="587"/>
      <c r="K6" s="587"/>
      <c r="L6" s="587"/>
      <c r="M6" s="587"/>
      <c r="N6" s="250"/>
    </row>
    <row r="7" spans="1:16">
      <c r="A7" s="169" t="s">
        <v>184</v>
      </c>
      <c r="B7" s="597" t="s">
        <v>206</v>
      </c>
      <c r="C7" s="587"/>
      <c r="D7" s="587"/>
      <c r="E7" s="587"/>
      <c r="F7" s="587"/>
      <c r="G7" s="587"/>
      <c r="H7" s="370"/>
      <c r="I7" s="587"/>
      <c r="J7" s="587"/>
      <c r="K7" s="587"/>
      <c r="L7" s="587"/>
      <c r="M7" s="587"/>
      <c r="N7" s="250"/>
    </row>
    <row r="8" spans="1:16">
      <c r="A8" s="169" t="s">
        <v>185</v>
      </c>
      <c r="B8" s="597" t="s">
        <v>196</v>
      </c>
      <c r="C8" s="371" t="e">
        <f>C7/C6</f>
        <v>#DIV/0!</v>
      </c>
      <c r="D8" s="371" t="e">
        <f>D7/D6</f>
        <v>#DIV/0!</v>
      </c>
      <c r="E8" s="371" t="e">
        <f>E7/E6</f>
        <v>#DIV/0!</v>
      </c>
      <c r="F8" s="371" t="e">
        <f t="shared" ref="F8:L8" si="0">F7/F6</f>
        <v>#DIV/0!</v>
      </c>
      <c r="G8" s="371" t="e">
        <f t="shared" si="0"/>
        <v>#DIV/0!</v>
      </c>
      <c r="H8" s="371" t="e">
        <f t="shared" si="0"/>
        <v>#DIV/0!</v>
      </c>
      <c r="I8" s="371" t="e">
        <f>I7/I6</f>
        <v>#DIV/0!</v>
      </c>
      <c r="J8" s="371" t="e">
        <f>J7/J6</f>
        <v>#DIV/0!</v>
      </c>
      <c r="K8" s="371" t="e">
        <f t="shared" si="0"/>
        <v>#DIV/0!</v>
      </c>
      <c r="L8" s="371" t="e">
        <f t="shared" si="0"/>
        <v>#DIV/0!</v>
      </c>
      <c r="M8" s="371" t="e">
        <f t="shared" ref="M8:N8" si="1">M7/M6</f>
        <v>#DIV/0!</v>
      </c>
      <c r="N8" s="251" t="e">
        <f t="shared" si="1"/>
        <v>#DIV/0!</v>
      </c>
    </row>
    <row r="9" spans="1:16">
      <c r="A9" s="169" t="s">
        <v>186</v>
      </c>
      <c r="B9" s="597" t="s">
        <v>197</v>
      </c>
      <c r="C9" s="371" t="e">
        <f>(SUM(C12:C14)-SUM(C16:C18))/C24</f>
        <v>#DIV/0!</v>
      </c>
      <c r="D9" s="371" t="e">
        <f t="shared" ref="D9:H9" si="2">(SUM(D12:D14)-SUM(D16:D18))/D24</f>
        <v>#DIV/0!</v>
      </c>
      <c r="E9" s="371" t="e">
        <f t="shared" si="2"/>
        <v>#DIV/0!</v>
      </c>
      <c r="F9" s="371" t="e">
        <f t="shared" si="2"/>
        <v>#DIV/0!</v>
      </c>
      <c r="G9" s="371" t="e">
        <f t="shared" si="2"/>
        <v>#DIV/0!</v>
      </c>
      <c r="H9" s="371" t="e">
        <f t="shared" si="2"/>
        <v>#DIV/0!</v>
      </c>
      <c r="I9" s="371" t="e">
        <f t="shared" ref="I9:N9" si="3">(SUM(I12:I14)-SUM(I16:I18))/I24</f>
        <v>#DIV/0!</v>
      </c>
      <c r="J9" s="371" t="e">
        <f t="shared" si="3"/>
        <v>#DIV/0!</v>
      </c>
      <c r="K9" s="371" t="e">
        <f t="shared" si="3"/>
        <v>#DIV/0!</v>
      </c>
      <c r="L9" s="371" t="e">
        <f t="shared" si="3"/>
        <v>#DIV/0!</v>
      </c>
      <c r="M9" s="371" t="e">
        <f t="shared" si="3"/>
        <v>#DIV/0!</v>
      </c>
      <c r="N9" s="371" t="e">
        <f t="shared" si="3"/>
        <v>#DIV/0!</v>
      </c>
    </row>
    <row r="10" spans="1:16">
      <c r="A10" s="169" t="s">
        <v>187</v>
      </c>
      <c r="B10" s="597"/>
      <c r="C10" s="419" t="e">
        <f>C19/C24</f>
        <v>#DIV/0!</v>
      </c>
      <c r="D10" s="419" t="e">
        <f t="shared" ref="D10:N10" si="4">D19/D24</f>
        <v>#DIV/0!</v>
      </c>
      <c r="E10" s="419" t="e">
        <f t="shared" si="4"/>
        <v>#DIV/0!</v>
      </c>
      <c r="F10" s="419" t="e">
        <f t="shared" si="4"/>
        <v>#DIV/0!</v>
      </c>
      <c r="G10" s="419" t="e">
        <f t="shared" si="4"/>
        <v>#DIV/0!</v>
      </c>
      <c r="H10" s="419" t="e">
        <f t="shared" si="4"/>
        <v>#DIV/0!</v>
      </c>
      <c r="I10" s="419" t="e">
        <f>I19/I24</f>
        <v>#DIV/0!</v>
      </c>
      <c r="J10" s="419" t="e">
        <f>J19/J24</f>
        <v>#DIV/0!</v>
      </c>
      <c r="K10" s="419" t="e">
        <f t="shared" si="4"/>
        <v>#DIV/0!</v>
      </c>
      <c r="L10" s="419" t="e">
        <f t="shared" si="4"/>
        <v>#DIV/0!</v>
      </c>
      <c r="M10" s="419" t="e">
        <f t="shared" si="4"/>
        <v>#DIV/0!</v>
      </c>
      <c r="N10" s="581" t="e">
        <f t="shared" si="4"/>
        <v>#DIV/0!</v>
      </c>
    </row>
    <row r="11" spans="1:16">
      <c r="A11" s="169" t="s">
        <v>225</v>
      </c>
      <c r="B11" s="597" t="s">
        <v>198</v>
      </c>
      <c r="C11" s="419" t="e">
        <f>C23/C24</f>
        <v>#DIV/0!</v>
      </c>
      <c r="D11" s="419" t="e">
        <f t="shared" ref="D11:N11" si="5">D23/D24</f>
        <v>#DIV/0!</v>
      </c>
      <c r="E11" s="419" t="e">
        <f t="shared" si="5"/>
        <v>#DIV/0!</v>
      </c>
      <c r="F11" s="419" t="e">
        <f t="shared" si="5"/>
        <v>#DIV/0!</v>
      </c>
      <c r="G11" s="419" t="e">
        <f t="shared" si="5"/>
        <v>#DIV/0!</v>
      </c>
      <c r="H11" s="419" t="e">
        <f t="shared" si="5"/>
        <v>#DIV/0!</v>
      </c>
      <c r="I11" s="419" t="e">
        <f>I23/I24</f>
        <v>#DIV/0!</v>
      </c>
      <c r="J11" s="419" t="e">
        <f>J23/J24</f>
        <v>#DIV/0!</v>
      </c>
      <c r="K11" s="419" t="e">
        <f t="shared" si="5"/>
        <v>#DIV/0!</v>
      </c>
      <c r="L11" s="419" t="e">
        <f t="shared" si="5"/>
        <v>#DIV/0!</v>
      </c>
      <c r="M11" s="419" t="e">
        <f t="shared" si="5"/>
        <v>#DIV/0!</v>
      </c>
      <c r="N11" s="581" t="e">
        <f t="shared" si="5"/>
        <v>#DIV/0!</v>
      </c>
    </row>
    <row r="12" spans="1:16">
      <c r="A12" s="217" t="s">
        <v>191</v>
      </c>
      <c r="B12" s="597" t="s">
        <v>206</v>
      </c>
      <c r="C12" s="370"/>
      <c r="D12" s="370"/>
      <c r="E12" s="370"/>
      <c r="F12" s="370"/>
      <c r="G12" s="370"/>
      <c r="H12" s="370"/>
      <c r="I12" s="370"/>
      <c r="J12" s="370"/>
      <c r="K12" s="370"/>
      <c r="L12" s="370"/>
      <c r="M12" s="370"/>
      <c r="N12" s="17"/>
    </row>
    <row r="13" spans="1:16">
      <c r="A13" s="217" t="s">
        <v>192</v>
      </c>
      <c r="B13" s="597" t="s">
        <v>206</v>
      </c>
      <c r="C13" s="370"/>
      <c r="D13" s="370"/>
      <c r="E13" s="370"/>
      <c r="F13" s="370"/>
      <c r="G13" s="370"/>
      <c r="H13" s="370"/>
      <c r="I13" s="370"/>
      <c r="J13" s="370"/>
      <c r="K13" s="370"/>
      <c r="L13" s="370"/>
      <c r="M13" s="370"/>
      <c r="N13" s="17"/>
    </row>
    <row r="14" spans="1:16">
      <c r="A14" s="217" t="s">
        <v>547</v>
      </c>
      <c r="B14" s="597" t="s">
        <v>206</v>
      </c>
      <c r="C14" s="370"/>
      <c r="D14" s="370"/>
      <c r="E14" s="370"/>
      <c r="F14" s="370"/>
      <c r="G14" s="370"/>
      <c r="H14" s="370"/>
      <c r="I14" s="370"/>
      <c r="J14" s="370"/>
      <c r="K14" s="370"/>
      <c r="L14" s="370"/>
      <c r="M14" s="370"/>
      <c r="N14" s="17"/>
    </row>
    <row r="15" spans="1:16">
      <c r="A15" s="217" t="s">
        <v>193</v>
      </c>
      <c r="B15" s="597" t="s">
        <v>206</v>
      </c>
      <c r="C15" s="370"/>
      <c r="D15" s="370"/>
      <c r="E15" s="370"/>
      <c r="F15" s="370"/>
      <c r="G15" s="370"/>
      <c r="H15" s="370"/>
      <c r="I15" s="370"/>
      <c r="J15" s="370"/>
      <c r="K15" s="370"/>
      <c r="L15" s="370"/>
      <c r="M15" s="370"/>
      <c r="N15" s="17"/>
    </row>
    <row r="16" spans="1:16">
      <c r="A16" s="217" t="s">
        <v>194</v>
      </c>
      <c r="B16" s="597" t="s">
        <v>206</v>
      </c>
      <c r="C16" s="370"/>
      <c r="D16" s="370"/>
      <c r="E16" s="370"/>
      <c r="F16" s="370"/>
      <c r="G16" s="370"/>
      <c r="H16" s="370"/>
      <c r="I16" s="370"/>
      <c r="J16" s="370"/>
      <c r="K16" s="370"/>
      <c r="L16" s="370"/>
      <c r="M16" s="370"/>
      <c r="N16" s="17"/>
    </row>
    <row r="17" spans="1:14">
      <c r="A17" s="217" t="s">
        <v>549</v>
      </c>
      <c r="B17" s="597" t="s">
        <v>206</v>
      </c>
      <c r="C17" s="370"/>
      <c r="D17" s="370"/>
      <c r="E17" s="370"/>
      <c r="F17" s="370"/>
      <c r="G17" s="370"/>
      <c r="H17" s="370"/>
      <c r="I17" s="370"/>
      <c r="J17" s="370"/>
      <c r="K17" s="370"/>
      <c r="L17" s="370"/>
      <c r="M17" s="370"/>
      <c r="N17" s="17"/>
    </row>
    <row r="18" spans="1:14">
      <c r="A18" s="217" t="s">
        <v>548</v>
      </c>
      <c r="B18" s="597" t="s">
        <v>206</v>
      </c>
      <c r="C18" s="370"/>
      <c r="D18" s="370"/>
      <c r="E18" s="370"/>
      <c r="F18" s="370"/>
      <c r="G18" s="370"/>
      <c r="H18" s="370"/>
      <c r="I18" s="370"/>
      <c r="J18" s="370"/>
      <c r="K18" s="370"/>
      <c r="L18" s="370"/>
      <c r="M18" s="370"/>
      <c r="N18" s="17"/>
    </row>
    <row r="19" spans="1:14">
      <c r="A19" s="217" t="s">
        <v>229</v>
      </c>
      <c r="B19" s="597" t="s">
        <v>206</v>
      </c>
      <c r="C19" s="373">
        <f>SUM(C12:C15)-SUM(C16:C18)</f>
        <v>0</v>
      </c>
      <c r="D19" s="373">
        <f t="shared" ref="D19:N19" si="6">SUM(D12:D15)-SUM(D16:D18)</f>
        <v>0</v>
      </c>
      <c r="E19" s="373">
        <f>SUM(E12:E15)-SUM(E16:E18)</f>
        <v>0</v>
      </c>
      <c r="F19" s="373">
        <f t="shared" si="6"/>
        <v>0</v>
      </c>
      <c r="G19" s="373">
        <f t="shared" si="6"/>
        <v>0</v>
      </c>
      <c r="H19" s="373">
        <f t="shared" si="6"/>
        <v>0</v>
      </c>
      <c r="I19" s="373">
        <f t="shared" si="6"/>
        <v>0</v>
      </c>
      <c r="J19" s="373">
        <f t="shared" si="6"/>
        <v>0</v>
      </c>
      <c r="K19" s="373">
        <f t="shared" si="6"/>
        <v>0</v>
      </c>
      <c r="L19" s="373">
        <f t="shared" si="6"/>
        <v>0</v>
      </c>
      <c r="M19" s="373">
        <f t="shared" si="6"/>
        <v>0</v>
      </c>
      <c r="N19" s="218">
        <f t="shared" si="6"/>
        <v>0</v>
      </c>
    </row>
    <row r="20" spans="1:14" ht="39.75" customHeight="1">
      <c r="A20" s="416" t="s">
        <v>550</v>
      </c>
      <c r="B20" s="597" t="s">
        <v>206</v>
      </c>
      <c r="C20" s="575"/>
      <c r="D20" s="417">
        <f>D7*D28*2/4</f>
        <v>0</v>
      </c>
      <c r="E20" s="474"/>
      <c r="F20" s="417">
        <f>F7*F28*2/4</f>
        <v>0</v>
      </c>
      <c r="G20" s="474"/>
      <c r="H20" s="417">
        <f>H7*H28*2/4</f>
        <v>0</v>
      </c>
      <c r="I20" s="474"/>
      <c r="J20" s="417">
        <f>J7*J28*2/4</f>
        <v>0</v>
      </c>
      <c r="K20" s="474"/>
      <c r="L20" s="417">
        <f>L7*L28*2/4</f>
        <v>0</v>
      </c>
      <c r="M20" s="474"/>
      <c r="N20" s="418">
        <f>N7*N28*2/4</f>
        <v>0</v>
      </c>
    </row>
    <row r="21" spans="1:14">
      <c r="A21" s="217" t="s">
        <v>552</v>
      </c>
      <c r="B21" s="597" t="s">
        <v>206</v>
      </c>
      <c r="C21" s="575"/>
      <c r="D21" s="417"/>
      <c r="E21" s="474"/>
      <c r="F21" s="417"/>
      <c r="G21" s="474"/>
      <c r="H21" s="417"/>
      <c r="I21" s="474"/>
      <c r="J21" s="417"/>
      <c r="K21" s="474"/>
      <c r="L21" s="417"/>
      <c r="M21" s="474"/>
      <c r="N21" s="418"/>
    </row>
    <row r="22" spans="1:14">
      <c r="A22" s="217" t="s">
        <v>553</v>
      </c>
      <c r="B22" s="597" t="s">
        <v>206</v>
      </c>
      <c r="C22" s="575"/>
      <c r="D22" s="417"/>
      <c r="E22" s="474"/>
      <c r="F22" s="417"/>
      <c r="G22" s="474"/>
      <c r="H22" s="417"/>
      <c r="I22" s="474"/>
      <c r="J22" s="417"/>
      <c r="K22" s="474"/>
      <c r="L22" s="417"/>
      <c r="M22" s="474"/>
      <c r="N22" s="418"/>
    </row>
    <row r="23" spans="1:14">
      <c r="A23" s="217" t="s">
        <v>551</v>
      </c>
      <c r="B23" s="597" t="s">
        <v>206</v>
      </c>
      <c r="C23" s="373">
        <f>C19+C20+C21-C22</f>
        <v>0</v>
      </c>
      <c r="D23" s="373">
        <f>D19+D20+D21-D22</f>
        <v>0</v>
      </c>
      <c r="E23" s="373">
        <f>E19+E20+E21-E22</f>
        <v>0</v>
      </c>
      <c r="F23" s="373">
        <f>F19+F20+F21-F22</f>
        <v>0</v>
      </c>
      <c r="G23" s="373">
        <f>G19+G20+G21-G22</f>
        <v>0</v>
      </c>
      <c r="H23" s="373">
        <f t="shared" ref="H23:N23" si="7">H19+H20+H21-H22</f>
        <v>0</v>
      </c>
      <c r="I23" s="373">
        <f>I19+I20+I21-I22</f>
        <v>0</v>
      </c>
      <c r="J23" s="373">
        <f>J19+J20+J21-J22</f>
        <v>0</v>
      </c>
      <c r="K23" s="373">
        <f t="shared" si="7"/>
        <v>0</v>
      </c>
      <c r="L23" s="373">
        <f t="shared" si="7"/>
        <v>0</v>
      </c>
      <c r="M23" s="373">
        <f t="shared" si="7"/>
        <v>0</v>
      </c>
      <c r="N23" s="218">
        <f t="shared" si="7"/>
        <v>0</v>
      </c>
    </row>
    <row r="24" spans="1:14">
      <c r="A24" s="217" t="s">
        <v>195</v>
      </c>
      <c r="B24" s="597" t="s">
        <v>206</v>
      </c>
      <c r="C24" s="370"/>
      <c r="D24" s="370"/>
      <c r="E24" s="370"/>
      <c r="F24" s="370"/>
      <c r="G24" s="370"/>
      <c r="H24" s="370"/>
      <c r="I24" s="370"/>
      <c r="J24" s="370"/>
      <c r="K24" s="370"/>
      <c r="L24" s="370"/>
      <c r="M24" s="370"/>
      <c r="N24" s="17"/>
    </row>
    <row r="25" spans="1:14">
      <c r="A25" s="57" t="s">
        <v>188</v>
      </c>
      <c r="B25" s="597" t="s">
        <v>199</v>
      </c>
      <c r="C25" s="372" t="e">
        <f>(C23-C26*0.06-C27*0.06)/C24</f>
        <v>#DIV/0!</v>
      </c>
      <c r="D25" s="372" t="e">
        <f t="shared" ref="D25:N25" si="8">(D23-D26*0.06-D27*0.06)/D24</f>
        <v>#DIV/0!</v>
      </c>
      <c r="E25" s="372" t="e">
        <f t="shared" si="8"/>
        <v>#DIV/0!</v>
      </c>
      <c r="F25" s="372" t="e">
        <f t="shared" si="8"/>
        <v>#DIV/0!</v>
      </c>
      <c r="G25" s="372" t="e">
        <f t="shared" si="8"/>
        <v>#DIV/0!</v>
      </c>
      <c r="H25" s="372" t="e">
        <f t="shared" si="8"/>
        <v>#DIV/0!</v>
      </c>
      <c r="I25" s="372" t="e">
        <f>(I23-I26*0.06-I27*0.06)/I24</f>
        <v>#DIV/0!</v>
      </c>
      <c r="J25" s="372" t="e">
        <f>(J23-J26*0.06-J27*0.06)/J24</f>
        <v>#DIV/0!</v>
      </c>
      <c r="K25" s="372" t="e">
        <f t="shared" si="8"/>
        <v>#DIV/0!</v>
      </c>
      <c r="L25" s="372" t="e">
        <f t="shared" si="8"/>
        <v>#DIV/0!</v>
      </c>
      <c r="M25" s="372" t="e">
        <f t="shared" si="8"/>
        <v>#DIV/0!</v>
      </c>
      <c r="N25" s="216" t="e">
        <f t="shared" si="8"/>
        <v>#DIV/0!</v>
      </c>
    </row>
    <row r="26" spans="1:14">
      <c r="A26" s="219" t="s">
        <v>227</v>
      </c>
      <c r="B26" s="597" t="s">
        <v>206</v>
      </c>
      <c r="C26" s="370"/>
      <c r="D26" s="370"/>
      <c r="E26" s="370"/>
      <c r="F26" s="370"/>
      <c r="G26" s="370"/>
      <c r="H26" s="370"/>
      <c r="I26" s="370"/>
      <c r="J26" s="370"/>
      <c r="K26" s="370"/>
      <c r="L26" s="370"/>
      <c r="M26" s="370"/>
      <c r="N26" s="17"/>
    </row>
    <row r="27" spans="1:14">
      <c r="A27" s="219" t="s">
        <v>228</v>
      </c>
      <c r="B27" s="597" t="s">
        <v>206</v>
      </c>
      <c r="C27" s="370"/>
      <c r="D27" s="370"/>
      <c r="E27" s="370"/>
      <c r="F27" s="370"/>
      <c r="G27" s="370"/>
      <c r="H27" s="370"/>
      <c r="I27" s="370"/>
      <c r="J27" s="370"/>
      <c r="K27" s="370"/>
      <c r="L27" s="370"/>
      <c r="M27" s="370"/>
      <c r="N27" s="17"/>
    </row>
    <row r="28" spans="1:14">
      <c r="A28" s="220" t="s">
        <v>587</v>
      </c>
      <c r="B28" s="597" t="s">
        <v>200</v>
      </c>
      <c r="C28" s="370"/>
      <c r="D28" s="370"/>
      <c r="E28" s="370"/>
      <c r="F28" s="370"/>
      <c r="G28" s="370"/>
      <c r="H28" s="370"/>
      <c r="I28" s="370"/>
      <c r="J28" s="370"/>
      <c r="K28" s="370"/>
      <c r="L28" s="370"/>
      <c r="M28" s="370"/>
      <c r="N28" s="17"/>
    </row>
    <row r="29" spans="1:14" ht="15.75" customHeight="1">
      <c r="A29" s="220" t="s">
        <v>189</v>
      </c>
      <c r="B29" s="597" t="s">
        <v>201</v>
      </c>
      <c r="C29" s="370"/>
      <c r="D29" s="370"/>
      <c r="E29" s="370"/>
      <c r="F29" s="370"/>
      <c r="G29" s="575" t="s">
        <v>237</v>
      </c>
      <c r="H29" s="575" t="s">
        <v>237</v>
      </c>
      <c r="I29" s="370"/>
      <c r="J29" s="370"/>
      <c r="K29" s="370"/>
      <c r="L29" s="370"/>
      <c r="M29" s="370"/>
      <c r="N29" s="17"/>
    </row>
    <row r="30" spans="1:14">
      <c r="A30" s="220" t="s">
        <v>190</v>
      </c>
      <c r="B30" s="597" t="s">
        <v>202</v>
      </c>
      <c r="C30" s="370"/>
      <c r="D30" s="370"/>
      <c r="E30" s="370"/>
      <c r="F30" s="370"/>
      <c r="G30" s="575" t="s">
        <v>237</v>
      </c>
      <c r="H30" s="575" t="s">
        <v>237</v>
      </c>
      <c r="I30" s="370"/>
      <c r="J30" s="370"/>
      <c r="K30" s="370"/>
      <c r="L30" s="370"/>
      <c r="M30" s="370"/>
      <c r="N30" s="17"/>
    </row>
    <row r="31" spans="1:14">
      <c r="A31" s="220" t="s">
        <v>720</v>
      </c>
      <c r="B31" s="597" t="s">
        <v>203</v>
      </c>
      <c r="C31" s="370"/>
      <c r="D31" s="370"/>
      <c r="E31" s="370"/>
      <c r="F31" s="370"/>
      <c r="G31" s="575" t="s">
        <v>237</v>
      </c>
      <c r="H31" s="575" t="s">
        <v>237</v>
      </c>
      <c r="I31" s="370"/>
      <c r="J31" s="370"/>
      <c r="K31" s="370"/>
      <c r="L31" s="370"/>
      <c r="M31" s="370"/>
      <c r="N31" s="17"/>
    </row>
    <row r="32" spans="1:14">
      <c r="A32" s="220" t="s">
        <v>744</v>
      </c>
      <c r="B32" s="370" t="s">
        <v>204</v>
      </c>
      <c r="C32" s="372" t="e">
        <f>C11-C30</f>
        <v>#DIV/0!</v>
      </c>
      <c r="D32" s="372" t="e">
        <f>D11-D30</f>
        <v>#DIV/0!</v>
      </c>
      <c r="E32" s="372" t="e">
        <f>E11-E30</f>
        <v>#DIV/0!</v>
      </c>
      <c r="F32" s="372" t="e">
        <f>F11-F30</f>
        <v>#DIV/0!</v>
      </c>
      <c r="G32" s="575" t="s">
        <v>237</v>
      </c>
      <c r="H32" s="575" t="s">
        <v>237</v>
      </c>
      <c r="I32" s="372" t="e">
        <f>I11-I30</f>
        <v>#DIV/0!</v>
      </c>
      <c r="J32" s="372" t="e">
        <f>J11-J30</f>
        <v>#DIV/0!</v>
      </c>
      <c r="K32" s="372" t="e">
        <f t="shared" ref="K32:N32" si="9">K11-K30</f>
        <v>#DIV/0!</v>
      </c>
      <c r="L32" s="372" t="e">
        <f t="shared" si="9"/>
        <v>#DIV/0!</v>
      </c>
      <c r="M32" s="372" t="e">
        <f t="shared" si="9"/>
        <v>#DIV/0!</v>
      </c>
      <c r="N32" s="216" t="e">
        <f t="shared" si="9"/>
        <v>#DIV/0!</v>
      </c>
    </row>
    <row r="33" spans="1:16">
      <c r="A33" s="220" t="s">
        <v>745</v>
      </c>
      <c r="B33" s="370" t="s">
        <v>205</v>
      </c>
      <c r="C33" s="372" t="e">
        <f>C25-C31</f>
        <v>#DIV/0!</v>
      </c>
      <c r="D33" s="372" t="e">
        <f>D25-D31</f>
        <v>#DIV/0!</v>
      </c>
      <c r="E33" s="372" t="e">
        <f>E25-E31</f>
        <v>#DIV/0!</v>
      </c>
      <c r="F33" s="372" t="e">
        <f>F25-F31</f>
        <v>#DIV/0!</v>
      </c>
      <c r="G33" s="575" t="s">
        <v>237</v>
      </c>
      <c r="H33" s="575" t="s">
        <v>237</v>
      </c>
      <c r="I33" s="372" t="e">
        <f>I25-I31</f>
        <v>#DIV/0!</v>
      </c>
      <c r="J33" s="372" t="e">
        <f>J25-J31</f>
        <v>#DIV/0!</v>
      </c>
      <c r="K33" s="372" t="e">
        <f>K25-K31</f>
        <v>#DIV/0!</v>
      </c>
      <c r="L33" s="372" t="e">
        <f>L25-L31</f>
        <v>#DIV/0!</v>
      </c>
      <c r="M33" s="372" t="e">
        <f>M25-M31</f>
        <v>#DIV/0!</v>
      </c>
      <c r="N33" s="216" t="e">
        <f t="shared" ref="N33" si="10">N25-N31</f>
        <v>#DIV/0!</v>
      </c>
    </row>
    <row r="34" spans="1:16">
      <c r="A34" s="220" t="s">
        <v>226</v>
      </c>
      <c r="B34" s="370" t="s">
        <v>178</v>
      </c>
      <c r="C34" s="372" t="e">
        <f>C11-C29</f>
        <v>#DIV/0!</v>
      </c>
      <c r="D34" s="372" t="e">
        <f>D11-D29</f>
        <v>#DIV/0!</v>
      </c>
      <c r="E34" s="372" t="e">
        <f>E11-E29</f>
        <v>#DIV/0!</v>
      </c>
      <c r="F34" s="372" t="e">
        <f>F11-F29</f>
        <v>#DIV/0!</v>
      </c>
      <c r="G34" s="575" t="s">
        <v>237</v>
      </c>
      <c r="H34" s="575" t="s">
        <v>237</v>
      </c>
      <c r="I34" s="372" t="e">
        <f>I11-I29</f>
        <v>#DIV/0!</v>
      </c>
      <c r="J34" s="372" t="e">
        <f>J11-J29</f>
        <v>#DIV/0!</v>
      </c>
      <c r="K34" s="372" t="e">
        <f t="shared" ref="K34:N34" si="11">K11-K29</f>
        <v>#DIV/0!</v>
      </c>
      <c r="L34" s="372" t="e">
        <f t="shared" si="11"/>
        <v>#DIV/0!</v>
      </c>
      <c r="M34" s="372" t="e">
        <f t="shared" si="11"/>
        <v>#DIV/0!</v>
      </c>
      <c r="N34" s="216" t="e">
        <f t="shared" si="11"/>
        <v>#DIV/0!</v>
      </c>
    </row>
    <row r="35" spans="1:16">
      <c r="A35" s="220" t="s">
        <v>746</v>
      </c>
      <c r="B35" s="370" t="s">
        <v>177</v>
      </c>
      <c r="C35" s="372" t="e">
        <f>C8*C28-C30</f>
        <v>#DIV/0!</v>
      </c>
      <c r="D35" s="372" t="e">
        <f t="shared" ref="D35:F35" si="12">D8*D28-D30</f>
        <v>#DIV/0!</v>
      </c>
      <c r="E35" s="372" t="e">
        <f t="shared" si="12"/>
        <v>#DIV/0!</v>
      </c>
      <c r="F35" s="372" t="e">
        <f t="shared" si="12"/>
        <v>#DIV/0!</v>
      </c>
      <c r="G35" s="575" t="s">
        <v>237</v>
      </c>
      <c r="H35" s="575" t="s">
        <v>237</v>
      </c>
      <c r="I35" s="372" t="e">
        <f>I8*I28-I30</f>
        <v>#DIV/0!</v>
      </c>
      <c r="J35" s="372" t="e">
        <f>J8*J28-J30</f>
        <v>#DIV/0!</v>
      </c>
      <c r="K35" s="372" t="e">
        <f>K8*K28-K30</f>
        <v>#DIV/0!</v>
      </c>
      <c r="L35" s="372" t="e">
        <f t="shared" ref="L35" si="13">L8*L28-L30</f>
        <v>#DIV/0!</v>
      </c>
      <c r="M35" s="372" t="e">
        <f>M8*M28-M30</f>
        <v>#DIV/0!</v>
      </c>
      <c r="N35" s="216" t="e">
        <f t="shared" ref="N35" si="14">N8*N28-N30</f>
        <v>#DIV/0!</v>
      </c>
    </row>
    <row r="36" spans="1:16">
      <c r="A36" s="221" t="s">
        <v>748</v>
      </c>
      <c r="B36" s="598"/>
      <c r="C36" s="419" t="e">
        <f>C32*C6/'表1-1 资产配置状况'!$D$7</f>
        <v>#DIV/0!</v>
      </c>
      <c r="D36" s="419" t="e">
        <f>D32*D6/'表1-1 资产配置状况'!$D$7</f>
        <v>#DIV/0!</v>
      </c>
      <c r="E36" s="575" t="s">
        <v>237</v>
      </c>
      <c r="F36" s="575" t="s">
        <v>237</v>
      </c>
      <c r="G36" s="575" t="s">
        <v>237</v>
      </c>
      <c r="H36" s="575" t="s">
        <v>237</v>
      </c>
      <c r="I36" s="582"/>
      <c r="J36" s="582"/>
      <c r="K36" s="582"/>
      <c r="L36" s="582"/>
      <c r="M36" s="582"/>
      <c r="N36" s="583"/>
    </row>
    <row r="37" spans="1:16">
      <c r="A37" s="221" t="s">
        <v>747</v>
      </c>
      <c r="B37" s="598"/>
      <c r="C37" s="419" t="e">
        <f>C33*C$6/'表1-1 资产配置状况'!$D$7</f>
        <v>#DIV/0!</v>
      </c>
      <c r="D37" s="419" t="e">
        <f>D33*D$6/'表1-1 资产配置状况'!$D$7</f>
        <v>#DIV/0!</v>
      </c>
      <c r="E37" s="575" t="s">
        <v>237</v>
      </c>
      <c r="F37" s="575" t="s">
        <v>237</v>
      </c>
      <c r="G37" s="575" t="s">
        <v>237</v>
      </c>
      <c r="H37" s="575" t="s">
        <v>237</v>
      </c>
      <c r="I37" s="582"/>
      <c r="J37" s="582"/>
      <c r="K37" s="582"/>
      <c r="L37" s="582"/>
      <c r="M37" s="582"/>
      <c r="N37" s="583"/>
    </row>
    <row r="38" spans="1:16">
      <c r="A38" s="221" t="s">
        <v>751</v>
      </c>
      <c r="B38" s="598"/>
      <c r="C38" s="419" t="e">
        <f>C34*C$6/'表1-1 资产配置状况'!$D$7</f>
        <v>#DIV/0!</v>
      </c>
      <c r="D38" s="419" t="e">
        <f>D34*D$6/'表1-1 资产配置状况'!$D$7</f>
        <v>#DIV/0!</v>
      </c>
      <c r="E38" s="575" t="s">
        <v>237</v>
      </c>
      <c r="F38" s="575" t="s">
        <v>237</v>
      </c>
      <c r="G38" s="575" t="s">
        <v>237</v>
      </c>
      <c r="H38" s="575" t="s">
        <v>237</v>
      </c>
      <c r="I38" s="582"/>
      <c r="J38" s="582"/>
      <c r="K38" s="582"/>
      <c r="L38" s="582"/>
      <c r="M38" s="582"/>
      <c r="N38" s="583"/>
    </row>
    <row r="39" spans="1:16">
      <c r="A39" s="221" t="s">
        <v>749</v>
      </c>
      <c r="B39" s="598"/>
      <c r="C39" s="419" t="e">
        <f>C35*C$6/'表1-1 资产配置状况'!$D$7</f>
        <v>#DIV/0!</v>
      </c>
      <c r="D39" s="419" t="e">
        <f>D35*D$6/'表1-1 资产配置状况'!$D$7</f>
        <v>#DIV/0!</v>
      </c>
      <c r="E39" s="575" t="s">
        <v>237</v>
      </c>
      <c r="F39" s="575" t="s">
        <v>237</v>
      </c>
      <c r="G39" s="575" t="s">
        <v>237</v>
      </c>
      <c r="H39" s="575" t="s">
        <v>237</v>
      </c>
      <c r="I39" s="582"/>
      <c r="J39" s="582"/>
      <c r="K39" s="582"/>
      <c r="L39" s="582"/>
      <c r="M39" s="582"/>
      <c r="N39" s="583"/>
    </row>
    <row r="40" spans="1:16">
      <c r="A40" s="221" t="s">
        <v>705</v>
      </c>
      <c r="B40" s="370"/>
      <c r="C40" s="370"/>
      <c r="D40" s="370"/>
      <c r="E40" s="575" t="s">
        <v>237</v>
      </c>
      <c r="F40" s="575" t="s">
        <v>237</v>
      </c>
      <c r="G40" s="575" t="s">
        <v>237</v>
      </c>
      <c r="H40" s="575" t="s">
        <v>237</v>
      </c>
      <c r="I40" s="582"/>
      <c r="J40" s="582"/>
      <c r="K40" s="582"/>
      <c r="L40" s="582"/>
      <c r="M40" s="582"/>
      <c r="N40" s="583"/>
    </row>
    <row r="41" spans="1:16" ht="17.25" thickBot="1">
      <c r="A41" s="222" t="s">
        <v>750</v>
      </c>
      <c r="B41" s="21"/>
      <c r="C41" s="21"/>
      <c r="D41" s="21"/>
      <c r="E41" s="537" t="s">
        <v>237</v>
      </c>
      <c r="F41" s="537" t="s">
        <v>237</v>
      </c>
      <c r="G41" s="537" t="s">
        <v>237</v>
      </c>
      <c r="H41" s="537" t="s">
        <v>237</v>
      </c>
      <c r="I41" s="584"/>
      <c r="J41" s="584"/>
      <c r="K41" s="584"/>
      <c r="L41" s="584"/>
      <c r="M41" s="584"/>
      <c r="N41" s="585"/>
    </row>
    <row r="42" spans="1:16">
      <c r="A42" s="8" t="s">
        <v>667</v>
      </c>
      <c r="B42" s="8"/>
      <c r="C42" s="8"/>
      <c r="D42" s="8"/>
      <c r="E42" s="8"/>
      <c r="F42" s="8"/>
      <c r="G42" s="8"/>
      <c r="H42" s="8"/>
      <c r="I42" s="8"/>
      <c r="J42" s="8"/>
      <c r="K42" s="8"/>
      <c r="L42" s="8"/>
      <c r="M42" s="8"/>
      <c r="N42" s="8"/>
      <c r="O42" s="8"/>
      <c r="P42" s="8"/>
    </row>
    <row r="43" spans="1:16">
      <c r="A43" s="8" t="s">
        <v>278</v>
      </c>
      <c r="B43" s="8"/>
      <c r="C43" s="8"/>
      <c r="D43" s="8"/>
      <c r="E43" s="8"/>
      <c r="F43" s="8"/>
      <c r="G43" s="8"/>
      <c r="H43" s="8"/>
      <c r="I43" s="8"/>
      <c r="J43" s="8"/>
      <c r="K43" s="8"/>
      <c r="L43" s="8"/>
      <c r="M43" s="8"/>
      <c r="N43" s="8"/>
      <c r="O43" s="8"/>
      <c r="P43" s="8"/>
    </row>
    <row r="44" spans="1:16">
      <c r="A44" s="8" t="s">
        <v>668</v>
      </c>
      <c r="B44" s="8"/>
      <c r="C44" s="8"/>
      <c r="D44" s="8"/>
      <c r="E44" s="8"/>
      <c r="F44" s="8"/>
      <c r="G44" s="8"/>
      <c r="H44" s="8"/>
      <c r="I44" s="8"/>
      <c r="J44" s="8"/>
      <c r="K44" s="8"/>
      <c r="L44" s="8"/>
      <c r="M44" s="8"/>
      <c r="N44" s="8"/>
      <c r="O44" s="8"/>
      <c r="P44" s="8"/>
    </row>
    <row r="45" spans="1:16">
      <c r="A45" s="8" t="s">
        <v>718</v>
      </c>
      <c r="B45" s="8"/>
      <c r="C45" s="8"/>
      <c r="D45" s="8"/>
      <c r="E45" s="8"/>
      <c r="F45" s="8"/>
      <c r="G45" s="8"/>
      <c r="H45" s="8"/>
      <c r="I45" s="8"/>
      <c r="J45" s="8"/>
      <c r="K45" s="8"/>
      <c r="L45" s="8"/>
      <c r="M45" s="8"/>
      <c r="N45" s="8"/>
      <c r="O45" s="8"/>
      <c r="P45" s="8"/>
    </row>
    <row r="46" spans="1:16">
      <c r="A46" s="8" t="s">
        <v>490</v>
      </c>
      <c r="B46" s="8"/>
      <c r="C46" s="8"/>
      <c r="D46" s="8"/>
      <c r="E46" s="8"/>
      <c r="F46" s="8"/>
      <c r="G46" s="8"/>
      <c r="H46" s="8"/>
      <c r="I46" s="8"/>
      <c r="J46" s="8"/>
      <c r="K46" s="8"/>
      <c r="L46" s="8"/>
      <c r="M46" s="8"/>
      <c r="N46" s="8"/>
      <c r="O46" s="8"/>
      <c r="P46" s="8"/>
    </row>
    <row r="47" spans="1:16">
      <c r="A47" s="8" t="s">
        <v>279</v>
      </c>
      <c r="B47" s="8"/>
      <c r="C47" s="8"/>
      <c r="D47" s="8"/>
      <c r="E47" s="8"/>
      <c r="F47" s="8"/>
      <c r="G47" s="8"/>
      <c r="H47" s="8"/>
      <c r="I47" s="8"/>
      <c r="J47" s="8"/>
      <c r="K47" s="8"/>
      <c r="L47" s="8"/>
      <c r="M47" s="8"/>
      <c r="N47" s="8"/>
      <c r="O47" s="8"/>
      <c r="P47" s="8"/>
    </row>
    <row r="48" spans="1:16">
      <c r="A48" s="8" t="s">
        <v>719</v>
      </c>
      <c r="B48" s="8"/>
      <c r="C48" s="8"/>
      <c r="D48" s="8"/>
      <c r="E48" s="8"/>
      <c r="F48" s="8"/>
      <c r="G48" s="8"/>
      <c r="H48" s="8"/>
      <c r="I48" s="8"/>
      <c r="J48" s="8"/>
      <c r="K48" s="8"/>
      <c r="L48" s="8"/>
      <c r="M48" s="8"/>
      <c r="N48" s="8"/>
      <c r="O48" s="8"/>
      <c r="P48" s="8"/>
    </row>
    <row r="49" spans="1:13">
      <c r="A49" s="8" t="s">
        <v>280</v>
      </c>
    </row>
    <row r="50" spans="1:13">
      <c r="A50" s="8" t="s">
        <v>281</v>
      </c>
      <c r="M50" s="252"/>
    </row>
    <row r="51" spans="1:13">
      <c r="A51" s="8" t="s">
        <v>282</v>
      </c>
    </row>
    <row r="52" spans="1:13">
      <c r="A52" s="8" t="s">
        <v>659</v>
      </c>
      <c r="M52" s="252"/>
    </row>
    <row r="53" spans="1:13">
      <c r="A53" s="8"/>
    </row>
    <row r="54" spans="1:13" ht="22.5">
      <c r="A54" s="248"/>
    </row>
    <row r="55" spans="1:13">
      <c r="A55" s="215" t="s">
        <v>607</v>
      </c>
    </row>
    <row r="56" spans="1:13">
      <c r="A56" s="215" t="s">
        <v>283</v>
      </c>
    </row>
    <row r="57" spans="1:13">
      <c r="A57" s="215" t="s">
        <v>284</v>
      </c>
    </row>
    <row r="58" spans="1:13">
      <c r="A58" s="215" t="s">
        <v>285</v>
      </c>
    </row>
    <row r="59" spans="1:13">
      <c r="A59" s="215" t="s">
        <v>608</v>
      </c>
    </row>
    <row r="60" spans="1:13">
      <c r="A60" s="215" t="s">
        <v>283</v>
      </c>
    </row>
    <row r="61" spans="1:13">
      <c r="A61" s="215" t="s">
        <v>286</v>
      </c>
    </row>
    <row r="62" spans="1:13">
      <c r="A62" s="215" t="s">
        <v>287</v>
      </c>
    </row>
    <row r="64" spans="1:13" ht="16.5" customHeight="1" thickBot="1">
      <c r="A64" s="3" t="s">
        <v>791</v>
      </c>
    </row>
    <row r="65" spans="1:10" ht="33">
      <c r="A65" s="735" t="s">
        <v>18</v>
      </c>
      <c r="B65" s="797" t="s">
        <v>154</v>
      </c>
      <c r="C65" s="797" t="s">
        <v>207</v>
      </c>
      <c r="D65" s="4" t="s">
        <v>13</v>
      </c>
      <c r="E65" s="4" t="s">
        <v>27</v>
      </c>
      <c r="F65" s="4" t="s">
        <v>189</v>
      </c>
      <c r="G65" s="4" t="s">
        <v>80</v>
      </c>
      <c r="H65" s="5" t="s">
        <v>226</v>
      </c>
      <c r="I65" s="489"/>
      <c r="J65" s="489"/>
    </row>
    <row r="66" spans="1:10" ht="16.5" customHeight="1">
      <c r="A66" s="796"/>
      <c r="B66" s="798"/>
      <c r="C66" s="798"/>
      <c r="D66" s="483" t="s">
        <v>14</v>
      </c>
      <c r="E66" s="483" t="s">
        <v>15</v>
      </c>
      <c r="F66" s="483" t="s">
        <v>141</v>
      </c>
      <c r="G66" s="483" t="s">
        <v>142</v>
      </c>
      <c r="H66" s="116" t="s">
        <v>143</v>
      </c>
      <c r="I66" s="489"/>
      <c r="J66" s="489"/>
    </row>
    <row r="67" spans="1:10">
      <c r="A67" s="117" t="s">
        <v>609</v>
      </c>
      <c r="B67" s="484"/>
      <c r="C67" s="484"/>
      <c r="D67" s="485"/>
      <c r="E67" s="485"/>
      <c r="F67" s="485"/>
      <c r="G67" s="486">
        <f>D67-E67</f>
        <v>0</v>
      </c>
      <c r="H67" s="208">
        <f>D67-F67</f>
        <v>0</v>
      </c>
      <c r="I67" s="490"/>
      <c r="J67" s="490"/>
    </row>
    <row r="68" spans="1:10">
      <c r="A68" s="117" t="s">
        <v>610</v>
      </c>
      <c r="B68" s="487"/>
      <c r="C68" s="487"/>
      <c r="D68" s="485"/>
      <c r="E68" s="485"/>
      <c r="F68" s="485"/>
      <c r="G68" s="486">
        <f t="shared" ref="G68:G97" si="15">D68-E68</f>
        <v>0</v>
      </c>
      <c r="H68" s="208">
        <f t="shared" ref="H68:H97" si="16">D68-F68</f>
        <v>0</v>
      </c>
      <c r="I68" s="490"/>
      <c r="J68" s="490"/>
    </row>
    <row r="69" spans="1:10">
      <c r="A69" s="117" t="s">
        <v>611</v>
      </c>
      <c r="B69" s="487"/>
      <c r="C69" s="487"/>
      <c r="D69" s="485"/>
      <c r="E69" s="485"/>
      <c r="F69" s="485"/>
      <c r="G69" s="486">
        <f t="shared" si="15"/>
        <v>0</v>
      </c>
      <c r="H69" s="208">
        <f t="shared" si="16"/>
        <v>0</v>
      </c>
      <c r="I69" s="490"/>
      <c r="J69" s="490"/>
    </row>
    <row r="70" spans="1:10">
      <c r="A70" s="117" t="s">
        <v>612</v>
      </c>
      <c r="B70" s="118"/>
      <c r="C70" s="118"/>
      <c r="D70" s="482"/>
      <c r="E70" s="482"/>
      <c r="F70" s="482"/>
      <c r="G70" s="486">
        <f t="shared" si="15"/>
        <v>0</v>
      </c>
      <c r="H70" s="208">
        <f t="shared" si="16"/>
        <v>0</v>
      </c>
      <c r="I70" s="490"/>
      <c r="J70" s="490"/>
    </row>
    <row r="71" spans="1:10">
      <c r="A71" s="117" t="s">
        <v>613</v>
      </c>
      <c r="B71" s="118"/>
      <c r="C71" s="118"/>
      <c r="D71" s="482"/>
      <c r="E71" s="482"/>
      <c r="F71" s="482"/>
      <c r="G71" s="486">
        <f t="shared" si="15"/>
        <v>0</v>
      </c>
      <c r="H71" s="208">
        <f t="shared" si="16"/>
        <v>0</v>
      </c>
      <c r="I71" s="490"/>
      <c r="J71" s="490"/>
    </row>
    <row r="72" spans="1:10">
      <c r="A72" s="117" t="s">
        <v>614</v>
      </c>
      <c r="B72" s="118"/>
      <c r="C72" s="118"/>
      <c r="D72" s="482"/>
      <c r="E72" s="482"/>
      <c r="F72" s="482"/>
      <c r="G72" s="486">
        <f t="shared" ref="G72:G96" si="17">D72-E72</f>
        <v>0</v>
      </c>
      <c r="H72" s="208">
        <f t="shared" ref="H72:H96" si="18">D72-F72</f>
        <v>0</v>
      </c>
      <c r="I72" s="490"/>
      <c r="J72" s="490"/>
    </row>
    <row r="73" spans="1:10">
      <c r="A73" s="117" t="s">
        <v>615</v>
      </c>
      <c r="B73" s="118"/>
      <c r="C73" s="118"/>
      <c r="D73" s="482"/>
      <c r="E73" s="482"/>
      <c r="F73" s="482"/>
      <c r="G73" s="486">
        <f t="shared" si="17"/>
        <v>0</v>
      </c>
      <c r="H73" s="208">
        <f t="shared" si="18"/>
        <v>0</v>
      </c>
      <c r="I73" s="490"/>
      <c r="J73" s="490"/>
    </row>
    <row r="74" spans="1:10">
      <c r="A74" s="117" t="s">
        <v>616</v>
      </c>
      <c r="B74" s="118"/>
      <c r="C74" s="118"/>
      <c r="D74" s="482"/>
      <c r="E74" s="482"/>
      <c r="F74" s="482"/>
      <c r="G74" s="486">
        <f t="shared" si="17"/>
        <v>0</v>
      </c>
      <c r="H74" s="208">
        <f t="shared" si="18"/>
        <v>0</v>
      </c>
      <c r="I74" s="490"/>
      <c r="J74" s="490"/>
    </row>
    <row r="75" spans="1:10">
      <c r="A75" s="117" t="s">
        <v>617</v>
      </c>
      <c r="B75" s="118"/>
      <c r="C75" s="118"/>
      <c r="D75" s="482"/>
      <c r="E75" s="482"/>
      <c r="F75" s="482"/>
      <c r="G75" s="486">
        <f t="shared" si="17"/>
        <v>0</v>
      </c>
      <c r="H75" s="208">
        <f t="shared" si="18"/>
        <v>0</v>
      </c>
      <c r="I75" s="490"/>
      <c r="J75" s="490"/>
    </row>
    <row r="76" spans="1:10">
      <c r="A76" s="117" t="s">
        <v>618</v>
      </c>
      <c r="B76" s="118"/>
      <c r="C76" s="118"/>
      <c r="D76" s="482"/>
      <c r="E76" s="482"/>
      <c r="F76" s="482"/>
      <c r="G76" s="486">
        <f t="shared" si="17"/>
        <v>0</v>
      </c>
      <c r="H76" s="208">
        <f t="shared" si="18"/>
        <v>0</v>
      </c>
      <c r="I76" s="490"/>
      <c r="J76" s="490"/>
    </row>
    <row r="77" spans="1:10">
      <c r="A77" s="117" t="s">
        <v>619</v>
      </c>
      <c r="B77" s="118"/>
      <c r="C77" s="118"/>
      <c r="D77" s="482"/>
      <c r="E77" s="482"/>
      <c r="F77" s="482"/>
      <c r="G77" s="486">
        <f t="shared" si="17"/>
        <v>0</v>
      </c>
      <c r="H77" s="208">
        <f t="shared" si="18"/>
        <v>0</v>
      </c>
      <c r="I77" s="490"/>
      <c r="J77" s="490"/>
    </row>
    <row r="78" spans="1:10">
      <c r="A78" s="117" t="s">
        <v>620</v>
      </c>
      <c r="B78" s="118"/>
      <c r="C78" s="118"/>
      <c r="D78" s="482"/>
      <c r="E78" s="482"/>
      <c r="F78" s="482"/>
      <c r="G78" s="486">
        <f t="shared" si="17"/>
        <v>0</v>
      </c>
      <c r="H78" s="208">
        <f t="shared" si="18"/>
        <v>0</v>
      </c>
      <c r="I78" s="490"/>
      <c r="J78" s="490"/>
    </row>
    <row r="79" spans="1:10">
      <c r="A79" s="117" t="s">
        <v>621</v>
      </c>
      <c r="B79" s="118"/>
      <c r="C79" s="118"/>
      <c r="D79" s="482"/>
      <c r="E79" s="482"/>
      <c r="F79" s="482"/>
      <c r="G79" s="486">
        <f t="shared" si="17"/>
        <v>0</v>
      </c>
      <c r="H79" s="208">
        <f t="shared" si="18"/>
        <v>0</v>
      </c>
      <c r="I79" s="490"/>
      <c r="J79" s="490"/>
    </row>
    <row r="80" spans="1:10">
      <c r="A80" s="117" t="s">
        <v>622</v>
      </c>
      <c r="B80" s="118"/>
      <c r="C80" s="118"/>
      <c r="D80" s="482"/>
      <c r="E80" s="482"/>
      <c r="F80" s="482"/>
      <c r="G80" s="486">
        <f t="shared" si="17"/>
        <v>0</v>
      </c>
      <c r="H80" s="208">
        <f t="shared" si="18"/>
        <v>0</v>
      </c>
      <c r="I80" s="490"/>
      <c r="J80" s="490"/>
    </row>
    <row r="81" spans="1:10">
      <c r="A81" s="117" t="s">
        <v>623</v>
      </c>
      <c r="B81" s="118"/>
      <c r="C81" s="118"/>
      <c r="D81" s="482"/>
      <c r="E81" s="482"/>
      <c r="F81" s="482"/>
      <c r="G81" s="486">
        <f t="shared" si="17"/>
        <v>0</v>
      </c>
      <c r="H81" s="208">
        <f t="shared" si="18"/>
        <v>0</v>
      </c>
      <c r="I81" s="490"/>
      <c r="J81" s="490"/>
    </row>
    <row r="82" spans="1:10">
      <c r="A82" s="117" t="s">
        <v>624</v>
      </c>
      <c r="B82" s="118"/>
      <c r="C82" s="118"/>
      <c r="D82" s="482"/>
      <c r="E82" s="482"/>
      <c r="F82" s="482"/>
      <c r="G82" s="486">
        <f t="shared" si="17"/>
        <v>0</v>
      </c>
      <c r="H82" s="208">
        <f t="shared" si="18"/>
        <v>0</v>
      </c>
      <c r="I82" s="490"/>
      <c r="J82" s="490"/>
    </row>
    <row r="83" spans="1:10">
      <c r="A83" s="117" t="s">
        <v>625</v>
      </c>
      <c r="B83" s="118"/>
      <c r="C83" s="118"/>
      <c r="D83" s="482"/>
      <c r="E83" s="482"/>
      <c r="F83" s="482"/>
      <c r="G83" s="486">
        <f t="shared" si="17"/>
        <v>0</v>
      </c>
      <c r="H83" s="208">
        <f t="shared" si="18"/>
        <v>0</v>
      </c>
      <c r="I83" s="490"/>
      <c r="J83" s="490"/>
    </row>
    <row r="84" spans="1:10">
      <c r="A84" s="117" t="s">
        <v>626</v>
      </c>
      <c r="B84" s="118"/>
      <c r="C84" s="118"/>
      <c r="D84" s="482"/>
      <c r="E84" s="482"/>
      <c r="F84" s="482"/>
      <c r="G84" s="486">
        <f t="shared" si="17"/>
        <v>0</v>
      </c>
      <c r="H84" s="208">
        <f t="shared" si="18"/>
        <v>0</v>
      </c>
      <c r="I84" s="490"/>
      <c r="J84" s="490"/>
    </row>
    <row r="85" spans="1:10">
      <c r="A85" s="117" t="s">
        <v>627</v>
      </c>
      <c r="B85" s="118"/>
      <c r="C85" s="118"/>
      <c r="D85" s="482"/>
      <c r="E85" s="482"/>
      <c r="F85" s="482"/>
      <c r="G85" s="486">
        <f t="shared" si="17"/>
        <v>0</v>
      </c>
      <c r="H85" s="208">
        <f t="shared" si="18"/>
        <v>0</v>
      </c>
      <c r="I85" s="490"/>
      <c r="J85" s="490"/>
    </row>
    <row r="86" spans="1:10">
      <c r="A86" s="117" t="s">
        <v>628</v>
      </c>
      <c r="B86" s="118"/>
      <c r="C86" s="118"/>
      <c r="D86" s="482"/>
      <c r="E86" s="482"/>
      <c r="F86" s="482"/>
      <c r="G86" s="486">
        <f t="shared" si="17"/>
        <v>0</v>
      </c>
      <c r="H86" s="208">
        <f t="shared" si="18"/>
        <v>0</v>
      </c>
      <c r="I86" s="490"/>
      <c r="J86" s="490"/>
    </row>
    <row r="87" spans="1:10">
      <c r="A87" s="117" t="s">
        <v>629</v>
      </c>
      <c r="B87" s="118"/>
      <c r="C87" s="118"/>
      <c r="D87" s="482"/>
      <c r="E87" s="482"/>
      <c r="F87" s="482"/>
      <c r="G87" s="486">
        <f t="shared" si="17"/>
        <v>0</v>
      </c>
      <c r="H87" s="208">
        <f t="shared" si="18"/>
        <v>0</v>
      </c>
      <c r="I87" s="490"/>
      <c r="J87" s="490"/>
    </row>
    <row r="88" spans="1:10">
      <c r="A88" s="117" t="s">
        <v>630</v>
      </c>
      <c r="B88" s="118"/>
      <c r="C88" s="118"/>
      <c r="D88" s="482"/>
      <c r="E88" s="482"/>
      <c r="F88" s="482"/>
      <c r="G88" s="486">
        <f t="shared" si="17"/>
        <v>0</v>
      </c>
      <c r="H88" s="208">
        <f t="shared" si="18"/>
        <v>0</v>
      </c>
      <c r="I88" s="490"/>
      <c r="J88" s="490"/>
    </row>
    <row r="89" spans="1:10">
      <c r="A89" s="117" t="s">
        <v>631</v>
      </c>
      <c r="B89" s="118"/>
      <c r="C89" s="118"/>
      <c r="D89" s="482"/>
      <c r="E89" s="482"/>
      <c r="F89" s="482"/>
      <c r="G89" s="486">
        <f t="shared" si="17"/>
        <v>0</v>
      </c>
      <c r="H89" s="208">
        <f t="shared" si="18"/>
        <v>0</v>
      </c>
      <c r="I89" s="490"/>
      <c r="J89" s="490"/>
    </row>
    <row r="90" spans="1:10">
      <c r="A90" s="117" t="s">
        <v>632</v>
      </c>
      <c r="B90" s="118"/>
      <c r="C90" s="118"/>
      <c r="D90" s="482"/>
      <c r="E90" s="482"/>
      <c r="F90" s="482"/>
      <c r="G90" s="486">
        <f t="shared" si="17"/>
        <v>0</v>
      </c>
      <c r="H90" s="208">
        <f t="shared" si="18"/>
        <v>0</v>
      </c>
      <c r="I90" s="490"/>
      <c r="J90" s="490"/>
    </row>
    <row r="91" spans="1:10">
      <c r="A91" s="117" t="s">
        <v>633</v>
      </c>
      <c r="B91" s="118"/>
      <c r="C91" s="118"/>
      <c r="D91" s="482"/>
      <c r="E91" s="482"/>
      <c r="F91" s="482"/>
      <c r="G91" s="486">
        <f t="shared" si="17"/>
        <v>0</v>
      </c>
      <c r="H91" s="208">
        <f t="shared" si="18"/>
        <v>0</v>
      </c>
      <c r="I91" s="490"/>
      <c r="J91" s="490"/>
    </row>
    <row r="92" spans="1:10">
      <c r="A92" s="117" t="s">
        <v>634</v>
      </c>
      <c r="B92" s="118"/>
      <c r="C92" s="118"/>
      <c r="D92" s="482"/>
      <c r="E92" s="482"/>
      <c r="F92" s="482"/>
      <c r="G92" s="486">
        <f t="shared" si="17"/>
        <v>0</v>
      </c>
      <c r="H92" s="208">
        <f t="shared" si="18"/>
        <v>0</v>
      </c>
      <c r="I92" s="490"/>
      <c r="J92" s="490"/>
    </row>
    <row r="93" spans="1:10">
      <c r="A93" s="117" t="s">
        <v>635</v>
      </c>
      <c r="B93" s="118"/>
      <c r="C93" s="118"/>
      <c r="D93" s="482"/>
      <c r="E93" s="482"/>
      <c r="F93" s="482"/>
      <c r="G93" s="486">
        <f t="shared" si="17"/>
        <v>0</v>
      </c>
      <c r="H93" s="208">
        <f t="shared" si="18"/>
        <v>0</v>
      </c>
      <c r="I93" s="490"/>
      <c r="J93" s="490"/>
    </row>
    <row r="94" spans="1:10">
      <c r="A94" s="117" t="s">
        <v>636</v>
      </c>
      <c r="B94" s="118"/>
      <c r="C94" s="118"/>
      <c r="D94" s="482"/>
      <c r="E94" s="482"/>
      <c r="F94" s="482"/>
      <c r="G94" s="486">
        <f t="shared" si="17"/>
        <v>0</v>
      </c>
      <c r="H94" s="208">
        <f t="shared" si="18"/>
        <v>0</v>
      </c>
      <c r="I94" s="490"/>
      <c r="J94" s="490"/>
    </row>
    <row r="95" spans="1:10">
      <c r="A95" s="117" t="s">
        <v>637</v>
      </c>
      <c r="B95" s="118"/>
      <c r="C95" s="118"/>
      <c r="D95" s="482"/>
      <c r="E95" s="482"/>
      <c r="F95" s="482"/>
      <c r="G95" s="486">
        <f t="shared" si="17"/>
        <v>0</v>
      </c>
      <c r="H95" s="208">
        <f t="shared" si="18"/>
        <v>0</v>
      </c>
      <c r="I95" s="490"/>
      <c r="J95" s="490"/>
    </row>
    <row r="96" spans="1:10">
      <c r="A96" s="117" t="s">
        <v>638</v>
      </c>
      <c r="B96" s="118"/>
      <c r="C96" s="118"/>
      <c r="D96" s="482"/>
      <c r="E96" s="482"/>
      <c r="F96" s="482"/>
      <c r="G96" s="486">
        <f t="shared" si="17"/>
        <v>0</v>
      </c>
      <c r="H96" s="208">
        <f t="shared" si="18"/>
        <v>0</v>
      </c>
      <c r="I96" s="490"/>
      <c r="J96" s="490"/>
    </row>
    <row r="97" spans="1:10" ht="17.25" thickBot="1">
      <c r="A97" s="119" t="s">
        <v>0</v>
      </c>
      <c r="B97" s="108"/>
      <c r="C97" s="108"/>
      <c r="D97" s="36"/>
      <c r="E97" s="36"/>
      <c r="F97" s="36"/>
      <c r="G97" s="209">
        <f t="shared" si="15"/>
        <v>0</v>
      </c>
      <c r="H97" s="488">
        <f t="shared" si="16"/>
        <v>0</v>
      </c>
      <c r="I97" s="490"/>
      <c r="J97" s="490"/>
    </row>
    <row r="98" spans="1:10" ht="16.5" customHeight="1">
      <c r="A98" s="1" t="s">
        <v>263</v>
      </c>
    </row>
    <row r="99" spans="1:10">
      <c r="A99" s="215" t="s">
        <v>288</v>
      </c>
    </row>
    <row r="100" spans="1:10" ht="16.5" customHeight="1">
      <c r="A100" s="215" t="s">
        <v>722</v>
      </c>
    </row>
    <row r="101" spans="1:10">
      <c r="A101" s="1" t="s">
        <v>721</v>
      </c>
    </row>
    <row r="102" spans="1:10" ht="43.5" customHeight="1"/>
    <row r="107" spans="1:10" ht="16.5" customHeight="1"/>
    <row r="109" spans="1:10" ht="16.5" customHeight="1"/>
    <row r="116" ht="16.5" customHeight="1"/>
    <row r="118" ht="16.5" customHeight="1"/>
    <row r="120" ht="43.5" customHeight="1"/>
    <row r="125" ht="16.5" customHeight="1"/>
    <row r="127" ht="16.5" customHeight="1"/>
    <row r="134" ht="16.5" customHeight="1"/>
    <row r="136" ht="16.5" customHeight="1"/>
    <row r="138" ht="43.5" customHeight="1"/>
    <row r="143" ht="16.5" customHeight="1"/>
    <row r="145" ht="16.5" customHeight="1"/>
  </sheetData>
  <sheetProtection password="CC52" sheet="1" objects="1" scenarios="1" formatCells="0" formatColumns="0" formatRows="0"/>
  <protectedRanges>
    <protectedRange sqref="C40:D41" name="区域7"/>
    <protectedRange sqref="A67:F97" name="区域1"/>
    <protectedRange sqref="C6:N7" name="区域2"/>
    <protectedRange sqref="C12:N18" name="区域3"/>
    <protectedRange sqref="C20:N22" name="区域4"/>
    <protectedRange sqref="C24:N24" name="区域5"/>
    <protectedRange sqref="C26:N31" name="区域6"/>
  </protectedRanges>
  <mergeCells count="13">
    <mergeCell ref="A65:A66"/>
    <mergeCell ref="B65:B66"/>
    <mergeCell ref="C65:C66"/>
    <mergeCell ref="A4:A5"/>
    <mergeCell ref="K4:L4"/>
    <mergeCell ref="A1:P1"/>
    <mergeCell ref="I4:J4"/>
    <mergeCell ref="E3:G3"/>
    <mergeCell ref="G4:H4"/>
    <mergeCell ref="C4:D4"/>
    <mergeCell ref="M4:N4"/>
    <mergeCell ref="B4:B5"/>
    <mergeCell ref="E4:F4"/>
  </mergeCells>
  <phoneticPr fontId="4" type="noConversion"/>
  <pageMargins left="0.70866141732283472" right="0.70866141732283472" top="0.74803149606299213" bottom="0.74803149606299213" header="0.31496062992125984" footer="0.31496062992125984"/>
  <pageSetup paperSize="9" scale="43" fitToHeight="2" orientation="landscape" r:id="rId1"/>
  <rowBreaks count="1" manualBreakCount="1">
    <brk id="62" max="13" man="1"/>
  </rowBreaks>
  <drawing r:id="rId2"/>
</worksheet>
</file>

<file path=xl/worksheets/sheet12.xml><?xml version="1.0" encoding="utf-8"?>
<worksheet xmlns="http://schemas.openxmlformats.org/spreadsheetml/2006/main" xmlns:r="http://schemas.openxmlformats.org/officeDocument/2006/relationships">
  <dimension ref="A1:P120"/>
  <sheetViews>
    <sheetView view="pageBreakPreview" topLeftCell="A52" zoomScale="90" zoomScaleNormal="80" zoomScaleSheetLayoutView="90" zoomScalePageLayoutView="60" workbookViewId="0">
      <selection activeCell="A47" sqref="A47"/>
    </sheetView>
  </sheetViews>
  <sheetFormatPr defaultColWidth="9" defaultRowHeight="16.5"/>
  <cols>
    <col min="1" max="1" width="22.75" style="167" customWidth="1"/>
    <col min="2" max="2" width="16.875" style="167" customWidth="1"/>
    <col min="3" max="3" width="18" style="167" bestFit="1" customWidth="1"/>
    <col min="4" max="4" width="15.375" style="167" customWidth="1"/>
    <col min="5" max="5" width="16.25" style="167" customWidth="1"/>
    <col min="6" max="6" width="18.375" style="167" bestFit="1" customWidth="1"/>
    <col min="7" max="7" width="15.125" style="167" customWidth="1"/>
    <col min="8" max="8" width="18.375" style="167" bestFit="1" customWidth="1"/>
    <col min="9" max="9" width="13.125" style="167" customWidth="1"/>
    <col min="10" max="10" width="14.375" style="167" customWidth="1"/>
    <col min="11" max="11" width="13.375" style="167" bestFit="1" customWidth="1"/>
    <col min="12" max="12" width="11.625" style="167" customWidth="1"/>
    <col min="13" max="13" width="18.375" style="167" bestFit="1" customWidth="1"/>
    <col min="14" max="15" width="10" style="167" customWidth="1"/>
    <col min="16" max="16" width="9.125" style="167" customWidth="1"/>
    <col min="17" max="17" width="9.75" style="167" customWidth="1"/>
    <col min="18" max="18" width="9.875" style="167" customWidth="1"/>
    <col min="19" max="20" width="9.375" style="167" customWidth="1"/>
    <col min="21" max="21" width="8.25" style="167" customWidth="1"/>
    <col min="22" max="16384" width="9" style="167"/>
  </cols>
  <sheetData>
    <row r="1" spans="1:16" ht="24.75">
      <c r="A1" s="811" t="s">
        <v>786</v>
      </c>
      <c r="B1" s="811"/>
      <c r="C1" s="811"/>
      <c r="D1" s="811"/>
      <c r="E1" s="811"/>
      <c r="F1" s="811"/>
      <c r="G1" s="811"/>
      <c r="H1" s="811"/>
      <c r="I1" s="811"/>
      <c r="J1" s="811"/>
      <c r="K1" s="811"/>
      <c r="L1" s="811"/>
      <c r="M1" s="811"/>
      <c r="N1" s="811"/>
      <c r="O1" s="811"/>
      <c r="P1" s="811"/>
    </row>
    <row r="2" spans="1:16">
      <c r="A2" s="253" t="s">
        <v>230</v>
      </c>
      <c r="B2" s="2"/>
      <c r="C2" s="1"/>
      <c r="D2" s="1"/>
      <c r="E2" s="1"/>
      <c r="F2" s="1"/>
      <c r="G2" s="1"/>
      <c r="H2" s="1"/>
      <c r="I2" s="1"/>
      <c r="J2" s="1"/>
      <c r="K2" s="1"/>
      <c r="L2" s="1"/>
      <c r="M2" s="1"/>
      <c r="N2" s="1"/>
      <c r="O2" s="1"/>
      <c r="P2" s="1"/>
    </row>
    <row r="3" spans="1:16">
      <c r="A3" s="254" t="s">
        <v>294</v>
      </c>
      <c r="B3" s="1"/>
      <c r="C3" s="1"/>
      <c r="D3" s="1"/>
      <c r="E3" s="1"/>
      <c r="F3" s="813" t="s">
        <v>752</v>
      </c>
      <c r="G3" s="813"/>
      <c r="H3" s="813"/>
      <c r="I3" s="813"/>
      <c r="J3" s="1"/>
      <c r="K3" s="1"/>
      <c r="L3" s="1"/>
      <c r="M3" s="1"/>
      <c r="N3" s="1"/>
      <c r="O3" s="1"/>
    </row>
    <row r="4" spans="1:16" ht="17.25" thickBot="1">
      <c r="A4" s="3" t="s">
        <v>787</v>
      </c>
      <c r="B4" s="1"/>
      <c r="C4" s="1"/>
      <c r="D4" s="1"/>
      <c r="E4" s="1"/>
      <c r="F4" s="1"/>
      <c r="G4" s="1"/>
      <c r="H4" s="1"/>
      <c r="I4" s="1"/>
      <c r="J4" s="1"/>
      <c r="K4" s="1"/>
      <c r="L4" s="1"/>
      <c r="M4" s="1"/>
      <c r="N4" s="1"/>
      <c r="O4" s="1"/>
      <c r="P4" s="1"/>
    </row>
    <row r="5" spans="1:16" ht="16.5" customHeight="1">
      <c r="A5" s="750" t="s">
        <v>51</v>
      </c>
      <c r="B5" s="812" t="s">
        <v>52</v>
      </c>
      <c r="C5" s="812" t="s">
        <v>101</v>
      </c>
      <c r="D5" s="732" t="s">
        <v>53</v>
      </c>
      <c r="E5" s="733"/>
      <c r="F5" s="734"/>
      <c r="G5" s="1"/>
      <c r="H5" s="1"/>
      <c r="I5" s="1"/>
      <c r="J5" s="1"/>
      <c r="K5" s="1"/>
      <c r="L5" s="1"/>
      <c r="M5" s="1"/>
      <c r="N5" s="1"/>
      <c r="O5" s="1"/>
      <c r="P5" s="1"/>
    </row>
    <row r="6" spans="1:16">
      <c r="A6" s="803"/>
      <c r="B6" s="675"/>
      <c r="C6" s="675"/>
      <c r="D6" s="138" t="s">
        <v>43</v>
      </c>
      <c r="E6" s="138" t="s">
        <v>54</v>
      </c>
      <c r="F6" s="121" t="s">
        <v>44</v>
      </c>
      <c r="G6" s="1"/>
      <c r="H6" s="1"/>
      <c r="I6" s="1"/>
      <c r="J6" s="1"/>
      <c r="K6" s="1"/>
      <c r="L6" s="1"/>
      <c r="M6" s="1"/>
      <c r="N6" s="1"/>
      <c r="O6" s="1"/>
      <c r="P6" s="1"/>
    </row>
    <row r="7" spans="1:16">
      <c r="A7" s="384" t="s">
        <v>561</v>
      </c>
      <c r="B7" s="374"/>
      <c r="C7" s="374"/>
      <c r="D7" s="375"/>
      <c r="E7" s="375"/>
      <c r="F7" s="121"/>
      <c r="G7" s="1"/>
      <c r="H7" s="1"/>
      <c r="I7" s="1"/>
      <c r="J7" s="1"/>
      <c r="K7" s="1"/>
      <c r="L7" s="1"/>
      <c r="M7" s="1"/>
      <c r="N7" s="1"/>
      <c r="O7" s="1"/>
      <c r="P7" s="1"/>
    </row>
    <row r="8" spans="1:16">
      <c r="A8" s="18" t="s">
        <v>562</v>
      </c>
      <c r="B8" s="44"/>
      <c r="C8" s="44"/>
      <c r="D8" s="19"/>
      <c r="E8" s="19"/>
      <c r="F8" s="17"/>
      <c r="G8" s="1"/>
      <c r="H8" s="1"/>
      <c r="I8" s="1"/>
      <c r="J8" s="1"/>
      <c r="K8" s="1"/>
      <c r="L8" s="1"/>
      <c r="M8" s="1"/>
      <c r="N8" s="1"/>
      <c r="O8" s="1"/>
      <c r="P8" s="1"/>
    </row>
    <row r="9" spans="1:16">
      <c r="A9" s="18" t="s">
        <v>563</v>
      </c>
      <c r="B9" s="44"/>
      <c r="C9" s="44"/>
      <c r="D9" s="19"/>
      <c r="E9" s="19"/>
      <c r="F9" s="17"/>
      <c r="G9" s="1"/>
      <c r="H9" s="1"/>
      <c r="I9" s="1"/>
      <c r="J9" s="1"/>
      <c r="K9" s="1"/>
      <c r="L9" s="1"/>
      <c r="M9" s="1"/>
      <c r="N9" s="1"/>
      <c r="O9" s="1"/>
      <c r="P9" s="1"/>
    </row>
    <row r="10" spans="1:16">
      <c r="A10" s="57" t="s">
        <v>564</v>
      </c>
      <c r="B10" s="44"/>
      <c r="C10" s="44"/>
      <c r="D10" s="19"/>
      <c r="E10" s="19"/>
      <c r="F10" s="17"/>
      <c r="G10" s="1"/>
      <c r="H10" s="1"/>
      <c r="I10" s="1"/>
      <c r="J10" s="1"/>
      <c r="K10" s="1"/>
      <c r="L10" s="1"/>
      <c r="M10" s="1"/>
      <c r="N10" s="1"/>
      <c r="O10" s="1"/>
      <c r="P10" s="1"/>
    </row>
    <row r="11" spans="1:16">
      <c r="A11" s="57" t="s">
        <v>565</v>
      </c>
      <c r="B11" s="44"/>
      <c r="C11" s="44"/>
      <c r="D11" s="19"/>
      <c r="E11" s="19"/>
      <c r="F11" s="17"/>
      <c r="G11" s="1"/>
      <c r="H11" s="1"/>
      <c r="I11" s="1"/>
      <c r="J11" s="1"/>
      <c r="K11" s="1"/>
      <c r="L11" s="1"/>
      <c r="M11" s="1"/>
      <c r="N11" s="1"/>
      <c r="O11" s="1"/>
      <c r="P11" s="1"/>
    </row>
    <row r="12" spans="1:16">
      <c r="A12" s="57" t="s">
        <v>566</v>
      </c>
      <c r="B12" s="44"/>
      <c r="C12" s="44"/>
      <c r="D12" s="19"/>
      <c r="E12" s="19"/>
      <c r="F12" s="17"/>
      <c r="G12" s="1"/>
      <c r="H12" s="1"/>
      <c r="I12" s="1"/>
      <c r="J12" s="1"/>
      <c r="K12" s="1"/>
      <c r="L12" s="255"/>
      <c r="M12" s="1"/>
      <c r="N12" s="1"/>
      <c r="O12" s="1"/>
      <c r="P12" s="1"/>
    </row>
    <row r="13" spans="1:16">
      <c r="A13" s="57" t="s">
        <v>567</v>
      </c>
      <c r="B13" s="44"/>
      <c r="C13" s="44"/>
      <c r="D13" s="19"/>
      <c r="E13" s="19"/>
      <c r="F13" s="17"/>
      <c r="G13" s="1"/>
      <c r="H13" s="1"/>
      <c r="I13" s="1"/>
      <c r="J13" s="1"/>
      <c r="K13" s="1"/>
      <c r="L13" s="1"/>
      <c r="M13" s="1"/>
      <c r="N13" s="1"/>
      <c r="O13" s="1"/>
      <c r="P13" s="1"/>
    </row>
    <row r="14" spans="1:16">
      <c r="A14" s="18" t="s">
        <v>568</v>
      </c>
      <c r="B14" s="44"/>
      <c r="C14" s="44"/>
      <c r="D14" s="19"/>
      <c r="E14" s="19"/>
      <c r="F14" s="17"/>
      <c r="G14" s="1"/>
      <c r="H14" s="1"/>
      <c r="I14" s="1"/>
      <c r="J14" s="1"/>
      <c r="K14" s="1"/>
      <c r="L14" s="1"/>
      <c r="M14" s="1"/>
      <c r="N14" s="1"/>
      <c r="O14" s="1"/>
      <c r="P14" s="1"/>
    </row>
    <row r="15" spans="1:16" ht="17.25" thickBot="1">
      <c r="A15" s="20" t="s">
        <v>17</v>
      </c>
      <c r="B15" s="58"/>
      <c r="C15" s="58"/>
      <c r="D15" s="21"/>
      <c r="E15" s="21"/>
      <c r="F15" s="13"/>
      <c r="G15" s="1"/>
      <c r="H15" s="1"/>
      <c r="I15" s="1"/>
      <c r="J15" s="1"/>
      <c r="K15" s="1"/>
      <c r="L15" s="1"/>
      <c r="M15" s="1"/>
      <c r="N15" s="1"/>
      <c r="O15" s="1"/>
      <c r="P15" s="1"/>
    </row>
    <row r="16" spans="1:16">
      <c r="A16" s="544" t="s">
        <v>263</v>
      </c>
      <c r="B16" s="8" t="s">
        <v>661</v>
      </c>
      <c r="C16" s="72"/>
      <c r="D16" s="8"/>
      <c r="E16" s="8"/>
      <c r="F16" s="8"/>
      <c r="G16" s="1"/>
      <c r="H16" s="1"/>
      <c r="I16" s="1"/>
      <c r="J16" s="1"/>
      <c r="K16" s="1"/>
      <c r="L16" s="1"/>
      <c r="M16" s="1"/>
      <c r="N16" s="1"/>
      <c r="O16" s="1"/>
      <c r="P16" s="1"/>
    </row>
    <row r="17" spans="1:16">
      <c r="A17" s="1"/>
      <c r="B17" s="72"/>
      <c r="C17" s="72"/>
      <c r="D17" s="72"/>
      <c r="E17" s="8"/>
      <c r="F17" s="8"/>
      <c r="G17" s="8"/>
      <c r="H17" s="134"/>
      <c r="I17" s="8"/>
      <c r="J17" s="8"/>
      <c r="K17" s="1"/>
      <c r="L17" s="1"/>
      <c r="M17" s="1"/>
      <c r="N17" s="1"/>
      <c r="O17" s="1"/>
      <c r="P17" s="1"/>
    </row>
    <row r="18" spans="1:16" ht="17.25" thickBot="1">
      <c r="A18" s="3" t="s">
        <v>788</v>
      </c>
      <c r="B18" s="72"/>
      <c r="C18" s="72"/>
      <c r="D18" s="72"/>
      <c r="E18" s="8"/>
      <c r="F18" s="8"/>
      <c r="G18" s="8"/>
      <c r="H18" s="134"/>
      <c r="I18" s="8"/>
      <c r="J18" s="8"/>
      <c r="K18" s="1"/>
      <c r="L18" s="1"/>
      <c r="M18" s="1"/>
      <c r="N18" s="1"/>
      <c r="O18" s="1"/>
      <c r="P18" s="1"/>
    </row>
    <row r="19" spans="1:16">
      <c r="A19" s="750" t="s">
        <v>51</v>
      </c>
      <c r="B19" s="732" t="s">
        <v>218</v>
      </c>
      <c r="C19" s="733"/>
      <c r="D19" s="733"/>
      <c r="E19" s="734"/>
      <c r="F19" s="799" t="s">
        <v>212</v>
      </c>
      <c r="G19" s="733"/>
      <c r="H19" s="733"/>
      <c r="I19" s="734"/>
      <c r="J19" s="799" t="s">
        <v>211</v>
      </c>
      <c r="K19" s="733"/>
      <c r="L19" s="733"/>
      <c r="M19" s="734"/>
    </row>
    <row r="20" spans="1:16">
      <c r="A20" s="803"/>
      <c r="B20" s="138" t="s">
        <v>242</v>
      </c>
      <c r="C20" s="138" t="s">
        <v>243</v>
      </c>
      <c r="D20" s="138" t="s">
        <v>244</v>
      </c>
      <c r="E20" s="31" t="s">
        <v>217</v>
      </c>
      <c r="F20" s="24" t="s">
        <v>245</v>
      </c>
      <c r="G20" s="138" t="s">
        <v>246</v>
      </c>
      <c r="H20" s="138" t="s">
        <v>247</v>
      </c>
      <c r="I20" s="31" t="s">
        <v>217</v>
      </c>
      <c r="J20" s="168" t="s">
        <v>245</v>
      </c>
      <c r="K20" s="138" t="s">
        <v>246</v>
      </c>
      <c r="L20" s="451" t="s">
        <v>248</v>
      </c>
      <c r="M20" s="121" t="s">
        <v>217</v>
      </c>
    </row>
    <row r="21" spans="1:16">
      <c r="A21" s="384" t="s">
        <v>561</v>
      </c>
      <c r="B21" s="375"/>
      <c r="C21" s="380"/>
      <c r="D21" s="381"/>
      <c r="E21" s="8"/>
      <c r="F21" s="24"/>
      <c r="G21" s="380"/>
      <c r="H21" s="381"/>
      <c r="I21" s="166"/>
      <c r="J21" s="382"/>
      <c r="K21" s="380"/>
      <c r="L21" s="383"/>
      <c r="M21" s="139"/>
    </row>
    <row r="22" spans="1:16">
      <c r="A22" s="18" t="s">
        <v>562</v>
      </c>
      <c r="B22" s="101"/>
      <c r="C22" s="101"/>
      <c r="D22" s="101"/>
      <c r="E22" s="162"/>
      <c r="F22" s="169"/>
      <c r="G22" s="101"/>
      <c r="H22" s="101"/>
      <c r="I22" s="140"/>
      <c r="J22" s="170"/>
      <c r="K22" s="101"/>
      <c r="L22" s="162"/>
      <c r="M22" s="140"/>
    </row>
    <row r="23" spans="1:16">
      <c r="A23" s="18" t="s">
        <v>563</v>
      </c>
      <c r="B23" s="101"/>
      <c r="C23" s="101"/>
      <c r="D23" s="101"/>
      <c r="E23" s="162"/>
      <c r="F23" s="169"/>
      <c r="G23" s="101"/>
      <c r="H23" s="101"/>
      <c r="I23" s="140"/>
      <c r="J23" s="170"/>
      <c r="K23" s="101"/>
      <c r="L23" s="162"/>
      <c r="M23" s="140"/>
    </row>
    <row r="24" spans="1:16">
      <c r="A24" s="57" t="s">
        <v>564</v>
      </c>
      <c r="B24" s="101"/>
      <c r="C24" s="101"/>
      <c r="D24" s="101"/>
      <c r="E24" s="162"/>
      <c r="F24" s="169"/>
      <c r="G24" s="101"/>
      <c r="H24" s="101"/>
      <c r="I24" s="140"/>
      <c r="J24" s="170"/>
      <c r="K24" s="101"/>
      <c r="L24" s="162"/>
      <c r="M24" s="140"/>
    </row>
    <row r="25" spans="1:16">
      <c r="A25" s="57" t="s">
        <v>565</v>
      </c>
      <c r="B25" s="101"/>
      <c r="C25" s="101"/>
      <c r="D25" s="101"/>
      <c r="E25" s="162"/>
      <c r="F25" s="169"/>
      <c r="G25" s="101"/>
      <c r="H25" s="101"/>
      <c r="I25" s="140"/>
      <c r="J25" s="170"/>
      <c r="K25" s="101"/>
      <c r="L25" s="162"/>
      <c r="M25" s="140"/>
    </row>
    <row r="26" spans="1:16">
      <c r="A26" s="57" t="s">
        <v>566</v>
      </c>
      <c r="B26" s="101"/>
      <c r="C26" s="101"/>
      <c r="D26" s="101"/>
      <c r="E26" s="162"/>
      <c r="F26" s="169"/>
      <c r="G26" s="101"/>
      <c r="H26" s="101"/>
      <c r="I26" s="140"/>
      <c r="J26" s="170"/>
      <c r="K26" s="101"/>
      <c r="L26" s="162"/>
      <c r="M26" s="140"/>
    </row>
    <row r="27" spans="1:16">
      <c r="A27" s="57" t="s">
        <v>567</v>
      </c>
      <c r="B27" s="101"/>
      <c r="C27" s="101"/>
      <c r="D27" s="101"/>
      <c r="E27" s="162"/>
      <c r="F27" s="169"/>
      <c r="G27" s="101"/>
      <c r="H27" s="101"/>
      <c r="I27" s="140"/>
      <c r="J27" s="170"/>
      <c r="K27" s="101"/>
      <c r="L27" s="162"/>
      <c r="M27" s="140"/>
    </row>
    <row r="28" spans="1:16">
      <c r="A28" s="18" t="s">
        <v>568</v>
      </c>
      <c r="B28" s="101"/>
      <c r="C28" s="101"/>
      <c r="D28" s="101"/>
      <c r="E28" s="162"/>
      <c r="F28" s="169"/>
      <c r="G28" s="101"/>
      <c r="H28" s="101"/>
      <c r="I28" s="140"/>
      <c r="J28" s="170"/>
      <c r="K28" s="101"/>
      <c r="L28" s="162"/>
      <c r="M28" s="140"/>
    </row>
    <row r="29" spans="1:16" ht="17.25" thickBot="1">
      <c r="A29" s="20" t="s">
        <v>17</v>
      </c>
      <c r="B29" s="79"/>
      <c r="C29" s="79"/>
      <c r="D29" s="79"/>
      <c r="E29" s="163"/>
      <c r="F29" s="171"/>
      <c r="G29" s="79"/>
      <c r="H29" s="79"/>
      <c r="I29" s="141"/>
      <c r="J29" s="172"/>
      <c r="K29" s="79"/>
      <c r="L29" s="163"/>
      <c r="M29" s="141"/>
    </row>
    <row r="30" spans="1:16">
      <c r="A30" s="544" t="s">
        <v>263</v>
      </c>
      <c r="B30" s="134" t="s">
        <v>662</v>
      </c>
      <c r="C30" s="134"/>
      <c r="D30" s="134"/>
      <c r="E30" s="134"/>
      <c r="F30" s="134"/>
      <c r="G30" s="134"/>
      <c r="H30" s="134"/>
      <c r="I30" s="134"/>
      <c r="J30" s="134"/>
      <c r="K30" s="134"/>
      <c r="L30" s="134"/>
      <c r="M30" s="134"/>
      <c r="N30" s="134"/>
      <c r="O30" s="134"/>
      <c r="P30" s="134"/>
    </row>
    <row r="31" spans="1:16">
      <c r="A31" s="544"/>
      <c r="B31" s="134" t="s">
        <v>669</v>
      </c>
      <c r="C31" s="134"/>
      <c r="D31" s="134"/>
      <c r="E31" s="134"/>
      <c r="F31" s="134"/>
      <c r="G31" s="134"/>
      <c r="H31" s="134"/>
      <c r="I31" s="134"/>
      <c r="J31" s="134"/>
      <c r="K31" s="134"/>
      <c r="L31" s="134"/>
      <c r="M31" s="134"/>
      <c r="N31" s="134"/>
      <c r="O31" s="134"/>
      <c r="P31" s="134"/>
    </row>
    <row r="32" spans="1:16">
      <c r="A32" s="1"/>
      <c r="B32" s="72"/>
      <c r="C32" s="72"/>
      <c r="D32" s="72"/>
      <c r="E32" s="8"/>
      <c r="F32" s="8"/>
      <c r="G32" s="8"/>
      <c r="H32" s="134"/>
      <c r="I32" s="8"/>
      <c r="J32" s="8"/>
      <c r="K32" s="1"/>
      <c r="L32" s="1"/>
      <c r="M32" s="1"/>
      <c r="N32" s="1"/>
      <c r="O32" s="1"/>
      <c r="P32" s="1"/>
    </row>
    <row r="33" spans="1:16">
      <c r="A33" s="3" t="s">
        <v>789</v>
      </c>
      <c r="B33" s="1"/>
      <c r="C33" s="1"/>
      <c r="D33" s="1"/>
      <c r="E33" s="1"/>
      <c r="F33" s="1"/>
      <c r="G33" s="1"/>
      <c r="H33" s="1"/>
      <c r="I33" s="1"/>
      <c r="J33" s="1"/>
      <c r="K33" s="1"/>
      <c r="L33" s="1"/>
      <c r="M33" s="1"/>
      <c r="N33" s="1"/>
      <c r="O33" s="1"/>
      <c r="P33" s="1"/>
    </row>
    <row r="34" spans="1:16" ht="17.25" thickBot="1">
      <c r="A34" s="3" t="s">
        <v>460</v>
      </c>
      <c r="B34" s="1"/>
      <c r="C34" s="1"/>
      <c r="D34" s="1"/>
      <c r="E34" s="1"/>
      <c r="F34" s="1"/>
      <c r="G34" s="1"/>
      <c r="H34" s="1"/>
      <c r="I34" s="1"/>
      <c r="J34" s="1"/>
      <c r="K34" s="1"/>
      <c r="L34" s="1"/>
      <c r="M34" s="1"/>
      <c r="N34" s="1"/>
      <c r="O34" s="1"/>
      <c r="P34" s="1"/>
    </row>
    <row r="35" spans="1:16">
      <c r="A35" s="808" t="s">
        <v>131</v>
      </c>
      <c r="B35" s="810" t="s">
        <v>43</v>
      </c>
      <c r="C35" s="801"/>
      <c r="D35" s="802"/>
      <c r="E35" s="800" t="s">
        <v>54</v>
      </c>
      <c r="F35" s="801"/>
      <c r="G35" s="802"/>
      <c r="H35" s="800" t="s">
        <v>44</v>
      </c>
      <c r="I35" s="801"/>
      <c r="J35" s="802"/>
      <c r="K35" s="1"/>
      <c r="L35" s="1"/>
      <c r="M35" s="1"/>
      <c r="N35" s="1"/>
      <c r="O35" s="1"/>
      <c r="P35" s="1"/>
    </row>
    <row r="36" spans="1:16" ht="17.25" thickBot="1">
      <c r="A36" s="809"/>
      <c r="B36" s="173" t="s">
        <v>55</v>
      </c>
      <c r="C36" s="174" t="s">
        <v>27</v>
      </c>
      <c r="D36" s="175" t="s">
        <v>583</v>
      </c>
      <c r="E36" s="176" t="s">
        <v>56</v>
      </c>
      <c r="F36" s="174" t="s">
        <v>27</v>
      </c>
      <c r="G36" s="177" t="s">
        <v>584</v>
      </c>
      <c r="H36" s="176" t="s">
        <v>56</v>
      </c>
      <c r="I36" s="174" t="s">
        <v>27</v>
      </c>
      <c r="J36" s="175" t="s">
        <v>584</v>
      </c>
      <c r="K36" s="1"/>
      <c r="L36" s="1"/>
      <c r="M36" s="1"/>
      <c r="N36" s="1"/>
      <c r="O36" s="1"/>
      <c r="P36" s="1"/>
    </row>
    <row r="37" spans="1:16">
      <c r="A37" s="144" t="s">
        <v>28</v>
      </c>
      <c r="B37" s="423"/>
      <c r="C37" s="424"/>
      <c r="D37" s="425"/>
      <c r="E37" s="144"/>
      <c r="F37" s="143"/>
      <c r="G37" s="145"/>
      <c r="H37" s="144"/>
      <c r="I37" s="143"/>
      <c r="J37" s="146"/>
      <c r="K37" s="1"/>
      <c r="L37" s="1"/>
      <c r="M37" s="1"/>
      <c r="N37" s="1"/>
      <c r="O37" s="1"/>
      <c r="P37" s="1"/>
    </row>
    <row r="38" spans="1:16" ht="15.75" customHeight="1">
      <c r="A38" s="366" t="s">
        <v>223</v>
      </c>
      <c r="B38" s="147"/>
      <c r="C38" s="149"/>
      <c r="D38" s="575" t="s">
        <v>237</v>
      </c>
      <c r="E38" s="161"/>
      <c r="F38" s="156"/>
      <c r="G38" s="575" t="s">
        <v>237</v>
      </c>
      <c r="H38" s="161"/>
      <c r="I38" s="156"/>
      <c r="J38" s="556" t="s">
        <v>237</v>
      </c>
      <c r="K38" s="1"/>
      <c r="L38" s="1"/>
      <c r="M38" s="1"/>
      <c r="N38" s="1"/>
      <c r="O38" s="1"/>
      <c r="P38" s="1"/>
    </row>
    <row r="39" spans="1:16">
      <c r="A39" s="366" t="s">
        <v>224</v>
      </c>
      <c r="B39" s="147"/>
      <c r="C39" s="149"/>
      <c r="D39" s="575" t="s">
        <v>237</v>
      </c>
      <c r="E39" s="161"/>
      <c r="F39" s="156"/>
      <c r="G39" s="575" t="s">
        <v>237</v>
      </c>
      <c r="H39" s="161"/>
      <c r="I39" s="156"/>
      <c r="J39" s="556" t="s">
        <v>237</v>
      </c>
      <c r="K39" s="1"/>
      <c r="L39" s="1"/>
      <c r="M39" s="1"/>
      <c r="N39" s="1"/>
      <c r="O39" s="1"/>
      <c r="P39" s="1"/>
    </row>
    <row r="40" spans="1:16">
      <c r="A40" s="148" t="s">
        <v>132</v>
      </c>
      <c r="B40" s="147"/>
      <c r="C40" s="575" t="s">
        <v>237</v>
      </c>
      <c r="D40" s="575" t="s">
        <v>237</v>
      </c>
      <c r="E40" s="148"/>
      <c r="F40" s="575" t="s">
        <v>237</v>
      </c>
      <c r="G40" s="575" t="s">
        <v>237</v>
      </c>
      <c r="H40" s="148"/>
      <c r="I40" s="575" t="s">
        <v>237</v>
      </c>
      <c r="J40" s="556" t="s">
        <v>237</v>
      </c>
      <c r="K40" s="1"/>
      <c r="L40" s="1"/>
      <c r="M40" s="1"/>
      <c r="N40" s="1"/>
      <c r="O40" s="1"/>
      <c r="P40" s="1"/>
    </row>
    <row r="41" spans="1:16" ht="15.75" customHeight="1">
      <c r="A41" s="366" t="s">
        <v>223</v>
      </c>
      <c r="B41" s="147"/>
      <c r="C41" s="575" t="s">
        <v>237</v>
      </c>
      <c r="D41" s="575" t="s">
        <v>237</v>
      </c>
      <c r="E41" s="161"/>
      <c r="F41" s="575" t="s">
        <v>237</v>
      </c>
      <c r="G41" s="575" t="s">
        <v>237</v>
      </c>
      <c r="H41" s="161"/>
      <c r="I41" s="575" t="s">
        <v>237</v>
      </c>
      <c r="J41" s="556" t="s">
        <v>237</v>
      </c>
      <c r="K41" s="1"/>
      <c r="L41" s="1"/>
      <c r="M41" s="1"/>
      <c r="N41" s="1"/>
      <c r="O41" s="1"/>
      <c r="P41" s="1"/>
    </row>
    <row r="42" spans="1:16">
      <c r="A42" s="366" t="s">
        <v>224</v>
      </c>
      <c r="B42" s="147"/>
      <c r="C42" s="575" t="s">
        <v>237</v>
      </c>
      <c r="D42" s="575" t="s">
        <v>237</v>
      </c>
      <c r="E42" s="161"/>
      <c r="F42" s="575" t="s">
        <v>237</v>
      </c>
      <c r="G42" s="575" t="s">
        <v>237</v>
      </c>
      <c r="H42" s="161"/>
      <c r="I42" s="575" t="s">
        <v>237</v>
      </c>
      <c r="J42" s="556" t="s">
        <v>237</v>
      </c>
      <c r="K42" s="1"/>
      <c r="L42" s="1"/>
      <c r="M42" s="1"/>
      <c r="N42" s="1"/>
      <c r="O42" s="1"/>
      <c r="P42" s="1"/>
    </row>
    <row r="43" spans="1:16">
      <c r="A43" s="148" t="s">
        <v>606</v>
      </c>
      <c r="B43" s="147"/>
      <c r="C43" s="452"/>
      <c r="D43" s="453"/>
      <c r="E43" s="161"/>
      <c r="F43" s="454"/>
      <c r="G43" s="455"/>
      <c r="H43" s="161"/>
      <c r="I43" s="454"/>
      <c r="J43" s="456"/>
      <c r="K43" s="1"/>
      <c r="L43" s="1"/>
      <c r="M43" s="1"/>
      <c r="N43" s="1"/>
      <c r="O43" s="1"/>
      <c r="P43" s="1"/>
    </row>
    <row r="44" spans="1:16">
      <c r="A44" s="366" t="s">
        <v>223</v>
      </c>
      <c r="B44" s="147"/>
      <c r="C44" s="452"/>
      <c r="D44" s="453"/>
      <c r="E44" s="161"/>
      <c r="F44" s="454"/>
      <c r="G44" s="455"/>
      <c r="H44" s="161"/>
      <c r="I44" s="454"/>
      <c r="J44" s="456"/>
      <c r="K44" s="1"/>
      <c r="L44" s="1"/>
      <c r="M44" s="1"/>
      <c r="N44" s="1"/>
      <c r="O44" s="1"/>
      <c r="P44" s="1"/>
    </row>
    <row r="45" spans="1:16">
      <c r="A45" s="366" t="s">
        <v>224</v>
      </c>
      <c r="B45" s="147"/>
      <c r="C45" s="452"/>
      <c r="D45" s="453"/>
      <c r="E45" s="161"/>
      <c r="F45" s="454"/>
      <c r="G45" s="455"/>
      <c r="H45" s="161"/>
      <c r="I45" s="454"/>
      <c r="J45" s="456"/>
      <c r="K45" s="1"/>
      <c r="L45" s="1"/>
      <c r="M45" s="1"/>
      <c r="N45" s="1"/>
      <c r="O45" s="1"/>
      <c r="P45" s="1"/>
    </row>
    <row r="46" spans="1:16">
      <c r="A46" s="148" t="s">
        <v>22</v>
      </c>
      <c r="B46" s="147"/>
      <c r="C46" s="149"/>
      <c r="D46" s="150"/>
      <c r="E46" s="148"/>
      <c r="F46" s="367"/>
      <c r="G46" s="441"/>
      <c r="H46" s="148"/>
      <c r="I46" s="367"/>
      <c r="J46" s="151"/>
      <c r="K46" s="1"/>
      <c r="L46" s="1"/>
      <c r="M46" s="1"/>
      <c r="N46" s="1"/>
      <c r="O46" s="1"/>
      <c r="P46" s="1"/>
    </row>
    <row r="47" spans="1:16" ht="15.75" customHeight="1">
      <c r="A47" s="366" t="s">
        <v>223</v>
      </c>
      <c r="B47" s="147"/>
      <c r="C47" s="149"/>
      <c r="D47" s="575" t="s">
        <v>237</v>
      </c>
      <c r="E47" s="161"/>
      <c r="F47" s="156"/>
      <c r="G47" s="575" t="s">
        <v>237</v>
      </c>
      <c r="H47" s="161"/>
      <c r="I47" s="156"/>
      <c r="J47" s="556" t="s">
        <v>237</v>
      </c>
      <c r="K47" s="1"/>
      <c r="L47" s="1"/>
      <c r="M47" s="1"/>
      <c r="N47" s="1"/>
      <c r="O47" s="1"/>
      <c r="P47" s="1"/>
    </row>
    <row r="48" spans="1:16">
      <c r="A48" s="366" t="s">
        <v>224</v>
      </c>
      <c r="B48" s="147"/>
      <c r="C48" s="149"/>
      <c r="D48" s="575" t="s">
        <v>237</v>
      </c>
      <c r="E48" s="161"/>
      <c r="F48" s="156"/>
      <c r="G48" s="575" t="s">
        <v>237</v>
      </c>
      <c r="H48" s="161"/>
      <c r="I48" s="156"/>
      <c r="J48" s="556" t="s">
        <v>237</v>
      </c>
      <c r="K48" s="1"/>
      <c r="L48" s="1"/>
      <c r="M48" s="1"/>
      <c r="N48" s="1"/>
      <c r="O48" s="1"/>
      <c r="P48" s="1"/>
    </row>
    <row r="49" spans="1:16">
      <c r="A49" s="148" t="s">
        <v>19</v>
      </c>
      <c r="B49" s="147"/>
      <c r="C49" s="149"/>
      <c r="D49" s="150"/>
      <c r="E49" s="148"/>
      <c r="F49" s="367"/>
      <c r="G49" s="441"/>
      <c r="H49" s="148"/>
      <c r="I49" s="367"/>
      <c r="J49" s="151"/>
      <c r="K49" s="1"/>
      <c r="L49" s="1"/>
      <c r="M49" s="1"/>
      <c r="N49" s="1"/>
      <c r="O49" s="1"/>
      <c r="P49" s="1"/>
    </row>
    <row r="50" spans="1:16" ht="15.75" customHeight="1">
      <c r="A50" s="366" t="s">
        <v>223</v>
      </c>
      <c r="B50" s="147"/>
      <c r="C50" s="149"/>
      <c r="D50" s="575" t="s">
        <v>237</v>
      </c>
      <c r="E50" s="161"/>
      <c r="F50" s="156"/>
      <c r="G50" s="575" t="s">
        <v>237</v>
      </c>
      <c r="H50" s="161"/>
      <c r="I50" s="156"/>
      <c r="J50" s="556" t="s">
        <v>237</v>
      </c>
      <c r="K50" s="1"/>
      <c r="L50" s="1"/>
      <c r="M50" s="1"/>
      <c r="N50" s="1"/>
      <c r="O50" s="1"/>
      <c r="P50" s="1"/>
    </row>
    <row r="51" spans="1:16">
      <c r="A51" s="366" t="s">
        <v>224</v>
      </c>
      <c r="B51" s="147"/>
      <c r="C51" s="149"/>
      <c r="D51" s="575" t="s">
        <v>237</v>
      </c>
      <c r="E51" s="161"/>
      <c r="F51" s="156"/>
      <c r="G51" s="575" t="s">
        <v>237</v>
      </c>
      <c r="H51" s="161"/>
      <c r="I51" s="156"/>
      <c r="J51" s="556" t="s">
        <v>237</v>
      </c>
      <c r="K51" s="1"/>
      <c r="L51" s="1"/>
      <c r="M51" s="1"/>
      <c r="N51" s="1"/>
      <c r="O51" s="1"/>
      <c r="P51" s="1"/>
    </row>
    <row r="52" spans="1:16">
      <c r="A52" s="148" t="s">
        <v>17</v>
      </c>
      <c r="B52" s="147"/>
      <c r="C52" s="149"/>
      <c r="D52" s="150"/>
      <c r="E52" s="148"/>
      <c r="F52" s="367"/>
      <c r="G52" s="441"/>
      <c r="H52" s="148"/>
      <c r="I52" s="367"/>
      <c r="J52" s="151"/>
      <c r="K52" s="1"/>
      <c r="L52" s="1"/>
      <c r="M52" s="1"/>
      <c r="N52" s="1"/>
      <c r="O52" s="1"/>
      <c r="P52" s="1"/>
    </row>
    <row r="53" spans="1:16" ht="15.75" customHeight="1">
      <c r="A53" s="366" t="s">
        <v>223</v>
      </c>
      <c r="B53" s="147"/>
      <c r="C53" s="149"/>
      <c r="D53" s="575" t="s">
        <v>237</v>
      </c>
      <c r="E53" s="161"/>
      <c r="F53" s="156"/>
      <c r="G53" s="575" t="s">
        <v>237</v>
      </c>
      <c r="H53" s="161"/>
      <c r="I53" s="156"/>
      <c r="J53" s="556" t="s">
        <v>237</v>
      </c>
      <c r="K53" s="1"/>
      <c r="L53" s="1"/>
      <c r="M53" s="1"/>
      <c r="N53" s="1"/>
      <c r="O53" s="1"/>
      <c r="P53" s="1"/>
    </row>
    <row r="54" spans="1:16" ht="17.25" thickBot="1">
      <c r="A54" s="369" t="s">
        <v>224</v>
      </c>
      <c r="B54" s="153"/>
      <c r="C54" s="154"/>
      <c r="D54" s="537" t="s">
        <v>237</v>
      </c>
      <c r="E54" s="155"/>
      <c r="F54" s="152"/>
      <c r="G54" s="537" t="s">
        <v>237</v>
      </c>
      <c r="H54" s="155"/>
      <c r="I54" s="152"/>
      <c r="J54" s="538" t="s">
        <v>237</v>
      </c>
      <c r="K54" s="1"/>
      <c r="L54" s="1"/>
      <c r="M54" s="1"/>
      <c r="N54" s="1"/>
      <c r="O54" s="1"/>
      <c r="P54" s="1"/>
    </row>
    <row r="55" spans="1:16">
      <c r="A55" s="214" t="s">
        <v>289</v>
      </c>
      <c r="B55" s="1" t="s">
        <v>290</v>
      </c>
      <c r="C55" s="1"/>
      <c r="D55" s="1"/>
      <c r="E55" s="1"/>
      <c r="F55" s="1"/>
      <c r="G55" s="1"/>
      <c r="H55" s="1"/>
      <c r="I55" s="1"/>
      <c r="J55" s="1"/>
      <c r="K55" s="1"/>
      <c r="L55" s="1"/>
      <c r="M55" s="1"/>
      <c r="N55" s="1"/>
      <c r="O55" s="1"/>
      <c r="P55" s="1"/>
    </row>
    <row r="56" spans="1:16">
      <c r="A56" s="1"/>
      <c r="B56" s="1" t="s">
        <v>291</v>
      </c>
      <c r="C56" s="1"/>
      <c r="D56" s="1"/>
      <c r="E56" s="1"/>
      <c r="F56" s="1"/>
      <c r="G56" s="1"/>
      <c r="H56" s="1"/>
      <c r="I56" s="1"/>
      <c r="J56" s="1"/>
      <c r="K56" s="1"/>
      <c r="L56" s="1"/>
      <c r="M56" s="1"/>
      <c r="N56" s="1"/>
      <c r="O56" s="1"/>
      <c r="P56" s="1"/>
    </row>
    <row r="57" spans="1:16">
      <c r="A57" s="1"/>
      <c r="B57" s="1" t="s">
        <v>292</v>
      </c>
      <c r="C57" s="1"/>
      <c r="D57" s="1"/>
      <c r="E57" s="1"/>
      <c r="F57" s="1"/>
      <c r="G57" s="1"/>
      <c r="H57" s="1"/>
      <c r="I57" s="1"/>
      <c r="J57" s="1"/>
      <c r="K57" s="1"/>
      <c r="L57" s="1"/>
      <c r="M57" s="1"/>
      <c r="N57" s="1"/>
      <c r="O57" s="1"/>
      <c r="P57" s="1"/>
    </row>
    <row r="58" spans="1:16" ht="22.5">
      <c r="A58" s="248"/>
      <c r="B58" s="1"/>
      <c r="C58" s="1"/>
      <c r="D58" s="1"/>
      <c r="E58" s="1"/>
      <c r="F58" s="1"/>
      <c r="G58" s="1"/>
      <c r="H58" s="1"/>
      <c r="I58" s="1"/>
      <c r="J58" s="1"/>
      <c r="K58" s="1"/>
      <c r="L58" s="1"/>
      <c r="M58" s="1"/>
      <c r="N58" s="1"/>
      <c r="O58" s="1"/>
      <c r="P58" s="1"/>
    </row>
    <row r="59" spans="1:16" ht="17.25" thickBot="1">
      <c r="A59" s="3" t="s">
        <v>213</v>
      </c>
      <c r="B59" s="1"/>
      <c r="C59" s="1"/>
      <c r="D59" s="1"/>
      <c r="E59" s="1"/>
      <c r="F59" s="1"/>
      <c r="G59" s="1"/>
      <c r="H59" s="1"/>
      <c r="I59" s="1"/>
      <c r="J59" s="1"/>
      <c r="K59" s="1"/>
      <c r="L59" s="1"/>
      <c r="M59" s="1"/>
      <c r="N59" s="1"/>
      <c r="O59" s="1"/>
      <c r="P59" s="1"/>
    </row>
    <row r="60" spans="1:16">
      <c r="A60" s="806" t="s">
        <v>131</v>
      </c>
      <c r="B60" s="804" t="s">
        <v>674</v>
      </c>
      <c r="C60" s="804"/>
      <c r="D60" s="804"/>
      <c r="E60" s="804"/>
      <c r="F60" s="804" t="s">
        <v>675</v>
      </c>
      <c r="G60" s="804"/>
      <c r="H60" s="804"/>
      <c r="I60" s="805"/>
      <c r="J60" s="1"/>
      <c r="K60" s="1"/>
      <c r="L60" s="1"/>
      <c r="M60" s="1"/>
      <c r="N60" s="1"/>
      <c r="O60" s="1"/>
      <c r="P60" s="1"/>
    </row>
    <row r="61" spans="1:16">
      <c r="A61" s="807"/>
      <c r="B61" s="465" t="s">
        <v>214</v>
      </c>
      <c r="C61" s="465" t="s">
        <v>215</v>
      </c>
      <c r="D61" s="465" t="s">
        <v>216</v>
      </c>
      <c r="E61" s="465" t="s">
        <v>585</v>
      </c>
      <c r="F61" s="465" t="s">
        <v>214</v>
      </c>
      <c r="G61" s="465" t="s">
        <v>215</v>
      </c>
      <c r="H61" s="465" t="s">
        <v>216</v>
      </c>
      <c r="I61" s="31" t="s">
        <v>585</v>
      </c>
      <c r="J61" s="1"/>
      <c r="K61" s="1"/>
      <c r="L61" s="1"/>
      <c r="M61" s="1"/>
      <c r="N61" s="1"/>
      <c r="O61" s="1"/>
      <c r="P61" s="1"/>
    </row>
    <row r="62" spans="1:16">
      <c r="A62" s="148" t="s">
        <v>28</v>
      </c>
      <c r="B62" s="367"/>
      <c r="C62" s="367"/>
      <c r="D62" s="367"/>
      <c r="E62" s="367"/>
      <c r="F62" s="367"/>
      <c r="G62" s="367"/>
      <c r="H62" s="367"/>
      <c r="I62" s="151"/>
      <c r="J62" s="1"/>
      <c r="K62" s="1"/>
      <c r="L62" s="1"/>
      <c r="M62" s="1"/>
      <c r="N62" s="1"/>
      <c r="O62" s="1"/>
      <c r="P62" s="1"/>
    </row>
    <row r="63" spans="1:16">
      <c r="A63" s="148" t="s">
        <v>132</v>
      </c>
      <c r="B63" s="367"/>
      <c r="C63" s="367"/>
      <c r="D63" s="367"/>
      <c r="E63" s="367"/>
      <c r="F63" s="367"/>
      <c r="G63" s="367"/>
      <c r="H63" s="367"/>
      <c r="I63" s="151"/>
      <c r="J63" s="1"/>
      <c r="K63" s="1"/>
      <c r="L63" s="1"/>
      <c r="M63" s="1"/>
      <c r="N63" s="1"/>
      <c r="O63" s="1"/>
      <c r="P63" s="1"/>
    </row>
    <row r="64" spans="1:16">
      <c r="A64" s="148" t="s">
        <v>22</v>
      </c>
      <c r="B64" s="367"/>
      <c r="C64" s="367"/>
      <c r="D64" s="367"/>
      <c r="E64" s="367"/>
      <c r="F64" s="367"/>
      <c r="G64" s="367"/>
      <c r="H64" s="367"/>
      <c r="I64" s="151"/>
      <c r="J64" s="1"/>
      <c r="K64" s="1"/>
      <c r="L64" s="1"/>
      <c r="M64" s="1"/>
      <c r="N64" s="1"/>
      <c r="O64" s="1"/>
      <c r="P64" s="1"/>
    </row>
    <row r="65" spans="1:16">
      <c r="A65" s="148" t="s">
        <v>19</v>
      </c>
      <c r="B65" s="367"/>
      <c r="C65" s="367"/>
      <c r="D65" s="367"/>
      <c r="E65" s="367"/>
      <c r="F65" s="367"/>
      <c r="G65" s="367"/>
      <c r="H65" s="367"/>
      <c r="I65" s="151"/>
      <c r="J65" s="1"/>
      <c r="K65" s="1"/>
      <c r="L65" s="1"/>
      <c r="M65" s="1"/>
      <c r="N65" s="1"/>
      <c r="O65" s="1"/>
      <c r="P65" s="1"/>
    </row>
    <row r="66" spans="1:16" ht="17.25" thickBot="1">
      <c r="A66" s="541" t="s">
        <v>17</v>
      </c>
      <c r="B66" s="591">
        <f>C8</f>
        <v>0</v>
      </c>
      <c r="C66" s="591">
        <f>C9</f>
        <v>0</v>
      </c>
      <c r="D66" s="591">
        <f>C14</f>
        <v>0</v>
      </c>
      <c r="E66" s="591">
        <f>C15</f>
        <v>0</v>
      </c>
      <c r="F66" s="592"/>
      <c r="G66" s="592"/>
      <c r="H66" s="592"/>
      <c r="I66" s="593"/>
      <c r="J66" s="1"/>
      <c r="K66" s="1"/>
      <c r="L66" s="1"/>
      <c r="M66" s="1"/>
      <c r="N66" s="1"/>
      <c r="O66" s="1"/>
      <c r="P66" s="1"/>
    </row>
    <row r="67" spans="1:16" ht="17.25" thickTop="1">
      <c r="A67" s="540" t="s">
        <v>660</v>
      </c>
      <c r="B67" s="557" t="s">
        <v>676</v>
      </c>
      <c r="C67" s="546" t="s">
        <v>676</v>
      </c>
      <c r="D67" s="546" t="s">
        <v>676</v>
      </c>
      <c r="E67" s="557" t="s">
        <v>777</v>
      </c>
      <c r="F67" s="545" t="s">
        <v>676</v>
      </c>
      <c r="G67" s="560" t="s">
        <v>676</v>
      </c>
      <c r="H67" s="546" t="s">
        <v>676</v>
      </c>
      <c r="I67" s="574" t="e">
        <f>I66*'表3-1 基本情景成本收益匹配测试表（人身保险公司）'!D6/'表1-1 资产配置状况'!D7</f>
        <v>#DIV/0!</v>
      </c>
      <c r="J67" s="1"/>
      <c r="K67" s="1"/>
      <c r="L67" s="1"/>
      <c r="M67" s="1"/>
      <c r="N67" s="1"/>
      <c r="O67" s="1"/>
      <c r="P67" s="1"/>
    </row>
    <row r="68" spans="1:16" ht="17.25" thickBot="1">
      <c r="A68" s="155" t="s">
        <v>222</v>
      </c>
      <c r="B68" s="558" t="s">
        <v>676</v>
      </c>
      <c r="C68" s="559" t="s">
        <v>676</v>
      </c>
      <c r="D68" s="558" t="s">
        <v>676</v>
      </c>
      <c r="E68" s="542"/>
      <c r="F68" s="561" t="s">
        <v>676</v>
      </c>
      <c r="G68" s="562" t="s">
        <v>676</v>
      </c>
      <c r="H68" s="559" t="s">
        <v>676</v>
      </c>
      <c r="I68" s="543"/>
      <c r="J68" s="1"/>
      <c r="K68" s="1"/>
      <c r="L68" s="1"/>
      <c r="M68" s="1"/>
      <c r="N68" s="1"/>
      <c r="O68" s="1"/>
      <c r="P68" s="1"/>
    </row>
    <row r="69" spans="1:16">
      <c r="A69" s="214" t="s">
        <v>289</v>
      </c>
      <c r="B69" s="225" t="s">
        <v>586</v>
      </c>
      <c r="C69" s="224"/>
      <c r="D69" s="224"/>
      <c r="E69" s="224"/>
      <c r="F69" s="224"/>
      <c r="G69" s="224"/>
      <c r="H69" s="224"/>
      <c r="I69" s="224"/>
      <c r="J69" s="224"/>
      <c r="K69" s="1"/>
      <c r="L69" s="1"/>
      <c r="M69" s="1"/>
      <c r="N69" s="1"/>
      <c r="O69" s="1"/>
      <c r="P69" s="1"/>
    </row>
    <row r="70" spans="1:16">
      <c r="A70" s="214"/>
      <c r="B70" s="225" t="s">
        <v>799</v>
      </c>
      <c r="C70" s="224"/>
      <c r="D70" s="224"/>
      <c r="E70" s="224"/>
      <c r="F70" s="224"/>
      <c r="G70" s="224"/>
      <c r="H70" s="224"/>
      <c r="I70" s="224"/>
      <c r="J70" s="224"/>
      <c r="K70" s="1"/>
      <c r="L70" s="1"/>
      <c r="M70" s="1"/>
      <c r="N70" s="1"/>
      <c r="O70" s="1"/>
      <c r="P70" s="1"/>
    </row>
    <row r="71" spans="1:16">
      <c r="A71" s="1"/>
      <c r="B71" s="1"/>
      <c r="C71" s="1"/>
      <c r="D71" s="1"/>
      <c r="E71" s="1"/>
      <c r="F71" s="1" t="s">
        <v>236</v>
      </c>
      <c r="G71" s="1"/>
      <c r="H71" s="1"/>
      <c r="I71" s="1"/>
      <c r="J71" s="1"/>
      <c r="K71" s="1"/>
      <c r="L71" s="1"/>
      <c r="M71" s="1"/>
      <c r="N71" s="1"/>
      <c r="O71" s="1"/>
      <c r="P71" s="1"/>
    </row>
    <row r="72" spans="1:16">
      <c r="A72" s="1"/>
      <c r="B72" s="1"/>
      <c r="C72" s="1"/>
      <c r="D72" s="1"/>
      <c r="E72" s="1"/>
      <c r="F72" s="1"/>
      <c r="G72" s="1"/>
      <c r="H72" s="1"/>
      <c r="I72" s="1"/>
      <c r="J72" s="1"/>
      <c r="K72" s="1"/>
      <c r="L72" s="1"/>
      <c r="M72" s="1"/>
      <c r="N72" s="1"/>
      <c r="O72" s="1"/>
      <c r="P72" s="1"/>
    </row>
    <row r="73" spans="1:16" ht="17.25" thickBot="1">
      <c r="A73" s="3" t="s">
        <v>233</v>
      </c>
      <c r="B73" s="1"/>
      <c r="C73" s="1"/>
      <c r="D73" s="1"/>
      <c r="E73" s="1"/>
      <c r="F73" s="1"/>
      <c r="G73" s="1"/>
      <c r="H73" s="1"/>
      <c r="I73" s="1"/>
      <c r="J73" s="1"/>
      <c r="K73" s="1"/>
      <c r="L73" s="1"/>
      <c r="M73" s="1"/>
      <c r="N73" s="1"/>
      <c r="O73" s="1"/>
      <c r="P73" s="1"/>
    </row>
    <row r="74" spans="1:16">
      <c r="A74" s="814" t="s">
        <v>131</v>
      </c>
      <c r="B74" s="816" t="s">
        <v>43</v>
      </c>
      <c r="C74" s="817"/>
      <c r="D74" s="817"/>
      <c r="E74" s="817"/>
      <c r="F74" s="816" t="s">
        <v>220</v>
      </c>
      <c r="G74" s="817"/>
      <c r="H74" s="817"/>
      <c r="I74" s="818"/>
      <c r="J74" s="816" t="s">
        <v>221</v>
      </c>
      <c r="K74" s="817"/>
      <c r="L74" s="817"/>
      <c r="M74" s="818"/>
      <c r="N74" s="1"/>
      <c r="O74" s="1"/>
      <c r="P74" s="1"/>
    </row>
    <row r="75" spans="1:16" ht="17.25" thickBot="1">
      <c r="A75" s="815"/>
      <c r="B75" s="450" t="s">
        <v>219</v>
      </c>
      <c r="C75" s="548" t="s">
        <v>672</v>
      </c>
      <c r="D75" s="142" t="s">
        <v>27</v>
      </c>
      <c r="E75" s="446" t="s">
        <v>584</v>
      </c>
      <c r="F75" s="442" t="s">
        <v>219</v>
      </c>
      <c r="G75" s="553" t="s">
        <v>672</v>
      </c>
      <c r="H75" s="164" t="s">
        <v>27</v>
      </c>
      <c r="I75" s="165" t="s">
        <v>584</v>
      </c>
      <c r="J75" s="442" t="s">
        <v>219</v>
      </c>
      <c r="K75" s="553" t="s">
        <v>672</v>
      </c>
      <c r="L75" s="164" t="s">
        <v>27</v>
      </c>
      <c r="M75" s="165" t="s">
        <v>584</v>
      </c>
      <c r="N75" s="1"/>
      <c r="O75" s="1"/>
      <c r="P75" s="1"/>
    </row>
    <row r="76" spans="1:16">
      <c r="A76" s="447" t="s">
        <v>28</v>
      </c>
      <c r="B76" s="144"/>
      <c r="C76" s="549"/>
      <c r="D76" s="159"/>
      <c r="E76" s="145"/>
      <c r="F76" s="443"/>
      <c r="G76" s="550"/>
      <c r="H76" s="157"/>
      <c r="I76" s="158"/>
      <c r="J76" s="443"/>
      <c r="K76" s="550"/>
      <c r="L76" s="157"/>
      <c r="M76" s="158"/>
      <c r="N76" s="1"/>
      <c r="O76" s="1"/>
      <c r="P76" s="1"/>
    </row>
    <row r="77" spans="1:16">
      <c r="A77" s="448" t="s">
        <v>223</v>
      </c>
      <c r="B77" s="366"/>
      <c r="C77" s="550"/>
      <c r="D77" s="368"/>
      <c r="E77" s="554" t="s">
        <v>237</v>
      </c>
      <c r="F77" s="443"/>
      <c r="G77" s="550"/>
      <c r="H77" s="368"/>
      <c r="I77" s="556" t="s">
        <v>237</v>
      </c>
      <c r="J77" s="443"/>
      <c r="K77" s="550"/>
      <c r="L77" s="368"/>
      <c r="M77" s="556" t="s">
        <v>237</v>
      </c>
      <c r="N77" s="1"/>
      <c r="O77" s="1"/>
      <c r="P77" s="1"/>
    </row>
    <row r="78" spans="1:16">
      <c r="A78" s="448" t="s">
        <v>224</v>
      </c>
      <c r="B78" s="366"/>
      <c r="C78" s="550"/>
      <c r="D78" s="368"/>
      <c r="E78" s="554" t="s">
        <v>237</v>
      </c>
      <c r="F78" s="443"/>
      <c r="G78" s="550"/>
      <c r="H78" s="368"/>
      <c r="I78" s="556" t="s">
        <v>237</v>
      </c>
      <c r="J78" s="443"/>
      <c r="K78" s="550"/>
      <c r="L78" s="368"/>
      <c r="M78" s="556" t="s">
        <v>237</v>
      </c>
      <c r="N78" s="1"/>
      <c r="O78" s="1"/>
      <c r="P78" s="1"/>
    </row>
    <row r="79" spans="1:16">
      <c r="A79" s="444" t="s">
        <v>132</v>
      </c>
      <c r="B79" s="148"/>
      <c r="C79" s="551"/>
      <c r="D79" s="555" t="s">
        <v>237</v>
      </c>
      <c r="E79" s="554" t="s">
        <v>237</v>
      </c>
      <c r="F79" s="443"/>
      <c r="G79" s="550"/>
      <c r="H79" s="555" t="s">
        <v>237</v>
      </c>
      <c r="I79" s="554" t="s">
        <v>237</v>
      </c>
      <c r="J79" s="443"/>
      <c r="K79" s="550"/>
      <c r="L79" s="555" t="s">
        <v>237</v>
      </c>
      <c r="M79" s="556" t="s">
        <v>237</v>
      </c>
      <c r="N79" s="1"/>
      <c r="O79" s="1"/>
      <c r="P79" s="1"/>
    </row>
    <row r="80" spans="1:16">
      <c r="A80" s="448" t="s">
        <v>223</v>
      </c>
      <c r="B80" s="366"/>
      <c r="C80" s="550"/>
      <c r="D80" s="555" t="s">
        <v>237</v>
      </c>
      <c r="E80" s="554" t="s">
        <v>237</v>
      </c>
      <c r="F80" s="443"/>
      <c r="G80" s="550"/>
      <c r="H80" s="555" t="s">
        <v>237</v>
      </c>
      <c r="I80" s="554" t="s">
        <v>237</v>
      </c>
      <c r="J80" s="444"/>
      <c r="K80" s="551"/>
      <c r="L80" s="555" t="s">
        <v>237</v>
      </c>
      <c r="M80" s="556" t="s">
        <v>237</v>
      </c>
      <c r="N80" s="1"/>
      <c r="O80" s="1"/>
      <c r="P80" s="1"/>
    </row>
    <row r="81" spans="1:16">
      <c r="A81" s="448" t="s">
        <v>224</v>
      </c>
      <c r="B81" s="366"/>
      <c r="C81" s="550"/>
      <c r="D81" s="555" t="s">
        <v>237</v>
      </c>
      <c r="E81" s="554" t="s">
        <v>237</v>
      </c>
      <c r="F81" s="443"/>
      <c r="G81" s="550"/>
      <c r="H81" s="555" t="s">
        <v>237</v>
      </c>
      <c r="I81" s="554" t="s">
        <v>237</v>
      </c>
      <c r="J81" s="444"/>
      <c r="K81" s="551"/>
      <c r="L81" s="555" t="s">
        <v>237</v>
      </c>
      <c r="M81" s="556" t="s">
        <v>237</v>
      </c>
      <c r="N81" s="1"/>
      <c r="O81" s="1"/>
      <c r="P81" s="1"/>
    </row>
    <row r="82" spans="1:16">
      <c r="A82" s="148" t="s">
        <v>606</v>
      </c>
      <c r="B82" s="366"/>
      <c r="C82" s="550"/>
      <c r="D82" s="547"/>
      <c r="E82" s="455"/>
      <c r="F82" s="443"/>
      <c r="G82" s="550"/>
      <c r="H82" s="547"/>
      <c r="I82" s="455"/>
      <c r="J82" s="444"/>
      <c r="K82" s="551"/>
      <c r="L82" s="547"/>
      <c r="M82" s="456"/>
      <c r="N82" s="1"/>
      <c r="O82" s="1"/>
      <c r="P82" s="1"/>
    </row>
    <row r="83" spans="1:16">
      <c r="A83" s="366" t="s">
        <v>223</v>
      </c>
      <c r="B83" s="366"/>
      <c r="C83" s="550"/>
      <c r="D83" s="547"/>
      <c r="E83" s="455"/>
      <c r="F83" s="443"/>
      <c r="G83" s="550"/>
      <c r="H83" s="547"/>
      <c r="I83" s="455"/>
      <c r="J83" s="444"/>
      <c r="K83" s="551"/>
      <c r="L83" s="547"/>
      <c r="M83" s="456"/>
      <c r="N83" s="1"/>
      <c r="O83" s="1"/>
      <c r="P83" s="1"/>
    </row>
    <row r="84" spans="1:16">
      <c r="A84" s="366" t="s">
        <v>224</v>
      </c>
      <c r="B84" s="366"/>
      <c r="C84" s="550"/>
      <c r="D84" s="547"/>
      <c r="E84" s="455"/>
      <c r="F84" s="443"/>
      <c r="G84" s="550"/>
      <c r="H84" s="547"/>
      <c r="I84" s="455"/>
      <c r="J84" s="444"/>
      <c r="K84" s="551"/>
      <c r="L84" s="547"/>
      <c r="M84" s="456"/>
      <c r="N84" s="1"/>
      <c r="O84" s="1"/>
      <c r="P84" s="1"/>
    </row>
    <row r="85" spans="1:16">
      <c r="A85" s="444" t="s">
        <v>22</v>
      </c>
      <c r="B85" s="148"/>
      <c r="C85" s="551"/>
      <c r="D85" s="368"/>
      <c r="E85" s="441"/>
      <c r="F85" s="443"/>
      <c r="G85" s="550"/>
      <c r="H85" s="368"/>
      <c r="I85" s="151"/>
      <c r="J85" s="444"/>
      <c r="K85" s="551"/>
      <c r="L85" s="368"/>
      <c r="M85" s="151"/>
      <c r="N85" s="1"/>
      <c r="O85" s="1"/>
      <c r="P85" s="1"/>
    </row>
    <row r="86" spans="1:16">
      <c r="A86" s="448" t="s">
        <v>223</v>
      </c>
      <c r="B86" s="366"/>
      <c r="C86" s="550"/>
      <c r="D86" s="368"/>
      <c r="E86" s="554" t="s">
        <v>237</v>
      </c>
      <c r="F86" s="443"/>
      <c r="G86" s="550"/>
      <c r="H86" s="368"/>
      <c r="I86" s="556" t="s">
        <v>237</v>
      </c>
      <c r="J86" s="443"/>
      <c r="K86" s="550"/>
      <c r="L86" s="368"/>
      <c r="M86" s="556" t="s">
        <v>237</v>
      </c>
      <c r="N86" s="1"/>
      <c r="O86" s="1"/>
      <c r="P86" s="1"/>
    </row>
    <row r="87" spans="1:16">
      <c r="A87" s="448" t="s">
        <v>224</v>
      </c>
      <c r="B87" s="366"/>
      <c r="C87" s="550"/>
      <c r="D87" s="368"/>
      <c r="E87" s="554" t="s">
        <v>237</v>
      </c>
      <c r="F87" s="443"/>
      <c r="G87" s="550"/>
      <c r="H87" s="368"/>
      <c r="I87" s="556" t="s">
        <v>237</v>
      </c>
      <c r="J87" s="443"/>
      <c r="K87" s="550"/>
      <c r="L87" s="368"/>
      <c r="M87" s="556" t="s">
        <v>237</v>
      </c>
      <c r="N87" s="1"/>
      <c r="O87" s="1"/>
      <c r="P87" s="1"/>
    </row>
    <row r="88" spans="1:16">
      <c r="A88" s="444" t="s">
        <v>19</v>
      </c>
      <c r="B88" s="148"/>
      <c r="C88" s="551"/>
      <c r="D88" s="368"/>
      <c r="E88" s="441"/>
      <c r="F88" s="444"/>
      <c r="G88" s="551"/>
      <c r="H88" s="368"/>
      <c r="I88" s="151"/>
      <c r="J88" s="444"/>
      <c r="K88" s="551"/>
      <c r="L88" s="368"/>
      <c r="M88" s="151"/>
      <c r="N88" s="1"/>
      <c r="O88" s="1"/>
      <c r="P88" s="1"/>
    </row>
    <row r="89" spans="1:16">
      <c r="A89" s="448" t="s">
        <v>223</v>
      </c>
      <c r="B89" s="366"/>
      <c r="C89" s="550"/>
      <c r="D89" s="368"/>
      <c r="E89" s="554" t="s">
        <v>237</v>
      </c>
      <c r="F89" s="443"/>
      <c r="G89" s="550"/>
      <c r="H89" s="368"/>
      <c r="I89" s="556" t="s">
        <v>237</v>
      </c>
      <c r="J89" s="443"/>
      <c r="K89" s="550"/>
      <c r="L89" s="368"/>
      <c r="M89" s="556" t="s">
        <v>237</v>
      </c>
      <c r="N89" s="1"/>
      <c r="O89" s="1"/>
      <c r="P89" s="1"/>
    </row>
    <row r="90" spans="1:16">
      <c r="A90" s="448" t="s">
        <v>224</v>
      </c>
      <c r="B90" s="366"/>
      <c r="C90" s="550"/>
      <c r="D90" s="368"/>
      <c r="E90" s="554" t="s">
        <v>237</v>
      </c>
      <c r="F90" s="443"/>
      <c r="G90" s="550"/>
      <c r="H90" s="368"/>
      <c r="I90" s="556" t="s">
        <v>237</v>
      </c>
      <c r="J90" s="443"/>
      <c r="K90" s="550"/>
      <c r="L90" s="368"/>
      <c r="M90" s="556" t="s">
        <v>237</v>
      </c>
      <c r="N90" s="1"/>
      <c r="O90" s="1"/>
      <c r="P90" s="1"/>
    </row>
    <row r="91" spans="1:16">
      <c r="A91" s="444" t="s">
        <v>17</v>
      </c>
      <c r="B91" s="148"/>
      <c r="C91" s="551"/>
      <c r="D91" s="368"/>
      <c r="E91" s="441"/>
      <c r="F91" s="444"/>
      <c r="G91" s="551"/>
      <c r="H91" s="368"/>
      <c r="I91" s="151"/>
      <c r="J91" s="444"/>
      <c r="K91" s="551"/>
      <c r="L91" s="368"/>
      <c r="M91" s="151"/>
      <c r="N91" s="1"/>
      <c r="O91" s="1"/>
      <c r="P91" s="1"/>
    </row>
    <row r="92" spans="1:16">
      <c r="A92" s="448" t="s">
        <v>223</v>
      </c>
      <c r="B92" s="366"/>
      <c r="C92" s="550"/>
      <c r="D92" s="368"/>
      <c r="E92" s="554" t="s">
        <v>237</v>
      </c>
      <c r="F92" s="443"/>
      <c r="G92" s="550"/>
      <c r="H92" s="368"/>
      <c r="I92" s="556" t="s">
        <v>237</v>
      </c>
      <c r="J92" s="443"/>
      <c r="K92" s="550"/>
      <c r="L92" s="368"/>
      <c r="M92" s="556" t="s">
        <v>237</v>
      </c>
      <c r="N92" s="1"/>
      <c r="O92" s="1"/>
      <c r="P92" s="1"/>
    </row>
    <row r="93" spans="1:16" ht="17.25" thickBot="1">
      <c r="A93" s="449" t="s">
        <v>224</v>
      </c>
      <c r="B93" s="155"/>
      <c r="C93" s="552"/>
      <c r="D93" s="160"/>
      <c r="E93" s="563" t="s">
        <v>237</v>
      </c>
      <c r="F93" s="445"/>
      <c r="G93" s="552"/>
      <c r="H93" s="160"/>
      <c r="I93" s="538" t="s">
        <v>237</v>
      </c>
      <c r="J93" s="445"/>
      <c r="K93" s="552"/>
      <c r="L93" s="160"/>
      <c r="M93" s="538" t="s">
        <v>237</v>
      </c>
      <c r="N93" s="1"/>
      <c r="O93" s="1"/>
      <c r="P93" s="1"/>
    </row>
    <row r="94" spans="1:16">
      <c r="A94" s="214" t="s">
        <v>289</v>
      </c>
      <c r="B94" s="1" t="s">
        <v>671</v>
      </c>
      <c r="C94" s="223"/>
      <c r="D94" s="223"/>
      <c r="E94" s="223"/>
      <c r="F94" s="223"/>
      <c r="G94" s="223"/>
      <c r="H94" s="223"/>
      <c r="I94" s="223"/>
      <c r="J94" s="223"/>
      <c r="K94" s="223"/>
      <c r="L94" s="223"/>
      <c r="M94" s="223"/>
      <c r="N94" s="1"/>
      <c r="O94" s="1"/>
      <c r="P94" s="1"/>
    </row>
    <row r="95" spans="1:16">
      <c r="A95" s="214"/>
      <c r="B95" s="1" t="s">
        <v>723</v>
      </c>
      <c r="C95" s="223"/>
      <c r="D95" s="223"/>
      <c r="E95" s="223"/>
      <c r="F95" s="223"/>
      <c r="G95" s="223"/>
      <c r="H95" s="223"/>
      <c r="I95" s="223"/>
      <c r="J95" s="223"/>
      <c r="K95" s="223"/>
      <c r="L95" s="223"/>
      <c r="M95" s="223"/>
      <c r="N95" s="1"/>
      <c r="O95" s="1"/>
      <c r="P95" s="1"/>
    </row>
    <row r="96" spans="1:16">
      <c r="A96" s="1"/>
      <c r="B96" s="1"/>
      <c r="C96" s="1"/>
      <c r="D96" s="1"/>
      <c r="E96" s="1"/>
      <c r="F96" s="1"/>
      <c r="G96" s="1"/>
      <c r="H96" s="1"/>
      <c r="I96" s="1"/>
      <c r="J96" s="1"/>
      <c r="K96" s="1"/>
      <c r="L96" s="1"/>
      <c r="M96" s="1"/>
      <c r="N96" s="1"/>
      <c r="O96" s="1"/>
      <c r="P96" s="1"/>
    </row>
    <row r="97" spans="1:16" ht="17.25" thickBot="1">
      <c r="A97" s="3" t="s">
        <v>234</v>
      </c>
      <c r="B97" s="1"/>
      <c r="C97" s="1"/>
      <c r="D97" s="1"/>
      <c r="E97" s="1"/>
      <c r="F97" s="1"/>
      <c r="G97" s="1"/>
      <c r="H97" s="1"/>
      <c r="I97" s="1"/>
      <c r="J97" s="1"/>
      <c r="K97" s="1"/>
      <c r="L97" s="1"/>
      <c r="M97" s="1"/>
      <c r="N97" s="1"/>
      <c r="O97" s="1"/>
      <c r="P97" s="1"/>
    </row>
    <row r="98" spans="1:16">
      <c r="A98" s="808" t="s">
        <v>131</v>
      </c>
      <c r="B98" s="816" t="s">
        <v>43</v>
      </c>
      <c r="C98" s="817"/>
      <c r="D98" s="817"/>
      <c r="E98" s="817"/>
      <c r="F98" s="816" t="s">
        <v>220</v>
      </c>
      <c r="G98" s="817"/>
      <c r="H98" s="817"/>
      <c r="I98" s="818"/>
      <c r="J98" s="816" t="s">
        <v>221</v>
      </c>
      <c r="K98" s="817"/>
      <c r="L98" s="817"/>
      <c r="M98" s="818"/>
      <c r="N98" s="1"/>
      <c r="O98" s="1"/>
      <c r="P98" s="1"/>
    </row>
    <row r="99" spans="1:16" ht="17.25" thickBot="1">
      <c r="A99" s="809"/>
      <c r="B99" s="450" t="s">
        <v>219</v>
      </c>
      <c r="C99" s="548" t="s">
        <v>672</v>
      </c>
      <c r="D99" s="142" t="s">
        <v>27</v>
      </c>
      <c r="E99" s="446" t="s">
        <v>584</v>
      </c>
      <c r="F99" s="442" t="s">
        <v>219</v>
      </c>
      <c r="G99" s="553" t="s">
        <v>672</v>
      </c>
      <c r="H99" s="164" t="s">
        <v>27</v>
      </c>
      <c r="I99" s="165" t="s">
        <v>584</v>
      </c>
      <c r="J99" s="442" t="s">
        <v>219</v>
      </c>
      <c r="K99" s="553" t="s">
        <v>672</v>
      </c>
      <c r="L99" s="164" t="s">
        <v>27</v>
      </c>
      <c r="M99" s="165" t="s">
        <v>584</v>
      </c>
      <c r="N99" s="1"/>
      <c r="O99" s="1"/>
      <c r="P99" s="1"/>
    </row>
    <row r="100" spans="1:16">
      <c r="A100" s="144" t="s">
        <v>28</v>
      </c>
      <c r="B100" s="144"/>
      <c r="C100" s="549"/>
      <c r="D100" s="159"/>
      <c r="E100" s="145"/>
      <c r="F100" s="443"/>
      <c r="G100" s="550"/>
      <c r="H100" s="157"/>
      <c r="I100" s="158"/>
      <c r="J100" s="443"/>
      <c r="K100" s="550"/>
      <c r="L100" s="157"/>
      <c r="M100" s="158"/>
      <c r="N100" s="1"/>
      <c r="O100" s="1"/>
      <c r="P100" s="1"/>
    </row>
    <row r="101" spans="1:16">
      <c r="A101" s="366" t="s">
        <v>223</v>
      </c>
      <c r="B101" s="366"/>
      <c r="C101" s="550"/>
      <c r="D101" s="368"/>
      <c r="E101" s="554" t="s">
        <v>237</v>
      </c>
      <c r="F101" s="443"/>
      <c r="G101" s="550"/>
      <c r="H101" s="368"/>
      <c r="I101" s="556" t="s">
        <v>237</v>
      </c>
      <c r="J101" s="443"/>
      <c r="K101" s="550"/>
      <c r="L101" s="368"/>
      <c r="M101" s="556" t="s">
        <v>237</v>
      </c>
      <c r="N101" s="1"/>
      <c r="O101" s="1"/>
      <c r="P101" s="1"/>
    </row>
    <row r="102" spans="1:16">
      <c r="A102" s="366" t="s">
        <v>224</v>
      </c>
      <c r="B102" s="366"/>
      <c r="C102" s="550"/>
      <c r="D102" s="368"/>
      <c r="E102" s="554" t="s">
        <v>237</v>
      </c>
      <c r="F102" s="443"/>
      <c r="G102" s="550"/>
      <c r="H102" s="368"/>
      <c r="I102" s="556" t="s">
        <v>237</v>
      </c>
      <c r="J102" s="443"/>
      <c r="K102" s="550"/>
      <c r="L102" s="368"/>
      <c r="M102" s="556" t="s">
        <v>237</v>
      </c>
      <c r="N102" s="1"/>
      <c r="O102" s="1"/>
      <c r="P102" s="1"/>
    </row>
    <row r="103" spans="1:16">
      <c r="A103" s="148" t="s">
        <v>132</v>
      </c>
      <c r="B103" s="148"/>
      <c r="C103" s="551"/>
      <c r="D103" s="555" t="s">
        <v>237</v>
      </c>
      <c r="E103" s="554" t="s">
        <v>237</v>
      </c>
      <c r="F103" s="443"/>
      <c r="G103" s="550"/>
      <c r="H103" s="555" t="s">
        <v>237</v>
      </c>
      <c r="I103" s="554" t="s">
        <v>237</v>
      </c>
      <c r="J103" s="443"/>
      <c r="K103" s="550"/>
      <c r="L103" s="555" t="s">
        <v>237</v>
      </c>
      <c r="M103" s="556" t="s">
        <v>237</v>
      </c>
      <c r="N103" s="1"/>
      <c r="O103" s="1"/>
      <c r="P103" s="1"/>
    </row>
    <row r="104" spans="1:16">
      <c r="A104" s="366" t="s">
        <v>223</v>
      </c>
      <c r="B104" s="366"/>
      <c r="C104" s="550"/>
      <c r="D104" s="555" t="s">
        <v>237</v>
      </c>
      <c r="E104" s="554" t="s">
        <v>237</v>
      </c>
      <c r="F104" s="443"/>
      <c r="G104" s="550"/>
      <c r="H104" s="555" t="s">
        <v>237</v>
      </c>
      <c r="I104" s="554" t="s">
        <v>237</v>
      </c>
      <c r="J104" s="444"/>
      <c r="K104" s="551"/>
      <c r="L104" s="555" t="s">
        <v>237</v>
      </c>
      <c r="M104" s="556" t="s">
        <v>237</v>
      </c>
      <c r="N104" s="1"/>
      <c r="O104" s="1"/>
      <c r="P104" s="1"/>
    </row>
    <row r="105" spans="1:16">
      <c r="A105" s="366" t="s">
        <v>224</v>
      </c>
      <c r="B105" s="366"/>
      <c r="C105" s="550"/>
      <c r="D105" s="555" t="s">
        <v>237</v>
      </c>
      <c r="E105" s="554" t="s">
        <v>237</v>
      </c>
      <c r="F105" s="443"/>
      <c r="G105" s="550"/>
      <c r="H105" s="555" t="s">
        <v>237</v>
      </c>
      <c r="I105" s="554" t="s">
        <v>237</v>
      </c>
      <c r="J105" s="444"/>
      <c r="K105" s="551"/>
      <c r="L105" s="555" t="s">
        <v>237</v>
      </c>
      <c r="M105" s="556" t="s">
        <v>237</v>
      </c>
      <c r="N105" s="1"/>
      <c r="O105" s="1"/>
      <c r="P105" s="1"/>
    </row>
    <row r="106" spans="1:16">
      <c r="A106" s="148" t="s">
        <v>606</v>
      </c>
      <c r="B106" s="366"/>
      <c r="C106" s="550"/>
      <c r="D106" s="547"/>
      <c r="E106" s="455"/>
      <c r="F106" s="443"/>
      <c r="G106" s="550"/>
      <c r="H106" s="547"/>
      <c r="I106" s="455"/>
      <c r="J106" s="444"/>
      <c r="K106" s="551"/>
      <c r="L106" s="547"/>
      <c r="M106" s="456"/>
      <c r="N106" s="1"/>
      <c r="O106" s="1"/>
      <c r="P106" s="1"/>
    </row>
    <row r="107" spans="1:16">
      <c r="A107" s="366" t="s">
        <v>223</v>
      </c>
      <c r="B107" s="366"/>
      <c r="C107" s="550"/>
      <c r="D107" s="547"/>
      <c r="E107" s="455"/>
      <c r="F107" s="443"/>
      <c r="G107" s="550"/>
      <c r="H107" s="547"/>
      <c r="I107" s="455"/>
      <c r="J107" s="444"/>
      <c r="K107" s="551"/>
      <c r="L107" s="547"/>
      <c r="M107" s="456"/>
      <c r="N107" s="1"/>
      <c r="O107" s="1"/>
      <c r="P107" s="1"/>
    </row>
    <row r="108" spans="1:16">
      <c r="A108" s="366" t="s">
        <v>224</v>
      </c>
      <c r="B108" s="366"/>
      <c r="C108" s="550"/>
      <c r="D108" s="547"/>
      <c r="E108" s="455"/>
      <c r="F108" s="443"/>
      <c r="G108" s="550"/>
      <c r="H108" s="547"/>
      <c r="I108" s="455"/>
      <c r="J108" s="444"/>
      <c r="K108" s="551"/>
      <c r="L108" s="547"/>
      <c r="M108" s="456"/>
      <c r="N108" s="1"/>
      <c r="O108" s="1"/>
      <c r="P108" s="1"/>
    </row>
    <row r="109" spans="1:16">
      <c r="A109" s="148" t="s">
        <v>22</v>
      </c>
      <c r="B109" s="148"/>
      <c r="C109" s="551"/>
      <c r="D109" s="368"/>
      <c r="E109" s="441"/>
      <c r="F109" s="443"/>
      <c r="G109" s="550"/>
      <c r="H109" s="368"/>
      <c r="I109" s="151"/>
      <c r="J109" s="444"/>
      <c r="K109" s="551"/>
      <c r="L109" s="368"/>
      <c r="M109" s="151"/>
      <c r="N109" s="1"/>
      <c r="O109" s="1"/>
      <c r="P109" s="1"/>
    </row>
    <row r="110" spans="1:16">
      <c r="A110" s="366" t="s">
        <v>223</v>
      </c>
      <c r="B110" s="366"/>
      <c r="C110" s="550"/>
      <c r="D110" s="368"/>
      <c r="E110" s="554" t="s">
        <v>237</v>
      </c>
      <c r="F110" s="443"/>
      <c r="G110" s="550"/>
      <c r="H110" s="368"/>
      <c r="I110" s="556" t="s">
        <v>237</v>
      </c>
      <c r="J110" s="443"/>
      <c r="K110" s="550"/>
      <c r="L110" s="368"/>
      <c r="M110" s="556" t="s">
        <v>237</v>
      </c>
      <c r="N110" s="1"/>
      <c r="O110" s="1"/>
      <c r="P110" s="1"/>
    </row>
    <row r="111" spans="1:16">
      <c r="A111" s="366" t="s">
        <v>224</v>
      </c>
      <c r="B111" s="366"/>
      <c r="C111" s="550"/>
      <c r="D111" s="368"/>
      <c r="E111" s="554" t="s">
        <v>237</v>
      </c>
      <c r="F111" s="443"/>
      <c r="G111" s="550"/>
      <c r="H111" s="368"/>
      <c r="I111" s="556" t="s">
        <v>237</v>
      </c>
      <c r="J111" s="443"/>
      <c r="K111" s="550"/>
      <c r="L111" s="368"/>
      <c r="M111" s="556" t="s">
        <v>237</v>
      </c>
      <c r="N111" s="1"/>
      <c r="O111" s="1"/>
      <c r="P111" s="1"/>
    </row>
    <row r="112" spans="1:16">
      <c r="A112" s="148" t="s">
        <v>19</v>
      </c>
      <c r="B112" s="148"/>
      <c r="C112" s="551"/>
      <c r="D112" s="368"/>
      <c r="E112" s="441"/>
      <c r="F112" s="444"/>
      <c r="G112" s="551"/>
      <c r="H112" s="368"/>
      <c r="I112" s="151"/>
      <c r="J112" s="444"/>
      <c r="K112" s="551"/>
      <c r="L112" s="368"/>
      <c r="M112" s="151"/>
      <c r="N112" s="1"/>
      <c r="O112" s="1"/>
      <c r="P112" s="1"/>
    </row>
    <row r="113" spans="1:16">
      <c r="A113" s="366" t="s">
        <v>223</v>
      </c>
      <c r="B113" s="366"/>
      <c r="C113" s="550"/>
      <c r="D113" s="368"/>
      <c r="E113" s="554" t="s">
        <v>237</v>
      </c>
      <c r="F113" s="443"/>
      <c r="G113" s="550"/>
      <c r="H113" s="368"/>
      <c r="I113" s="556" t="s">
        <v>237</v>
      </c>
      <c r="J113" s="443"/>
      <c r="K113" s="550"/>
      <c r="L113" s="368"/>
      <c r="M113" s="556" t="s">
        <v>237</v>
      </c>
      <c r="N113" s="1"/>
      <c r="O113" s="1"/>
      <c r="P113" s="1"/>
    </row>
    <row r="114" spans="1:16">
      <c r="A114" s="366" t="s">
        <v>224</v>
      </c>
      <c r="B114" s="366"/>
      <c r="C114" s="550"/>
      <c r="D114" s="368"/>
      <c r="E114" s="554" t="s">
        <v>237</v>
      </c>
      <c r="F114" s="443"/>
      <c r="G114" s="550"/>
      <c r="H114" s="368"/>
      <c r="I114" s="556" t="s">
        <v>237</v>
      </c>
      <c r="J114" s="443"/>
      <c r="K114" s="550"/>
      <c r="L114" s="368"/>
      <c r="M114" s="556" t="s">
        <v>237</v>
      </c>
      <c r="N114" s="1"/>
      <c r="O114" s="1"/>
      <c r="P114" s="1"/>
    </row>
    <row r="115" spans="1:16">
      <c r="A115" s="148" t="s">
        <v>17</v>
      </c>
      <c r="B115" s="148"/>
      <c r="C115" s="551"/>
      <c r="D115" s="368"/>
      <c r="E115" s="441"/>
      <c r="F115" s="444"/>
      <c r="G115" s="551"/>
      <c r="H115" s="368"/>
      <c r="I115" s="151"/>
      <c r="J115" s="444"/>
      <c r="K115" s="551"/>
      <c r="L115" s="368"/>
      <c r="M115" s="151"/>
      <c r="N115" s="1"/>
      <c r="O115" s="1"/>
      <c r="P115" s="1"/>
    </row>
    <row r="116" spans="1:16">
      <c r="A116" s="366" t="s">
        <v>223</v>
      </c>
      <c r="B116" s="366"/>
      <c r="C116" s="550"/>
      <c r="D116" s="368"/>
      <c r="E116" s="554" t="s">
        <v>237</v>
      </c>
      <c r="F116" s="443"/>
      <c r="G116" s="550"/>
      <c r="H116" s="368"/>
      <c r="I116" s="556" t="s">
        <v>237</v>
      </c>
      <c r="J116" s="443"/>
      <c r="K116" s="550"/>
      <c r="L116" s="368"/>
      <c r="M116" s="556" t="s">
        <v>237</v>
      </c>
      <c r="N116" s="1"/>
      <c r="O116" s="1"/>
      <c r="P116" s="1"/>
    </row>
    <row r="117" spans="1:16" ht="17.25" thickBot="1">
      <c r="A117" s="369" t="s">
        <v>224</v>
      </c>
      <c r="B117" s="155"/>
      <c r="C117" s="552"/>
      <c r="D117" s="160"/>
      <c r="E117" s="563" t="s">
        <v>237</v>
      </c>
      <c r="F117" s="445"/>
      <c r="G117" s="552"/>
      <c r="H117" s="160"/>
      <c r="I117" s="538" t="s">
        <v>237</v>
      </c>
      <c r="J117" s="445"/>
      <c r="K117" s="552"/>
      <c r="L117" s="160"/>
      <c r="M117" s="538" t="s">
        <v>237</v>
      </c>
      <c r="N117" s="1"/>
      <c r="O117" s="1"/>
      <c r="P117" s="1"/>
    </row>
    <row r="118" spans="1:16">
      <c r="A118" s="214" t="s">
        <v>289</v>
      </c>
      <c r="B118" s="1" t="s">
        <v>673</v>
      </c>
      <c r="C118" s="223"/>
      <c r="D118" s="223"/>
      <c r="E118" s="223"/>
      <c r="F118" s="223"/>
      <c r="G118" s="223"/>
      <c r="H118" s="223"/>
      <c r="I118" s="223"/>
      <c r="J118" s="223"/>
      <c r="K118" s="223"/>
      <c r="L118" s="223"/>
      <c r="M118" s="223"/>
      <c r="N118" s="1"/>
      <c r="O118" s="1"/>
      <c r="P118" s="1"/>
    </row>
    <row r="119" spans="1:16">
      <c r="A119" s="214"/>
      <c r="B119" s="167" t="s">
        <v>670</v>
      </c>
      <c r="C119" s="223"/>
      <c r="D119" s="223"/>
      <c r="E119" s="223"/>
      <c r="F119" s="223"/>
      <c r="G119" s="223"/>
      <c r="H119" s="223"/>
      <c r="I119" s="223"/>
      <c r="J119" s="223"/>
      <c r="K119" s="223"/>
      <c r="L119" s="223"/>
      <c r="M119" s="223"/>
      <c r="N119" s="1"/>
      <c r="O119" s="1"/>
      <c r="P119" s="1"/>
    </row>
    <row r="120" spans="1:16">
      <c r="A120" s="214"/>
      <c r="B120" s="1"/>
      <c r="C120" s="223"/>
      <c r="D120" s="223"/>
      <c r="E120" s="223"/>
      <c r="F120" s="223"/>
      <c r="G120" s="223"/>
      <c r="H120" s="223"/>
      <c r="I120" s="223"/>
      <c r="J120" s="223"/>
      <c r="K120" s="223"/>
      <c r="L120" s="223"/>
      <c r="M120" s="223"/>
      <c r="N120" s="1"/>
      <c r="O120" s="1"/>
      <c r="P120" s="1"/>
    </row>
  </sheetData>
  <sheetProtection password="CC52" sheet="1" objects="1" scenarios="1" formatCells="0" formatColumns="0" formatRows="0"/>
  <protectedRanges>
    <protectedRange sqref="B100:M117" name="区域7"/>
    <protectedRange sqref="B76:M93" name="区域6"/>
    <protectedRange sqref="B62:I68" name="区域5"/>
    <protectedRange sqref="B37:J54" name="区域4"/>
    <protectedRange sqref="B21:M29" name="区域3"/>
    <protectedRange sqref="B7:F15" name="区域2"/>
    <protectedRange sqref="A3:I3" name="区域1"/>
  </protectedRanges>
  <mergeCells count="25">
    <mergeCell ref="A98:A99"/>
    <mergeCell ref="A74:A75"/>
    <mergeCell ref="B98:E98"/>
    <mergeCell ref="F98:I98"/>
    <mergeCell ref="J98:M98"/>
    <mergeCell ref="B74:E74"/>
    <mergeCell ref="F74:I74"/>
    <mergeCell ref="J74:M74"/>
    <mergeCell ref="A1:P1"/>
    <mergeCell ref="A5:A6"/>
    <mergeCell ref="B5:B6"/>
    <mergeCell ref="C5:C6"/>
    <mergeCell ref="D5:F5"/>
    <mergeCell ref="F3:I3"/>
    <mergeCell ref="F60:I60"/>
    <mergeCell ref="H35:J35"/>
    <mergeCell ref="B60:E60"/>
    <mergeCell ref="A60:A61"/>
    <mergeCell ref="A35:A36"/>
    <mergeCell ref="B35:D35"/>
    <mergeCell ref="B19:E19"/>
    <mergeCell ref="F19:I19"/>
    <mergeCell ref="J19:M19"/>
    <mergeCell ref="E35:G35"/>
    <mergeCell ref="A19:A20"/>
  </mergeCells>
  <phoneticPr fontId="4" type="noConversion"/>
  <pageMargins left="0.70866141732283472" right="0.70866141732283472" top="0.62992125984251968" bottom="0.43307086614173229" header="0.31496062992125984" footer="0.31496062992125984"/>
  <pageSetup paperSize="9" scale="50" fitToHeight="2" orientation="landscape" r:id="rId1"/>
  <rowBreaks count="1" manualBreakCount="1">
    <brk id="58" max="16383" man="1"/>
  </rowBreaks>
  <drawing r:id="rId2"/>
</worksheet>
</file>

<file path=xl/worksheets/sheet13.xml><?xml version="1.0" encoding="utf-8"?>
<worksheet xmlns="http://schemas.openxmlformats.org/spreadsheetml/2006/main" xmlns:r="http://schemas.openxmlformats.org/officeDocument/2006/relationships">
  <sheetPr>
    <pageSetUpPr fitToPage="1"/>
  </sheetPr>
  <dimension ref="A1:P83"/>
  <sheetViews>
    <sheetView view="pageBreakPreview" zoomScale="80" zoomScaleSheetLayoutView="80" workbookViewId="0">
      <pane xSplit="1" ySplit="7" topLeftCell="B56" activePane="bottomRight" state="frozen"/>
      <selection activeCell="A47" sqref="A47"/>
      <selection pane="topRight" activeCell="A47" sqref="A47"/>
      <selection pane="bottomLeft" activeCell="A47" sqref="A47"/>
      <selection pane="bottomRight" activeCell="A47" sqref="A47"/>
    </sheetView>
  </sheetViews>
  <sheetFormatPr defaultColWidth="8.75" defaultRowHeight="16.5"/>
  <cols>
    <col min="1" max="1" width="34.875" style="258" customWidth="1"/>
    <col min="2" max="4" width="9.375" style="258" customWidth="1"/>
    <col min="5" max="8" width="11.25" style="258" customWidth="1"/>
    <col min="9" max="10" width="13.75" style="258" bestFit="1" customWidth="1"/>
    <col min="11" max="14" width="9.875" style="258" bestFit="1" customWidth="1"/>
    <col min="15" max="16" width="13.75" style="258" bestFit="1" customWidth="1"/>
    <col min="17" max="16384" width="8.75" style="258"/>
  </cols>
  <sheetData>
    <row r="1" spans="1:16" ht="24.75">
      <c r="A1" s="695" t="s">
        <v>461</v>
      </c>
      <c r="B1" s="695"/>
      <c r="C1" s="695"/>
      <c r="D1" s="695"/>
      <c r="E1" s="695"/>
      <c r="F1" s="695"/>
      <c r="G1" s="695"/>
      <c r="H1" s="695"/>
      <c r="I1" s="695"/>
      <c r="J1" s="695"/>
      <c r="K1" s="695"/>
      <c r="L1" s="695"/>
      <c r="M1" s="695"/>
      <c r="N1" s="695"/>
      <c r="O1" s="695"/>
      <c r="P1" s="695"/>
    </row>
    <row r="2" spans="1:16" s="262" customFormat="1">
      <c r="A2" s="254" t="s">
        <v>230</v>
      </c>
      <c r="B2" s="254"/>
      <c r="C2" s="254"/>
      <c r="D2" s="254"/>
      <c r="E2" s="266"/>
      <c r="F2" s="266"/>
      <c r="G2" s="260"/>
      <c r="H2" s="254"/>
      <c r="I2" s="254"/>
      <c r="J2" s="259"/>
      <c r="K2" s="266"/>
      <c r="L2" s="266"/>
      <c r="M2" s="260"/>
      <c r="N2" s="254"/>
      <c r="O2" s="254"/>
      <c r="P2" s="259"/>
    </row>
    <row r="3" spans="1:16" s="262" customFormat="1">
      <c r="A3" s="254" t="s">
        <v>294</v>
      </c>
      <c r="B3" s="254"/>
      <c r="C3" s="254"/>
      <c r="D3" s="254"/>
      <c r="E3" s="837" t="s">
        <v>232</v>
      </c>
      <c r="F3" s="837"/>
      <c r="G3" s="837"/>
      <c r="H3" s="837"/>
      <c r="I3" s="266"/>
      <c r="J3" s="260"/>
      <c r="K3" s="266"/>
      <c r="L3" s="266"/>
      <c r="M3" s="260"/>
      <c r="N3" s="260"/>
      <c r="O3" s="351" t="s">
        <v>295</v>
      </c>
    </row>
    <row r="4" spans="1:16" s="262" customFormat="1" ht="15" customHeight="1">
      <c r="A4" s="838" t="s">
        <v>329</v>
      </c>
      <c r="B4" s="840" t="s">
        <v>650</v>
      </c>
      <c r="C4" s="840"/>
      <c r="D4" s="840"/>
      <c r="E4" s="840"/>
      <c r="F4" s="840"/>
      <c r="G4" s="840"/>
      <c r="H4" s="840"/>
      <c r="I4" s="840"/>
      <c r="J4" s="841"/>
      <c r="K4" s="851" t="s">
        <v>441</v>
      </c>
      <c r="L4" s="840"/>
      <c r="M4" s="840"/>
      <c r="N4" s="840"/>
      <c r="O4" s="840"/>
      <c r="P4" s="841"/>
    </row>
    <row r="5" spans="1:16" s="262" customFormat="1">
      <c r="A5" s="839"/>
      <c r="B5" s="842"/>
      <c r="C5" s="842"/>
      <c r="D5" s="842"/>
      <c r="E5" s="842"/>
      <c r="F5" s="842"/>
      <c r="G5" s="842"/>
      <c r="H5" s="842"/>
      <c r="I5" s="842"/>
      <c r="J5" s="843"/>
      <c r="K5" s="852"/>
      <c r="L5" s="842"/>
      <c r="M5" s="842"/>
      <c r="N5" s="842"/>
      <c r="O5" s="842"/>
      <c r="P5" s="843"/>
    </row>
    <row r="6" spans="1:16" s="262" customFormat="1" ht="15" customHeight="1">
      <c r="A6" s="839" t="s">
        <v>343</v>
      </c>
      <c r="B6" s="844" t="s">
        <v>602</v>
      </c>
      <c r="C6" s="844"/>
      <c r="D6" s="845"/>
      <c r="E6" s="846" t="s">
        <v>344</v>
      </c>
      <c r="F6" s="847"/>
      <c r="G6" s="847"/>
      <c r="H6" s="848"/>
      <c r="I6" s="849" t="s">
        <v>759</v>
      </c>
      <c r="J6" s="849" t="s">
        <v>760</v>
      </c>
      <c r="K6" s="846" t="s">
        <v>344</v>
      </c>
      <c r="L6" s="847"/>
      <c r="M6" s="847"/>
      <c r="N6" s="848"/>
      <c r="O6" s="849" t="s">
        <v>759</v>
      </c>
      <c r="P6" s="849" t="s">
        <v>760</v>
      </c>
    </row>
    <row r="7" spans="1:16" s="262" customFormat="1">
      <c r="A7" s="839"/>
      <c r="B7" s="602" t="s">
        <v>762</v>
      </c>
      <c r="C7" s="602" t="s">
        <v>761</v>
      </c>
      <c r="D7" s="602" t="s">
        <v>754</v>
      </c>
      <c r="E7" s="602" t="s">
        <v>755</v>
      </c>
      <c r="F7" s="602" t="s">
        <v>756</v>
      </c>
      <c r="G7" s="602" t="s">
        <v>757</v>
      </c>
      <c r="H7" s="602" t="s">
        <v>758</v>
      </c>
      <c r="I7" s="850"/>
      <c r="J7" s="850"/>
      <c r="K7" s="602" t="s">
        <v>755</v>
      </c>
      <c r="L7" s="602" t="s">
        <v>756</v>
      </c>
      <c r="M7" s="602" t="s">
        <v>757</v>
      </c>
      <c r="N7" s="602" t="s">
        <v>758</v>
      </c>
      <c r="O7" s="850"/>
      <c r="P7" s="850"/>
    </row>
    <row r="8" spans="1:16" s="262" customFormat="1">
      <c r="A8" s="292" t="s">
        <v>345</v>
      </c>
      <c r="B8" s="293">
        <f>B9+B20+B31</f>
        <v>0</v>
      </c>
      <c r="C8" s="293">
        <f t="shared" ref="C8:P8" si="0">C9+C20+C31</f>
        <v>0</v>
      </c>
      <c r="D8" s="293">
        <f t="shared" si="0"/>
        <v>0</v>
      </c>
      <c r="E8" s="293">
        <f t="shared" si="0"/>
        <v>0</v>
      </c>
      <c r="F8" s="293">
        <f t="shared" si="0"/>
        <v>0</v>
      </c>
      <c r="G8" s="293">
        <f t="shared" si="0"/>
        <v>0</v>
      </c>
      <c r="H8" s="293">
        <f t="shared" si="0"/>
        <v>0</v>
      </c>
      <c r="I8" s="293">
        <f t="shared" si="0"/>
        <v>0</v>
      </c>
      <c r="J8" s="293">
        <f t="shared" si="0"/>
        <v>0</v>
      </c>
      <c r="K8" s="293">
        <f t="shared" si="0"/>
        <v>0</v>
      </c>
      <c r="L8" s="293">
        <f t="shared" si="0"/>
        <v>0</v>
      </c>
      <c r="M8" s="293">
        <f t="shared" si="0"/>
        <v>0</v>
      </c>
      <c r="N8" s="293">
        <f t="shared" si="0"/>
        <v>0</v>
      </c>
      <c r="O8" s="293">
        <f t="shared" si="0"/>
        <v>0</v>
      </c>
      <c r="P8" s="293">
        <f t="shared" si="0"/>
        <v>0</v>
      </c>
    </row>
    <row r="9" spans="1:16" s="262" customFormat="1">
      <c r="A9" s="294" t="s">
        <v>346</v>
      </c>
      <c r="B9" s="293">
        <f t="shared" ref="B9:P9" si="1">B10-B11-B13-B14-B15-B16-B19</f>
        <v>0</v>
      </c>
      <c r="C9" s="293">
        <f t="shared" si="1"/>
        <v>0</v>
      </c>
      <c r="D9" s="293">
        <f t="shared" si="1"/>
        <v>0</v>
      </c>
      <c r="E9" s="293">
        <f t="shared" si="1"/>
        <v>0</v>
      </c>
      <c r="F9" s="293">
        <f t="shared" si="1"/>
        <v>0</v>
      </c>
      <c r="G9" s="293">
        <f t="shared" si="1"/>
        <v>0</v>
      </c>
      <c r="H9" s="293">
        <f t="shared" si="1"/>
        <v>0</v>
      </c>
      <c r="I9" s="293">
        <f t="shared" si="1"/>
        <v>0</v>
      </c>
      <c r="J9" s="293">
        <f t="shared" si="1"/>
        <v>0</v>
      </c>
      <c r="K9" s="293">
        <f t="shared" si="1"/>
        <v>0</v>
      </c>
      <c r="L9" s="293">
        <f t="shared" si="1"/>
        <v>0</v>
      </c>
      <c r="M9" s="293">
        <f t="shared" si="1"/>
        <v>0</v>
      </c>
      <c r="N9" s="293">
        <f t="shared" si="1"/>
        <v>0</v>
      </c>
      <c r="O9" s="293">
        <f t="shared" si="1"/>
        <v>0</v>
      </c>
      <c r="P9" s="293">
        <f t="shared" si="1"/>
        <v>0</v>
      </c>
    </row>
    <row r="10" spans="1:16" s="262" customFormat="1">
      <c r="A10" s="294" t="s">
        <v>347</v>
      </c>
      <c r="B10" s="295"/>
      <c r="C10" s="295"/>
      <c r="D10" s="295"/>
      <c r="E10" s="296"/>
      <c r="F10" s="296"/>
      <c r="G10" s="296"/>
      <c r="H10" s="296"/>
      <c r="I10" s="296"/>
      <c r="J10" s="296"/>
      <c r="K10" s="296"/>
      <c r="L10" s="296"/>
      <c r="M10" s="296"/>
      <c r="N10" s="296"/>
      <c r="O10" s="296"/>
      <c r="P10" s="296"/>
    </row>
    <row r="11" spans="1:16" s="262" customFormat="1">
      <c r="A11" s="294" t="s">
        <v>348</v>
      </c>
      <c r="B11" s="295"/>
      <c r="C11" s="295"/>
      <c r="D11" s="295"/>
      <c r="E11" s="296"/>
      <c r="F11" s="296"/>
      <c r="G11" s="296"/>
      <c r="H11" s="296"/>
      <c r="I11" s="296"/>
      <c r="J11" s="296"/>
      <c r="K11" s="296"/>
      <c r="L11" s="296"/>
      <c r="M11" s="296"/>
      <c r="N11" s="296"/>
      <c r="O11" s="296"/>
      <c r="P11" s="296"/>
    </row>
    <row r="12" spans="1:16" s="262" customFormat="1">
      <c r="A12" s="294" t="s">
        <v>349</v>
      </c>
      <c r="B12" s="295"/>
      <c r="C12" s="295"/>
      <c r="D12" s="295"/>
      <c r="E12" s="296"/>
      <c r="F12" s="296"/>
      <c r="G12" s="296"/>
      <c r="H12" s="296"/>
      <c r="I12" s="296"/>
      <c r="J12" s="296"/>
      <c r="K12" s="296"/>
      <c r="L12" s="296"/>
      <c r="M12" s="296"/>
      <c r="N12" s="296"/>
      <c r="O12" s="296"/>
      <c r="P12" s="296"/>
    </row>
    <row r="13" spans="1:16" s="262" customFormat="1">
      <c r="A13" s="294" t="s">
        <v>350</v>
      </c>
      <c r="B13" s="295"/>
      <c r="C13" s="295"/>
      <c r="D13" s="295"/>
      <c r="E13" s="296"/>
      <c r="F13" s="296"/>
      <c r="G13" s="296"/>
      <c r="H13" s="296"/>
      <c r="I13" s="296"/>
      <c r="J13" s="296"/>
      <c r="K13" s="296"/>
      <c r="L13" s="296"/>
      <c r="M13" s="296"/>
      <c r="N13" s="296"/>
      <c r="O13" s="296"/>
      <c r="P13" s="296"/>
    </row>
    <row r="14" spans="1:16" s="262" customFormat="1">
      <c r="A14" s="294" t="s">
        <v>351</v>
      </c>
      <c r="B14" s="295"/>
      <c r="C14" s="295"/>
      <c r="D14" s="295"/>
      <c r="E14" s="297"/>
      <c r="F14" s="297"/>
      <c r="G14" s="297"/>
      <c r="H14" s="297"/>
      <c r="I14" s="297"/>
      <c r="J14" s="297"/>
      <c r="K14" s="297"/>
      <c r="L14" s="297"/>
      <c r="M14" s="297"/>
      <c r="N14" s="297"/>
      <c r="O14" s="297"/>
      <c r="P14" s="297"/>
    </row>
    <row r="15" spans="1:16" s="262" customFormat="1">
      <c r="A15" s="294" t="s">
        <v>352</v>
      </c>
      <c r="B15" s="296"/>
      <c r="C15" s="296"/>
      <c r="D15" s="296"/>
      <c r="E15" s="296"/>
      <c r="F15" s="296"/>
      <c r="G15" s="296"/>
      <c r="H15" s="296"/>
      <c r="I15" s="296"/>
      <c r="J15" s="296"/>
      <c r="K15" s="296"/>
      <c r="L15" s="296"/>
      <c r="M15" s="296"/>
      <c r="N15" s="296"/>
      <c r="O15" s="296"/>
      <c r="P15" s="296"/>
    </row>
    <row r="16" spans="1:16" s="262" customFormat="1">
      <c r="A16" s="294" t="s">
        <v>353</v>
      </c>
      <c r="B16" s="295"/>
      <c r="C16" s="295"/>
      <c r="D16" s="295"/>
      <c r="E16" s="296"/>
      <c r="F16" s="296"/>
      <c r="G16" s="296"/>
      <c r="H16" s="296"/>
      <c r="I16" s="296"/>
      <c r="J16" s="296"/>
      <c r="K16" s="296"/>
      <c r="L16" s="296"/>
      <c r="M16" s="296"/>
      <c r="N16" s="296"/>
      <c r="O16" s="296"/>
      <c r="P16" s="296"/>
    </row>
    <row r="17" spans="1:16" s="262" customFormat="1">
      <c r="A17" s="294" t="s">
        <v>354</v>
      </c>
      <c r="B17" s="295"/>
      <c r="C17" s="295"/>
      <c r="D17" s="295"/>
      <c r="E17" s="296"/>
      <c r="F17" s="296"/>
      <c r="G17" s="296"/>
      <c r="H17" s="296"/>
      <c r="I17" s="296"/>
      <c r="J17" s="296"/>
      <c r="K17" s="296"/>
      <c r="L17" s="296"/>
      <c r="M17" s="296"/>
      <c r="N17" s="296"/>
      <c r="O17" s="296"/>
      <c r="P17" s="296"/>
    </row>
    <row r="18" spans="1:16" s="262" customFormat="1">
      <c r="A18" s="294" t="s">
        <v>355</v>
      </c>
      <c r="B18" s="295"/>
      <c r="C18" s="295"/>
      <c r="D18" s="295"/>
      <c r="E18" s="296"/>
      <c r="F18" s="296"/>
      <c r="G18" s="296"/>
      <c r="H18" s="296"/>
      <c r="I18" s="296"/>
      <c r="J18" s="296"/>
      <c r="K18" s="296"/>
      <c r="L18" s="296"/>
      <c r="M18" s="296"/>
      <c r="N18" s="296"/>
      <c r="O18" s="296"/>
      <c r="P18" s="296"/>
    </row>
    <row r="19" spans="1:16" s="262" customFormat="1">
      <c r="A19" s="294" t="s">
        <v>356</v>
      </c>
      <c r="B19" s="296"/>
      <c r="C19" s="296"/>
      <c r="D19" s="296"/>
      <c r="E19" s="296"/>
      <c r="F19" s="296"/>
      <c r="G19" s="296"/>
      <c r="H19" s="296"/>
      <c r="I19" s="296"/>
      <c r="J19" s="296"/>
      <c r="K19" s="296"/>
      <c r="L19" s="296"/>
      <c r="M19" s="296"/>
      <c r="N19" s="296"/>
      <c r="O19" s="296"/>
      <c r="P19" s="296"/>
    </row>
    <row r="20" spans="1:16" s="262" customFormat="1">
      <c r="A20" s="294" t="s">
        <v>357</v>
      </c>
      <c r="B20" s="293">
        <f>B21-B22-B24-B25-B26-B27-B30</f>
        <v>0</v>
      </c>
      <c r="C20" s="293">
        <f t="shared" ref="C20:O20" si="2">C21-C22-C24-C25-C26-C27-C30</f>
        <v>0</v>
      </c>
      <c r="D20" s="293">
        <f t="shared" si="2"/>
        <v>0</v>
      </c>
      <c r="E20" s="293">
        <f t="shared" si="2"/>
        <v>0</v>
      </c>
      <c r="F20" s="293">
        <f t="shared" si="2"/>
        <v>0</v>
      </c>
      <c r="G20" s="293">
        <f t="shared" si="2"/>
        <v>0</v>
      </c>
      <c r="H20" s="293">
        <f t="shared" si="2"/>
        <v>0</v>
      </c>
      <c r="I20" s="293">
        <f t="shared" si="2"/>
        <v>0</v>
      </c>
      <c r="J20" s="293">
        <f t="shared" si="2"/>
        <v>0</v>
      </c>
      <c r="K20" s="293">
        <f t="shared" si="2"/>
        <v>0</v>
      </c>
      <c r="L20" s="293">
        <f t="shared" si="2"/>
        <v>0</v>
      </c>
      <c r="M20" s="293">
        <f t="shared" si="2"/>
        <v>0</v>
      </c>
      <c r="N20" s="293">
        <f t="shared" si="2"/>
        <v>0</v>
      </c>
      <c r="O20" s="293">
        <f t="shared" si="2"/>
        <v>0</v>
      </c>
      <c r="P20" s="293">
        <f>P21-P22-P24-P25-P26-P27-P30</f>
        <v>0</v>
      </c>
    </row>
    <row r="21" spans="1:16" s="262" customFormat="1">
      <c r="A21" s="294" t="s">
        <v>347</v>
      </c>
      <c r="B21" s="298"/>
      <c r="C21" s="298"/>
      <c r="D21" s="298"/>
      <c r="E21" s="299"/>
      <c r="F21" s="299"/>
      <c r="G21" s="299"/>
      <c r="H21" s="299"/>
      <c r="I21" s="299"/>
      <c r="J21" s="299"/>
      <c r="K21" s="299"/>
      <c r="L21" s="299"/>
      <c r="M21" s="299"/>
      <c r="N21" s="299"/>
      <c r="O21" s="299"/>
      <c r="P21" s="299"/>
    </row>
    <row r="22" spans="1:16" s="262" customFormat="1">
      <c r="A22" s="294" t="s">
        <v>348</v>
      </c>
      <c r="B22" s="298"/>
      <c r="C22" s="298"/>
      <c r="D22" s="298"/>
      <c r="E22" s="299"/>
      <c r="F22" s="299"/>
      <c r="G22" s="299"/>
      <c r="H22" s="299"/>
      <c r="I22" s="299"/>
      <c r="J22" s="299"/>
      <c r="K22" s="299"/>
      <c r="L22" s="299"/>
      <c r="M22" s="299"/>
      <c r="N22" s="299"/>
      <c r="O22" s="299"/>
      <c r="P22" s="299"/>
    </row>
    <row r="23" spans="1:16" s="262" customFormat="1">
      <c r="A23" s="294" t="s">
        <v>349</v>
      </c>
      <c r="B23" s="298"/>
      <c r="C23" s="298"/>
      <c r="D23" s="298"/>
      <c r="E23" s="299"/>
      <c r="F23" s="299"/>
      <c r="G23" s="299"/>
      <c r="H23" s="299"/>
      <c r="I23" s="299"/>
      <c r="J23" s="299"/>
      <c r="K23" s="299"/>
      <c r="L23" s="299"/>
      <c r="M23" s="299"/>
      <c r="N23" s="299"/>
      <c r="O23" s="299"/>
      <c r="P23" s="299"/>
    </row>
    <row r="24" spans="1:16" s="262" customFormat="1">
      <c r="A24" s="294" t="s">
        <v>350</v>
      </c>
      <c r="B24" s="298"/>
      <c r="C24" s="298"/>
      <c r="D24" s="298"/>
      <c r="E24" s="299"/>
      <c r="F24" s="299"/>
      <c r="G24" s="299"/>
      <c r="H24" s="299"/>
      <c r="I24" s="299"/>
      <c r="J24" s="299"/>
      <c r="K24" s="299"/>
      <c r="L24" s="299"/>
      <c r="M24" s="299"/>
      <c r="N24" s="299"/>
      <c r="O24" s="299"/>
      <c r="P24" s="299"/>
    </row>
    <row r="25" spans="1:16" s="262" customFormat="1">
      <c r="A25" s="294" t="s">
        <v>351</v>
      </c>
      <c r="B25" s="298"/>
      <c r="C25" s="298"/>
      <c r="D25" s="298"/>
      <c r="E25" s="299"/>
      <c r="F25" s="299"/>
      <c r="G25" s="299"/>
      <c r="H25" s="299"/>
      <c r="I25" s="299"/>
      <c r="J25" s="299"/>
      <c r="K25" s="299"/>
      <c r="L25" s="299"/>
      <c r="M25" s="299"/>
      <c r="N25" s="299"/>
      <c r="O25" s="299"/>
      <c r="P25" s="299"/>
    </row>
    <row r="26" spans="1:16" s="262" customFormat="1">
      <c r="A26" s="294" t="s">
        <v>352</v>
      </c>
      <c r="B26" s="298"/>
      <c r="C26" s="298"/>
      <c r="D26" s="298"/>
      <c r="E26" s="299"/>
      <c r="F26" s="299"/>
      <c r="G26" s="299"/>
      <c r="H26" s="299"/>
      <c r="I26" s="299"/>
      <c r="J26" s="299"/>
      <c r="K26" s="299"/>
      <c r="L26" s="299"/>
      <c r="M26" s="299"/>
      <c r="N26" s="299"/>
      <c r="O26" s="299"/>
      <c r="P26" s="299"/>
    </row>
    <row r="27" spans="1:16" s="262" customFormat="1">
      <c r="A27" s="294" t="s">
        <v>353</v>
      </c>
      <c r="B27" s="298"/>
      <c r="C27" s="298"/>
      <c r="D27" s="298"/>
      <c r="E27" s="299"/>
      <c r="F27" s="299"/>
      <c r="G27" s="299"/>
      <c r="H27" s="299"/>
      <c r="I27" s="299"/>
      <c r="J27" s="299"/>
      <c r="K27" s="299"/>
      <c r="L27" s="299"/>
      <c r="M27" s="299"/>
      <c r="N27" s="299"/>
      <c r="O27" s="299"/>
      <c r="P27" s="299"/>
    </row>
    <row r="28" spans="1:16" s="262" customFormat="1">
      <c r="A28" s="294" t="s">
        <v>358</v>
      </c>
      <c r="B28" s="298"/>
      <c r="C28" s="298"/>
      <c r="D28" s="298"/>
      <c r="E28" s="299"/>
      <c r="F28" s="299"/>
      <c r="G28" s="299"/>
      <c r="H28" s="299"/>
      <c r="I28" s="299"/>
      <c r="J28" s="299"/>
      <c r="K28" s="299"/>
      <c r="L28" s="299"/>
      <c r="M28" s="299"/>
      <c r="N28" s="299"/>
      <c r="O28" s="299"/>
      <c r="P28" s="299"/>
    </row>
    <row r="29" spans="1:16" s="262" customFormat="1">
      <c r="A29" s="294" t="s">
        <v>359</v>
      </c>
      <c r="B29" s="298"/>
      <c r="C29" s="298"/>
      <c r="D29" s="298"/>
      <c r="E29" s="299"/>
      <c r="F29" s="299"/>
      <c r="G29" s="299"/>
      <c r="H29" s="299"/>
      <c r="I29" s="299"/>
      <c r="J29" s="299"/>
      <c r="K29" s="299"/>
      <c r="L29" s="299"/>
      <c r="M29" s="299"/>
      <c r="N29" s="299"/>
      <c r="O29" s="299"/>
      <c r="P29" s="299"/>
    </row>
    <row r="30" spans="1:16" s="262" customFormat="1">
      <c r="A30" s="294" t="s">
        <v>356</v>
      </c>
      <c r="B30" s="298"/>
      <c r="C30" s="298"/>
      <c r="D30" s="298"/>
      <c r="E30" s="299"/>
      <c r="F30" s="299"/>
      <c r="G30" s="299"/>
      <c r="H30" s="299"/>
      <c r="I30" s="299"/>
      <c r="J30" s="299"/>
      <c r="K30" s="299"/>
      <c r="L30" s="299"/>
      <c r="M30" s="299"/>
      <c r="N30" s="299"/>
      <c r="O30" s="299"/>
      <c r="P30" s="299"/>
    </row>
    <row r="31" spans="1:16" s="262" customFormat="1">
      <c r="A31" s="294" t="s">
        <v>360</v>
      </c>
      <c r="B31" s="295"/>
      <c r="C31" s="295"/>
      <c r="D31" s="295"/>
      <c r="E31" s="300"/>
      <c r="F31" s="300"/>
      <c r="G31" s="300"/>
      <c r="H31" s="300"/>
      <c r="I31" s="300"/>
      <c r="J31" s="300"/>
      <c r="K31" s="300"/>
      <c r="L31" s="300"/>
      <c r="M31" s="300"/>
      <c r="N31" s="300"/>
      <c r="O31" s="300"/>
      <c r="P31" s="300"/>
    </row>
    <row r="32" spans="1:16" s="262" customFormat="1">
      <c r="A32" s="292" t="s">
        <v>361</v>
      </c>
      <c r="B32" s="293">
        <f>SUM(B33:B37)</f>
        <v>0</v>
      </c>
      <c r="C32" s="293">
        <f>SUM(C33:C37)</f>
        <v>0</v>
      </c>
      <c r="D32" s="293">
        <f t="shared" ref="D32" si="3">SUM(D33:D37)</f>
        <v>0</v>
      </c>
      <c r="E32" s="293">
        <f t="shared" ref="E32:J32" si="4">SUM(E33:E37)</f>
        <v>0</v>
      </c>
      <c r="F32" s="293">
        <f t="shared" si="4"/>
        <v>0</v>
      </c>
      <c r="G32" s="293">
        <f t="shared" si="4"/>
        <v>0</v>
      </c>
      <c r="H32" s="293">
        <f t="shared" si="4"/>
        <v>0</v>
      </c>
      <c r="I32" s="293">
        <f t="shared" si="4"/>
        <v>0</v>
      </c>
      <c r="J32" s="293">
        <f t="shared" si="4"/>
        <v>0</v>
      </c>
      <c r="K32" s="293">
        <f>SUM(K33:K35)</f>
        <v>0</v>
      </c>
      <c r="L32" s="293">
        <f t="shared" ref="L32:P32" si="5">SUM(L33:L35)</f>
        <v>0</v>
      </c>
      <c r="M32" s="293">
        <f t="shared" si="5"/>
        <v>0</v>
      </c>
      <c r="N32" s="293">
        <f t="shared" si="5"/>
        <v>0</v>
      </c>
      <c r="O32" s="293">
        <f t="shared" si="5"/>
        <v>0</v>
      </c>
      <c r="P32" s="293">
        <f t="shared" si="5"/>
        <v>0</v>
      </c>
    </row>
    <row r="33" spans="1:16" s="262" customFormat="1">
      <c r="A33" s="301" t="s">
        <v>362</v>
      </c>
      <c r="B33" s="295"/>
      <c r="C33" s="295"/>
      <c r="D33" s="295"/>
      <c r="E33" s="296"/>
      <c r="F33" s="296"/>
      <c r="G33" s="296"/>
      <c r="H33" s="296"/>
      <c r="I33" s="296"/>
      <c r="J33" s="296"/>
      <c r="K33" s="296"/>
      <c r="L33" s="296"/>
      <c r="M33" s="296"/>
      <c r="N33" s="296"/>
      <c r="O33" s="296"/>
      <c r="P33" s="296"/>
    </row>
    <row r="34" spans="1:16" s="262" customFormat="1">
      <c r="A34" s="301" t="s">
        <v>363</v>
      </c>
      <c r="B34" s="295"/>
      <c r="C34" s="295"/>
      <c r="D34" s="295"/>
      <c r="E34" s="296"/>
      <c r="F34" s="296"/>
      <c r="G34" s="296"/>
      <c r="H34" s="296"/>
      <c r="I34" s="296"/>
      <c r="J34" s="296"/>
      <c r="K34" s="296"/>
      <c r="L34" s="296"/>
      <c r="M34" s="296"/>
      <c r="N34" s="296"/>
      <c r="O34" s="296"/>
      <c r="P34" s="296"/>
    </row>
    <row r="35" spans="1:16" s="262" customFormat="1">
      <c r="A35" s="475" t="s">
        <v>364</v>
      </c>
      <c r="B35" s="476"/>
      <c r="C35" s="476"/>
      <c r="D35" s="476"/>
      <c r="E35" s="477"/>
      <c r="F35" s="477"/>
      <c r="G35" s="477"/>
      <c r="H35" s="477"/>
      <c r="I35" s="477"/>
      <c r="J35" s="477"/>
      <c r="K35" s="477"/>
      <c r="L35" s="477"/>
      <c r="M35" s="477"/>
      <c r="N35" s="477"/>
      <c r="O35" s="477"/>
      <c r="P35" s="477"/>
    </row>
    <row r="36" spans="1:16" s="262" customFormat="1">
      <c r="A36" s="475" t="s">
        <v>365</v>
      </c>
      <c r="B36" s="476"/>
      <c r="C36" s="476"/>
      <c r="D36" s="476"/>
      <c r="E36" s="477"/>
      <c r="F36" s="477"/>
      <c r="G36" s="477"/>
      <c r="H36" s="477"/>
      <c r="I36" s="477"/>
      <c r="J36" s="477"/>
      <c r="K36" s="478"/>
      <c r="L36" s="478"/>
      <c r="M36" s="478"/>
      <c r="N36" s="478"/>
      <c r="O36" s="478"/>
      <c r="P36" s="478"/>
    </row>
    <row r="37" spans="1:16" s="262" customFormat="1">
      <c r="A37" s="301" t="s">
        <v>366</v>
      </c>
      <c r="B37" s="295"/>
      <c r="C37" s="295"/>
      <c r="D37" s="295"/>
      <c r="E37" s="296"/>
      <c r="F37" s="296"/>
      <c r="G37" s="296"/>
      <c r="H37" s="296"/>
      <c r="I37" s="296"/>
      <c r="J37" s="296"/>
      <c r="K37" s="478"/>
      <c r="L37" s="478"/>
      <c r="M37" s="478"/>
      <c r="N37" s="478"/>
      <c r="O37" s="478"/>
      <c r="P37" s="478"/>
    </row>
    <row r="38" spans="1:16" s="262" customFormat="1">
      <c r="A38" s="292" t="s">
        <v>367</v>
      </c>
      <c r="B38" s="293">
        <f>B39-B43</f>
        <v>0</v>
      </c>
      <c r="C38" s="293">
        <f t="shared" ref="C38:P38" si="6">C39-C43</f>
        <v>0</v>
      </c>
      <c r="D38" s="293">
        <f t="shared" si="6"/>
        <v>0</v>
      </c>
      <c r="E38" s="293">
        <f t="shared" si="6"/>
        <v>0</v>
      </c>
      <c r="F38" s="293">
        <f t="shared" si="6"/>
        <v>0</v>
      </c>
      <c r="G38" s="293">
        <f t="shared" si="6"/>
        <v>0</v>
      </c>
      <c r="H38" s="293">
        <f t="shared" si="6"/>
        <v>0</v>
      </c>
      <c r="I38" s="293">
        <f t="shared" si="6"/>
        <v>0</v>
      </c>
      <c r="J38" s="293">
        <f t="shared" si="6"/>
        <v>0</v>
      </c>
      <c r="K38" s="293">
        <f t="shared" si="6"/>
        <v>0</v>
      </c>
      <c r="L38" s="293">
        <f t="shared" si="6"/>
        <v>0</v>
      </c>
      <c r="M38" s="293">
        <f t="shared" si="6"/>
        <v>0</v>
      </c>
      <c r="N38" s="293">
        <f t="shared" si="6"/>
        <v>0</v>
      </c>
      <c r="O38" s="293">
        <f t="shared" si="6"/>
        <v>0</v>
      </c>
      <c r="P38" s="293">
        <f t="shared" si="6"/>
        <v>0</v>
      </c>
    </row>
    <row r="39" spans="1:16" s="262" customFormat="1">
      <c r="A39" s="301" t="s">
        <v>368</v>
      </c>
      <c r="B39" s="295"/>
      <c r="C39" s="295"/>
      <c r="D39" s="295"/>
      <c r="E39" s="296"/>
      <c r="F39" s="296"/>
      <c r="G39" s="296"/>
      <c r="H39" s="296"/>
      <c r="I39" s="296"/>
      <c r="J39" s="296"/>
      <c r="K39" s="296"/>
      <c r="L39" s="296"/>
      <c r="M39" s="296"/>
      <c r="N39" s="296"/>
      <c r="O39" s="296"/>
      <c r="P39" s="296"/>
    </row>
    <row r="40" spans="1:16" s="262" customFormat="1">
      <c r="A40" s="301" t="s">
        <v>369</v>
      </c>
      <c r="B40" s="296"/>
      <c r="C40" s="296"/>
      <c r="D40" s="296"/>
      <c r="E40" s="296"/>
      <c r="F40" s="296"/>
      <c r="G40" s="296"/>
      <c r="H40" s="296"/>
      <c r="I40" s="296"/>
      <c r="J40" s="296"/>
      <c r="K40" s="296"/>
      <c r="L40" s="296"/>
      <c r="M40" s="296"/>
      <c r="N40" s="296"/>
      <c r="O40" s="296"/>
      <c r="P40" s="296"/>
    </row>
    <row r="41" spans="1:16" s="262" customFormat="1">
      <c r="A41" s="301" t="s">
        <v>370</v>
      </c>
      <c r="B41" s="296"/>
      <c r="C41" s="296"/>
      <c r="D41" s="296"/>
      <c r="E41" s="296"/>
      <c r="F41" s="296"/>
      <c r="G41" s="296"/>
      <c r="H41" s="296"/>
      <c r="I41" s="296"/>
      <c r="J41" s="296"/>
      <c r="K41" s="296"/>
      <c r="L41" s="296"/>
      <c r="M41" s="296"/>
      <c r="N41" s="296"/>
      <c r="O41" s="296"/>
      <c r="P41" s="296"/>
    </row>
    <row r="42" spans="1:16" s="262" customFormat="1">
      <c r="A42" s="301" t="s">
        <v>371</v>
      </c>
      <c r="B42" s="296"/>
      <c r="C42" s="296"/>
      <c r="D42" s="296"/>
      <c r="E42" s="296"/>
      <c r="F42" s="296"/>
      <c r="G42" s="296"/>
      <c r="H42" s="296"/>
      <c r="I42" s="296"/>
      <c r="J42" s="296"/>
      <c r="K42" s="296"/>
      <c r="L42" s="296"/>
      <c r="M42" s="296"/>
      <c r="N42" s="296"/>
      <c r="O42" s="296"/>
      <c r="P42" s="296"/>
    </row>
    <row r="43" spans="1:16" s="262" customFormat="1">
      <c r="A43" s="301" t="s">
        <v>372</v>
      </c>
      <c r="B43" s="302"/>
      <c r="C43" s="302"/>
      <c r="D43" s="302"/>
      <c r="E43" s="296"/>
      <c r="F43" s="296"/>
      <c r="G43" s="296"/>
      <c r="H43" s="296"/>
      <c r="I43" s="296"/>
      <c r="J43" s="296"/>
      <c r="K43" s="296"/>
      <c r="L43" s="296"/>
      <c r="M43" s="296"/>
      <c r="N43" s="296"/>
      <c r="O43" s="296"/>
      <c r="P43" s="296"/>
    </row>
    <row r="44" spans="1:16" s="262" customFormat="1">
      <c r="A44" s="303" t="s">
        <v>373</v>
      </c>
      <c r="B44" s="296"/>
      <c r="C44" s="296"/>
      <c r="D44" s="296"/>
      <c r="E44" s="296"/>
      <c r="F44" s="296"/>
      <c r="G44" s="296"/>
      <c r="H44" s="296"/>
      <c r="I44" s="296"/>
      <c r="J44" s="296"/>
      <c r="K44" s="296"/>
      <c r="L44" s="296"/>
      <c r="M44" s="296"/>
      <c r="N44" s="296"/>
      <c r="O44" s="296"/>
      <c r="P44" s="296"/>
    </row>
    <row r="45" spans="1:16" s="262" customFormat="1">
      <c r="A45" s="303" t="s">
        <v>374</v>
      </c>
      <c r="B45" s="296"/>
      <c r="C45" s="296"/>
      <c r="D45" s="296"/>
      <c r="E45" s="296"/>
      <c r="F45" s="296"/>
      <c r="G45" s="296"/>
      <c r="H45" s="296"/>
      <c r="I45" s="296"/>
      <c r="J45" s="296"/>
      <c r="K45" s="296"/>
      <c r="L45" s="296"/>
      <c r="M45" s="296"/>
      <c r="N45" s="296"/>
      <c r="O45" s="296"/>
      <c r="P45" s="296"/>
    </row>
    <row r="46" spans="1:16" s="262" customFormat="1" ht="17.25" thickBot="1">
      <c r="A46" s="501" t="s">
        <v>375</v>
      </c>
      <c r="B46" s="502">
        <f>B8+B32+B38</f>
        <v>0</v>
      </c>
      <c r="C46" s="502">
        <f t="shared" ref="C46:P46" si="7">C8+C32+C38</f>
        <v>0</v>
      </c>
      <c r="D46" s="502">
        <f t="shared" si="7"/>
        <v>0</v>
      </c>
      <c r="E46" s="502">
        <f t="shared" si="7"/>
        <v>0</v>
      </c>
      <c r="F46" s="502">
        <f t="shared" si="7"/>
        <v>0</v>
      </c>
      <c r="G46" s="502">
        <f t="shared" si="7"/>
        <v>0</v>
      </c>
      <c r="H46" s="502">
        <f t="shared" si="7"/>
        <v>0</v>
      </c>
      <c r="I46" s="502">
        <f t="shared" si="7"/>
        <v>0</v>
      </c>
      <c r="J46" s="502">
        <f t="shared" si="7"/>
        <v>0</v>
      </c>
      <c r="K46" s="502">
        <f t="shared" si="7"/>
        <v>0</v>
      </c>
      <c r="L46" s="502">
        <f t="shared" si="7"/>
        <v>0</v>
      </c>
      <c r="M46" s="502">
        <f t="shared" si="7"/>
        <v>0</v>
      </c>
      <c r="N46" s="502">
        <f t="shared" si="7"/>
        <v>0</v>
      </c>
      <c r="O46" s="502">
        <f t="shared" si="7"/>
        <v>0</v>
      </c>
      <c r="P46" s="502">
        <f t="shared" si="7"/>
        <v>0</v>
      </c>
    </row>
    <row r="47" spans="1:16" s="262" customFormat="1" ht="18" thickTop="1" thickBot="1">
      <c r="A47" s="503" t="s">
        <v>729</v>
      </c>
      <c r="B47" s="504"/>
      <c r="C47" s="504"/>
      <c r="D47" s="504"/>
      <c r="E47" s="505">
        <f t="shared" ref="E47:J47" si="8">D47+E46</f>
        <v>0</v>
      </c>
      <c r="F47" s="505">
        <f t="shared" si="8"/>
        <v>0</v>
      </c>
      <c r="G47" s="505">
        <f t="shared" si="8"/>
        <v>0</v>
      </c>
      <c r="H47" s="505">
        <f t="shared" si="8"/>
        <v>0</v>
      </c>
      <c r="I47" s="505">
        <f t="shared" si="8"/>
        <v>0</v>
      </c>
      <c r="J47" s="505">
        <f t="shared" si="8"/>
        <v>0</v>
      </c>
      <c r="K47" s="505">
        <f t="shared" ref="K47:P47" si="9">D47+K46</f>
        <v>0</v>
      </c>
      <c r="L47" s="505">
        <f t="shared" si="9"/>
        <v>0</v>
      </c>
      <c r="M47" s="505">
        <f t="shared" si="9"/>
        <v>0</v>
      </c>
      <c r="N47" s="505">
        <f t="shared" si="9"/>
        <v>0</v>
      </c>
      <c r="O47" s="505">
        <f t="shared" si="9"/>
        <v>0</v>
      </c>
      <c r="P47" s="505">
        <f t="shared" si="9"/>
        <v>0</v>
      </c>
    </row>
    <row r="48" spans="1:16" s="262" customFormat="1" ht="17.25" thickTop="1">
      <c r="A48" s="498" t="s">
        <v>652</v>
      </c>
      <c r="B48" s="499"/>
      <c r="C48" s="499"/>
      <c r="D48" s="499"/>
      <c r="E48" s="605"/>
      <c r="F48" s="605"/>
      <c r="G48" s="605"/>
      <c r="H48" s="605"/>
      <c r="I48" s="605"/>
      <c r="J48" s="605"/>
      <c r="K48" s="605"/>
      <c r="L48" s="605"/>
      <c r="M48" s="605"/>
      <c r="N48" s="605"/>
      <c r="O48" s="605"/>
      <c r="P48" s="605"/>
    </row>
    <row r="49" spans="1:16" ht="17.25" thickBot="1">
      <c r="A49" s="501" t="s">
        <v>653</v>
      </c>
      <c r="B49" s="508"/>
      <c r="C49" s="508"/>
      <c r="D49" s="508"/>
      <c r="E49" s="509"/>
      <c r="F49" s="509"/>
      <c r="G49" s="509"/>
      <c r="H49" s="509"/>
      <c r="I49" s="509"/>
      <c r="J49" s="509"/>
      <c r="K49" s="509"/>
      <c r="L49" s="509"/>
      <c r="M49" s="509"/>
      <c r="N49" s="509"/>
      <c r="O49" s="509"/>
      <c r="P49" s="509"/>
    </row>
    <row r="50" spans="1:16" ht="17.25" thickTop="1">
      <c r="A50" s="498" t="s">
        <v>655</v>
      </c>
      <c r="B50" s="506"/>
      <c r="C50" s="506"/>
      <c r="D50" s="506"/>
      <c r="E50" s="507"/>
      <c r="F50" s="507"/>
      <c r="G50" s="507"/>
      <c r="H50" s="507"/>
      <c r="I50" s="507"/>
      <c r="J50" s="507"/>
      <c r="K50" s="507"/>
      <c r="L50" s="507"/>
      <c r="M50" s="507"/>
      <c r="N50" s="507"/>
      <c r="O50" s="507"/>
      <c r="P50" s="507"/>
    </row>
    <row r="51" spans="1:16" ht="17.25" thickBot="1">
      <c r="A51" s="501" t="s">
        <v>654</v>
      </c>
      <c r="B51" s="508"/>
      <c r="C51" s="508"/>
      <c r="D51" s="508"/>
      <c r="E51" s="509"/>
      <c r="F51" s="509"/>
      <c r="G51" s="509"/>
      <c r="H51" s="509"/>
      <c r="I51" s="509"/>
      <c r="J51" s="509"/>
      <c r="K51" s="509"/>
      <c r="L51" s="509"/>
      <c r="M51" s="509"/>
      <c r="N51" s="509"/>
      <c r="O51" s="509"/>
      <c r="P51" s="509"/>
    </row>
    <row r="52" spans="1:16" ht="17.25" thickTop="1">
      <c r="A52" s="498" t="s">
        <v>730</v>
      </c>
      <c r="B52" s="506"/>
      <c r="C52" s="506"/>
      <c r="D52" s="506"/>
      <c r="E52" s="500">
        <f>E47+E49+E51</f>
        <v>0</v>
      </c>
      <c r="F52" s="500">
        <f t="shared" ref="F52:J52" si="10">F47+F49+F51</f>
        <v>0</v>
      </c>
      <c r="G52" s="500">
        <f t="shared" si="10"/>
        <v>0</v>
      </c>
      <c r="H52" s="500">
        <f t="shared" si="10"/>
        <v>0</v>
      </c>
      <c r="I52" s="500">
        <f t="shared" si="10"/>
        <v>0</v>
      </c>
      <c r="J52" s="500">
        <f t="shared" si="10"/>
        <v>0</v>
      </c>
      <c r="K52" s="500">
        <f t="shared" ref="K52" si="11">K47+K49+K51</f>
        <v>0</v>
      </c>
      <c r="L52" s="500">
        <f t="shared" ref="L52" si="12">L47+L49+L51</f>
        <v>0</v>
      </c>
      <c r="M52" s="500">
        <f t="shared" ref="M52" si="13">M47+M49+M51</f>
        <v>0</v>
      </c>
      <c r="N52" s="500">
        <f t="shared" ref="N52" si="14">N47+N49+N51</f>
        <v>0</v>
      </c>
      <c r="O52" s="500">
        <f t="shared" ref="O52" si="15">O47+O49+O51</f>
        <v>0</v>
      </c>
      <c r="P52" s="500">
        <f t="shared" ref="P52" si="16">P47+P49+P51</f>
        <v>0</v>
      </c>
    </row>
    <row r="53" spans="1:16">
      <c r="A53" s="822" t="s">
        <v>651</v>
      </c>
      <c r="B53" s="823"/>
      <c r="C53" s="823"/>
      <c r="D53" s="823"/>
      <c r="E53" s="823"/>
      <c r="F53" s="823"/>
      <c r="G53" s="823"/>
      <c r="H53" s="823"/>
      <c r="I53" s="823"/>
      <c r="J53" s="824"/>
      <c r="K53" s="257"/>
      <c r="L53" s="257"/>
      <c r="M53" s="257"/>
      <c r="N53" s="257"/>
      <c r="O53" s="257"/>
      <c r="P53" s="257"/>
    </row>
    <row r="54" spans="1:16">
      <c r="A54" s="481" t="str">
        <f>E7</f>
        <v>未来1季度</v>
      </c>
      <c r="B54" s="480"/>
      <c r="C54" s="480"/>
      <c r="D54" s="480"/>
      <c r="E54" s="293">
        <f>E37</f>
        <v>0</v>
      </c>
      <c r="F54" s="479"/>
      <c r="G54" s="479"/>
      <c r="H54" s="479"/>
      <c r="I54" s="479"/>
      <c r="J54" s="479"/>
      <c r="K54" s="831" t="s">
        <v>649</v>
      </c>
      <c r="L54" s="832"/>
      <c r="M54" s="832"/>
      <c r="N54" s="832"/>
      <c r="O54" s="832"/>
      <c r="P54" s="832"/>
    </row>
    <row r="55" spans="1:16">
      <c r="A55" s="481" t="str">
        <f>F7</f>
        <v>未来2季度</v>
      </c>
      <c r="B55" s="480"/>
      <c r="C55" s="480"/>
      <c r="D55" s="480"/>
      <c r="E55" s="480"/>
      <c r="F55" s="293">
        <f>F37</f>
        <v>0</v>
      </c>
      <c r="G55" s="479"/>
      <c r="H55" s="479"/>
      <c r="I55" s="479"/>
      <c r="J55" s="479"/>
      <c r="K55" s="833"/>
      <c r="L55" s="834"/>
      <c r="M55" s="834"/>
      <c r="N55" s="834"/>
      <c r="O55" s="834"/>
      <c r="P55" s="834"/>
    </row>
    <row r="56" spans="1:16">
      <c r="A56" s="481" t="str">
        <f>G7</f>
        <v>未来3季度</v>
      </c>
      <c r="B56" s="480"/>
      <c r="C56" s="480"/>
      <c r="D56" s="480"/>
      <c r="E56" s="480"/>
      <c r="F56" s="480"/>
      <c r="G56" s="293">
        <f>G37</f>
        <v>0</v>
      </c>
      <c r="H56" s="479"/>
      <c r="I56" s="479"/>
      <c r="J56" s="479"/>
      <c r="K56" s="833"/>
      <c r="L56" s="834"/>
      <c r="M56" s="834"/>
      <c r="N56" s="834"/>
      <c r="O56" s="834"/>
      <c r="P56" s="834"/>
    </row>
    <row r="57" spans="1:16">
      <c r="A57" s="481" t="str">
        <f>H7</f>
        <v>未来4季度</v>
      </c>
      <c r="B57" s="480"/>
      <c r="C57" s="480"/>
      <c r="D57" s="480"/>
      <c r="E57" s="480"/>
      <c r="F57" s="480"/>
      <c r="G57" s="480"/>
      <c r="H57" s="293">
        <f>H37</f>
        <v>0</v>
      </c>
      <c r="I57" s="479"/>
      <c r="J57" s="479"/>
      <c r="K57" s="833"/>
      <c r="L57" s="834"/>
      <c r="M57" s="834"/>
      <c r="N57" s="834"/>
      <c r="O57" s="834"/>
      <c r="P57" s="834"/>
    </row>
    <row r="58" spans="1:16">
      <c r="A58" s="481" t="str">
        <f>I6</f>
        <v>报告日后第2年</v>
      </c>
      <c r="B58" s="480"/>
      <c r="C58" s="480"/>
      <c r="D58" s="480"/>
      <c r="E58" s="480"/>
      <c r="F58" s="480"/>
      <c r="G58" s="480"/>
      <c r="H58" s="480"/>
      <c r="I58" s="293">
        <f>I37</f>
        <v>0</v>
      </c>
      <c r="J58" s="479"/>
      <c r="K58" s="835"/>
      <c r="L58" s="836"/>
      <c r="M58" s="836"/>
      <c r="N58" s="836"/>
      <c r="O58" s="836"/>
      <c r="P58" s="836"/>
    </row>
    <row r="59" spans="1:16">
      <c r="A59" s="266" t="s">
        <v>732</v>
      </c>
      <c r="B59" s="260"/>
      <c r="C59" s="260"/>
      <c r="D59" s="260"/>
      <c r="E59" s="260"/>
      <c r="F59" s="260"/>
      <c r="G59" s="260"/>
      <c r="H59" s="260"/>
      <c r="I59" s="260"/>
      <c r="J59" s="259"/>
      <c r="K59" s="260"/>
      <c r="L59" s="260"/>
      <c r="M59" s="260"/>
      <c r="N59" s="260"/>
      <c r="O59" s="260"/>
      <c r="P59" s="260"/>
    </row>
    <row r="60" spans="1:16">
      <c r="A60" s="266" t="s">
        <v>772</v>
      </c>
      <c r="B60" s="260"/>
      <c r="C60" s="260"/>
      <c r="D60" s="260"/>
      <c r="E60" s="260"/>
      <c r="F60" s="260"/>
      <c r="G60" s="260"/>
      <c r="H60" s="260"/>
      <c r="I60" s="260"/>
      <c r="J60" s="259"/>
      <c r="K60" s="260"/>
      <c r="L60" s="260"/>
      <c r="M60" s="260"/>
      <c r="N60" s="260"/>
      <c r="O60" s="260"/>
      <c r="P60" s="260"/>
    </row>
    <row r="61" spans="1:16">
      <c r="A61" s="266" t="s">
        <v>771</v>
      </c>
      <c r="B61" s="260"/>
      <c r="C61" s="260"/>
      <c r="D61" s="260"/>
      <c r="E61" s="260"/>
      <c r="F61" s="260"/>
      <c r="G61" s="260"/>
      <c r="H61" s="260"/>
      <c r="I61" s="260"/>
      <c r="J61" s="260"/>
      <c r="K61" s="260"/>
      <c r="L61" s="260"/>
      <c r="M61" s="260"/>
      <c r="N61" s="260"/>
      <c r="O61" s="260"/>
      <c r="P61" s="260"/>
    </row>
    <row r="62" spans="1:16">
      <c r="A62" s="260" t="s">
        <v>773</v>
      </c>
      <c r="B62" s="260"/>
      <c r="C62" s="260"/>
      <c r="D62" s="260"/>
      <c r="E62" s="260"/>
      <c r="F62" s="260"/>
      <c r="G62" s="260"/>
      <c r="H62" s="260"/>
      <c r="I62" s="260"/>
      <c r="J62" s="260"/>
      <c r="K62" s="260"/>
      <c r="L62" s="260"/>
      <c r="M62" s="260"/>
      <c r="N62" s="260"/>
      <c r="O62" s="260"/>
      <c r="P62" s="260"/>
    </row>
    <row r="63" spans="1:16">
      <c r="A63" s="596" t="s">
        <v>774</v>
      </c>
      <c r="B63" s="260"/>
      <c r="C63" s="260"/>
      <c r="D63" s="260"/>
      <c r="E63" s="260"/>
      <c r="F63" s="260"/>
      <c r="G63" s="260"/>
      <c r="H63" s="260"/>
      <c r="I63" s="260"/>
      <c r="J63" s="260"/>
      <c r="K63" s="260"/>
      <c r="L63" s="260"/>
      <c r="M63" s="260"/>
      <c r="N63" s="260"/>
      <c r="O63" s="260"/>
      <c r="P63" s="260"/>
    </row>
    <row r="64" spans="1:16">
      <c r="A64" s="260" t="s">
        <v>776</v>
      </c>
      <c r="B64" s="260"/>
      <c r="C64" s="260"/>
      <c r="D64" s="260"/>
      <c r="E64" s="260"/>
      <c r="F64" s="260"/>
      <c r="G64" s="260"/>
      <c r="H64" s="260"/>
      <c r="I64" s="260"/>
      <c r="J64" s="260"/>
      <c r="K64" s="260"/>
      <c r="L64" s="260"/>
      <c r="M64" s="260"/>
      <c r="N64" s="260"/>
      <c r="O64" s="260"/>
      <c r="P64" s="260"/>
    </row>
    <row r="65" spans="1:16">
      <c r="A65" s="260" t="s">
        <v>775</v>
      </c>
      <c r="B65" s="260"/>
      <c r="C65" s="260"/>
      <c r="D65" s="260"/>
      <c r="E65" s="260"/>
      <c r="F65" s="260"/>
      <c r="G65" s="260"/>
      <c r="H65" s="260"/>
      <c r="I65" s="260"/>
      <c r="J65" s="260"/>
      <c r="K65" s="260"/>
      <c r="L65" s="260"/>
      <c r="M65" s="260"/>
      <c r="N65" s="260"/>
      <c r="O65" s="260"/>
      <c r="P65" s="260"/>
    </row>
    <row r="66" spans="1:16" ht="33">
      <c r="A66" s="321" t="s">
        <v>686</v>
      </c>
      <c r="B66" s="819" t="s">
        <v>429</v>
      </c>
      <c r="C66" s="323">
        <v>1</v>
      </c>
      <c r="D66" s="260"/>
      <c r="E66" s="260" t="s">
        <v>690</v>
      </c>
      <c r="F66" s="260"/>
      <c r="G66" s="260"/>
      <c r="H66" s="260"/>
      <c r="I66" s="260"/>
      <c r="J66" s="260"/>
      <c r="K66" s="260"/>
      <c r="L66" s="260"/>
      <c r="M66" s="260"/>
      <c r="N66" s="260"/>
      <c r="O66" s="260"/>
      <c r="P66" s="260"/>
    </row>
    <row r="67" spans="1:16">
      <c r="A67" s="324" t="s">
        <v>687</v>
      </c>
      <c r="B67" s="820"/>
      <c r="C67" s="323">
        <v>0.9</v>
      </c>
      <c r="D67" s="260"/>
      <c r="E67" s="260"/>
      <c r="F67" s="260"/>
      <c r="G67" s="260"/>
      <c r="H67" s="260"/>
      <c r="I67" s="260"/>
      <c r="J67" s="260"/>
      <c r="K67" s="260"/>
      <c r="L67" s="260"/>
      <c r="M67" s="260"/>
      <c r="N67" s="260"/>
      <c r="O67" s="260"/>
      <c r="P67" s="260"/>
    </row>
    <row r="68" spans="1:16" ht="33">
      <c r="A68" s="324" t="s">
        <v>688</v>
      </c>
      <c r="B68" s="820"/>
      <c r="C68" s="323">
        <v>0.9</v>
      </c>
      <c r="D68" s="260"/>
      <c r="E68" s="260"/>
      <c r="F68" s="260"/>
      <c r="G68" s="260"/>
      <c r="H68" s="260"/>
      <c r="I68" s="260"/>
      <c r="J68" s="260"/>
      <c r="K68" s="260"/>
      <c r="L68" s="260"/>
      <c r="M68" s="260"/>
      <c r="N68" s="260"/>
      <c r="O68" s="260"/>
      <c r="P68" s="260"/>
    </row>
    <row r="69" spans="1:16">
      <c r="A69" s="324" t="s">
        <v>733</v>
      </c>
      <c r="B69" s="820"/>
      <c r="C69" s="323">
        <v>0.85</v>
      </c>
      <c r="D69" s="260"/>
      <c r="E69" s="260"/>
      <c r="F69" s="260"/>
      <c r="G69" s="260"/>
      <c r="H69" s="260"/>
      <c r="I69" s="260"/>
      <c r="J69" s="260"/>
      <c r="K69" s="260"/>
      <c r="L69" s="260"/>
      <c r="M69" s="260"/>
      <c r="N69" s="260"/>
      <c r="O69" s="260"/>
      <c r="P69" s="260"/>
    </row>
    <row r="70" spans="1:16">
      <c r="A70" s="324" t="s">
        <v>440</v>
      </c>
      <c r="B70" s="821"/>
      <c r="C70" s="323">
        <v>0.8</v>
      </c>
      <c r="D70" s="260" t="s">
        <v>689</v>
      </c>
      <c r="E70" s="262"/>
      <c r="F70" s="260"/>
      <c r="G70" s="260"/>
      <c r="H70" s="260"/>
      <c r="I70" s="260"/>
      <c r="J70" s="260"/>
      <c r="K70" s="260"/>
      <c r="L70" s="260"/>
      <c r="M70" s="260"/>
      <c r="N70" s="260"/>
      <c r="O70" s="260"/>
      <c r="P70" s="260"/>
    </row>
    <row r="71" spans="1:16">
      <c r="A71" s="324" t="s">
        <v>743</v>
      </c>
      <c r="B71" s="819" t="s">
        <v>405</v>
      </c>
      <c r="C71" s="323">
        <v>0.8</v>
      </c>
      <c r="D71" s="260"/>
      <c r="E71" s="260"/>
      <c r="F71" s="260"/>
      <c r="G71" s="260"/>
      <c r="H71" s="260"/>
      <c r="I71" s="260"/>
      <c r="J71" s="260"/>
      <c r="K71" s="260"/>
      <c r="L71" s="260"/>
      <c r="M71" s="260"/>
      <c r="N71" s="260"/>
      <c r="O71" s="260"/>
      <c r="P71" s="260"/>
    </row>
    <row r="72" spans="1:16">
      <c r="A72" s="324" t="s">
        <v>405</v>
      </c>
      <c r="B72" s="821"/>
      <c r="C72" s="323">
        <v>0.7</v>
      </c>
      <c r="D72" s="260" t="s">
        <v>734</v>
      </c>
      <c r="E72" s="262"/>
      <c r="F72" s="260"/>
      <c r="G72" s="260"/>
      <c r="H72" s="260"/>
      <c r="I72" s="260"/>
      <c r="J72" s="260"/>
      <c r="K72" s="260"/>
      <c r="L72" s="260"/>
      <c r="M72" s="260"/>
      <c r="N72" s="260"/>
      <c r="O72" s="260"/>
      <c r="P72" s="260"/>
    </row>
    <row r="73" spans="1:16">
      <c r="A73" s="260" t="s">
        <v>805</v>
      </c>
      <c r="B73" s="260"/>
      <c r="C73" s="260"/>
      <c r="D73" s="260"/>
      <c r="E73" s="260"/>
      <c r="F73" s="260"/>
      <c r="G73" s="260"/>
      <c r="H73" s="260"/>
      <c r="I73" s="260"/>
      <c r="J73" s="260"/>
      <c r="K73" s="260"/>
      <c r="L73" s="260"/>
      <c r="M73" s="260"/>
      <c r="N73" s="260"/>
      <c r="O73" s="260"/>
      <c r="P73" s="260"/>
    </row>
    <row r="74" spans="1:16">
      <c r="A74" s="257"/>
      <c r="B74" s="257"/>
      <c r="C74" s="257"/>
      <c r="D74" s="257"/>
      <c r="E74" s="257"/>
      <c r="F74" s="257"/>
      <c r="G74" s="257"/>
      <c r="H74" s="257"/>
      <c r="I74" s="257"/>
      <c r="J74" s="257"/>
      <c r="K74" s="257"/>
      <c r="L74" s="257"/>
      <c r="M74" s="257"/>
      <c r="N74" s="257"/>
      <c r="O74" s="257"/>
      <c r="P74" s="257"/>
    </row>
    <row r="75" spans="1:16">
      <c r="A75" s="825" t="s">
        <v>753</v>
      </c>
      <c r="B75" s="826"/>
      <c r="C75" s="826"/>
      <c r="D75" s="826"/>
      <c r="E75" s="826"/>
      <c r="F75" s="826"/>
      <c r="G75" s="826"/>
      <c r="H75" s="826"/>
      <c r="I75" s="826"/>
      <c r="J75" s="826"/>
      <c r="K75" s="826"/>
      <c r="L75" s="826"/>
      <c r="M75" s="826"/>
      <c r="N75" s="826"/>
      <c r="O75" s="826"/>
      <c r="P75" s="826"/>
    </row>
    <row r="76" spans="1:16">
      <c r="A76" s="827"/>
      <c r="B76" s="828"/>
      <c r="C76" s="828"/>
      <c r="D76" s="828"/>
      <c r="E76" s="828"/>
      <c r="F76" s="828"/>
      <c r="G76" s="828"/>
      <c r="H76" s="828"/>
      <c r="I76" s="828"/>
      <c r="J76" s="828"/>
      <c r="K76" s="828"/>
      <c r="L76" s="828"/>
      <c r="M76" s="828"/>
      <c r="N76" s="828"/>
      <c r="O76" s="828"/>
      <c r="P76" s="828"/>
    </row>
    <row r="77" spans="1:16">
      <c r="A77" s="827"/>
      <c r="B77" s="828"/>
      <c r="C77" s="828"/>
      <c r="D77" s="828"/>
      <c r="E77" s="828"/>
      <c r="F77" s="828"/>
      <c r="G77" s="828"/>
      <c r="H77" s="828"/>
      <c r="I77" s="828"/>
      <c r="J77" s="828"/>
      <c r="K77" s="828"/>
      <c r="L77" s="828"/>
      <c r="M77" s="828"/>
      <c r="N77" s="828"/>
      <c r="O77" s="828"/>
      <c r="P77" s="828"/>
    </row>
    <row r="78" spans="1:16">
      <c r="A78" s="827"/>
      <c r="B78" s="828"/>
      <c r="C78" s="828"/>
      <c r="D78" s="828"/>
      <c r="E78" s="828"/>
      <c r="F78" s="828"/>
      <c r="G78" s="828"/>
      <c r="H78" s="828"/>
      <c r="I78" s="828"/>
      <c r="J78" s="828"/>
      <c r="K78" s="828"/>
      <c r="L78" s="828"/>
      <c r="M78" s="828"/>
      <c r="N78" s="828"/>
      <c r="O78" s="828"/>
      <c r="P78" s="828"/>
    </row>
    <row r="79" spans="1:16">
      <c r="A79" s="827"/>
      <c r="B79" s="828"/>
      <c r="C79" s="828"/>
      <c r="D79" s="828"/>
      <c r="E79" s="828"/>
      <c r="F79" s="828"/>
      <c r="G79" s="828"/>
      <c r="H79" s="828"/>
      <c r="I79" s="828"/>
      <c r="J79" s="828"/>
      <c r="K79" s="828"/>
      <c r="L79" s="828"/>
      <c r="M79" s="828"/>
      <c r="N79" s="828"/>
      <c r="O79" s="828"/>
      <c r="P79" s="828"/>
    </row>
    <row r="80" spans="1:16">
      <c r="A80" s="827"/>
      <c r="B80" s="828"/>
      <c r="C80" s="828"/>
      <c r="D80" s="828"/>
      <c r="E80" s="828"/>
      <c r="F80" s="828"/>
      <c r="G80" s="828"/>
      <c r="H80" s="828"/>
      <c r="I80" s="828"/>
      <c r="J80" s="828"/>
      <c r="K80" s="828"/>
      <c r="L80" s="828"/>
      <c r="M80" s="828"/>
      <c r="N80" s="828"/>
      <c r="O80" s="828"/>
      <c r="P80" s="828"/>
    </row>
    <row r="81" spans="1:16">
      <c r="A81" s="827"/>
      <c r="B81" s="828"/>
      <c r="C81" s="828"/>
      <c r="D81" s="828"/>
      <c r="E81" s="828"/>
      <c r="F81" s="828"/>
      <c r="G81" s="828"/>
      <c r="H81" s="828"/>
      <c r="I81" s="828"/>
      <c r="J81" s="828"/>
      <c r="K81" s="828"/>
      <c r="L81" s="828"/>
      <c r="M81" s="828"/>
      <c r="N81" s="828"/>
      <c r="O81" s="828"/>
      <c r="P81" s="828"/>
    </row>
    <row r="82" spans="1:16">
      <c r="A82" s="827"/>
      <c r="B82" s="828"/>
      <c r="C82" s="828"/>
      <c r="D82" s="828"/>
      <c r="E82" s="828"/>
      <c r="F82" s="828"/>
      <c r="G82" s="828"/>
      <c r="H82" s="828"/>
      <c r="I82" s="828"/>
      <c r="J82" s="828"/>
      <c r="K82" s="828"/>
      <c r="L82" s="828"/>
      <c r="M82" s="828"/>
      <c r="N82" s="828"/>
      <c r="O82" s="828"/>
      <c r="P82" s="828"/>
    </row>
    <row r="83" spans="1:16">
      <c r="A83" s="829"/>
      <c r="B83" s="830"/>
      <c r="C83" s="830"/>
      <c r="D83" s="830"/>
      <c r="E83" s="830"/>
      <c r="F83" s="830"/>
      <c r="G83" s="830"/>
      <c r="H83" s="830"/>
      <c r="I83" s="830"/>
      <c r="J83" s="830"/>
      <c r="K83" s="830"/>
      <c r="L83" s="830"/>
      <c r="M83" s="830"/>
      <c r="N83" s="830"/>
      <c r="O83" s="830"/>
      <c r="P83" s="830"/>
    </row>
  </sheetData>
  <sheetProtection password="CC52" sheet="1" objects="1" scenarios="1" formatCells="0" formatColumns="0" formatRows="0"/>
  <protectedRanges>
    <protectedRange sqref="E48:P49" name="区域11"/>
    <protectedRange sqref="A3:N3" name="区域1"/>
    <protectedRange sqref="B10:P19" name="区域2"/>
    <protectedRange sqref="B21:P31" name="区域3"/>
    <protectedRange sqref="B33:J37" name="区域4"/>
    <protectedRange sqref="K33:P35" name="区域5"/>
    <protectedRange sqref="B39:P45" name="区域6"/>
    <protectedRange sqref="B47:D48" name="区域7"/>
    <protectedRange sqref="E49:P51" name="区域8"/>
    <protectedRange sqref="E54:J58" name="区域9"/>
    <protectedRange sqref="A75" name="区域10"/>
  </protectedRanges>
  <mergeCells count="18">
    <mergeCell ref="A1:P1"/>
    <mergeCell ref="E3:H3"/>
    <mergeCell ref="A4:A5"/>
    <mergeCell ref="B4:J5"/>
    <mergeCell ref="A6:A7"/>
    <mergeCell ref="B6:D6"/>
    <mergeCell ref="E6:H6"/>
    <mergeCell ref="I6:I7"/>
    <mergeCell ref="J6:J7"/>
    <mergeCell ref="K6:N6"/>
    <mergeCell ref="K4:P5"/>
    <mergeCell ref="O6:O7"/>
    <mergeCell ref="P6:P7"/>
    <mergeCell ref="B66:B70"/>
    <mergeCell ref="B71:B72"/>
    <mergeCell ref="A53:J53"/>
    <mergeCell ref="A75:P83"/>
    <mergeCell ref="K54:P58"/>
  </mergeCells>
  <phoneticPr fontId="4" type="noConversion"/>
  <dataValidations disablePrompts="1" count="1">
    <dataValidation type="list" allowBlank="1" showInputMessage="1" showErrorMessage="1" sqref="P2 J2">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43" orientation="portrait" r:id="rId1"/>
  <drawing r:id="rId2"/>
</worksheet>
</file>

<file path=xl/worksheets/sheet14.xml><?xml version="1.0" encoding="utf-8"?>
<worksheet xmlns="http://schemas.openxmlformats.org/spreadsheetml/2006/main" xmlns:r="http://schemas.openxmlformats.org/officeDocument/2006/relationships">
  <dimension ref="A1:P46"/>
  <sheetViews>
    <sheetView view="pageBreakPreview" topLeftCell="A16" zoomScale="80" zoomScaleSheetLayoutView="80" workbookViewId="0">
      <selection activeCell="A47" sqref="A47"/>
    </sheetView>
  </sheetViews>
  <sheetFormatPr defaultColWidth="8.75" defaultRowHeight="16.5"/>
  <cols>
    <col min="1" max="1" width="28.375" style="258" customWidth="1"/>
    <col min="2" max="3" width="8.125" style="258" bestFit="1" customWidth="1"/>
    <col min="4" max="4" width="7" style="258" bestFit="1" customWidth="1"/>
    <col min="5" max="8" width="9.875" style="258" bestFit="1" customWidth="1"/>
    <col min="9" max="10" width="13.75" style="258" bestFit="1" customWidth="1"/>
    <col min="11" max="13" width="9.875" style="258" bestFit="1" customWidth="1"/>
    <col min="14" max="14" width="10.625" style="258" bestFit="1" customWidth="1"/>
    <col min="15" max="16" width="13.75" style="258" bestFit="1" customWidth="1"/>
    <col min="17" max="16384" width="8.75" style="258"/>
  </cols>
  <sheetData>
    <row r="1" spans="1:16" ht="24.75">
      <c r="A1" s="695" t="s">
        <v>462</v>
      </c>
      <c r="B1" s="695"/>
      <c r="C1" s="695"/>
      <c r="D1" s="695"/>
      <c r="E1" s="695"/>
      <c r="F1" s="695"/>
      <c r="G1" s="695"/>
      <c r="H1" s="695"/>
      <c r="I1" s="695"/>
      <c r="J1" s="695"/>
      <c r="K1" s="695"/>
      <c r="L1" s="695"/>
      <c r="M1" s="695"/>
      <c r="N1" s="695"/>
      <c r="O1" s="695"/>
      <c r="P1" s="695"/>
    </row>
    <row r="2" spans="1:16" s="262" customFormat="1">
      <c r="A2" s="254" t="s">
        <v>376</v>
      </c>
      <c r="B2" s="254"/>
      <c r="C2" s="254"/>
      <c r="D2" s="254"/>
      <c r="E2" s="266"/>
      <c r="F2" s="266"/>
      <c r="G2" s="260"/>
      <c r="H2" s="254"/>
      <c r="I2" s="254"/>
      <c r="J2" s="259"/>
      <c r="K2" s="266"/>
      <c r="L2" s="266"/>
      <c r="M2" s="260"/>
      <c r="N2" s="254"/>
      <c r="O2" s="254"/>
      <c r="P2" s="259"/>
    </row>
    <row r="3" spans="1:16" s="262" customFormat="1">
      <c r="A3" s="254" t="s">
        <v>294</v>
      </c>
      <c r="B3" s="254"/>
      <c r="C3" s="254"/>
      <c r="D3" s="254"/>
      <c r="E3" s="266"/>
      <c r="F3" s="266"/>
      <c r="G3" s="837" t="s">
        <v>232</v>
      </c>
      <c r="H3" s="837"/>
      <c r="I3" s="837"/>
      <c r="J3" s="837"/>
      <c r="K3" s="266"/>
      <c r="L3" s="266"/>
      <c r="M3" s="266"/>
      <c r="N3" s="351" t="s">
        <v>295</v>
      </c>
      <c r="O3" s="266"/>
      <c r="P3" s="266"/>
    </row>
    <row r="4" spans="1:16" s="262" customFormat="1" ht="15" customHeight="1">
      <c r="A4" s="839" t="s">
        <v>329</v>
      </c>
      <c r="B4" s="840" t="s">
        <v>650</v>
      </c>
      <c r="C4" s="840"/>
      <c r="D4" s="840"/>
      <c r="E4" s="840"/>
      <c r="F4" s="840"/>
      <c r="G4" s="840"/>
      <c r="H4" s="840"/>
      <c r="I4" s="840"/>
      <c r="J4" s="841"/>
      <c r="K4" s="851" t="s">
        <v>441</v>
      </c>
      <c r="L4" s="840"/>
      <c r="M4" s="840"/>
      <c r="N4" s="840"/>
      <c r="O4" s="840"/>
      <c r="P4" s="841"/>
    </row>
    <row r="5" spans="1:16" s="262" customFormat="1">
      <c r="A5" s="839"/>
      <c r="B5" s="842"/>
      <c r="C5" s="842"/>
      <c r="D5" s="842"/>
      <c r="E5" s="842"/>
      <c r="F5" s="842"/>
      <c r="G5" s="842"/>
      <c r="H5" s="842"/>
      <c r="I5" s="842"/>
      <c r="J5" s="843"/>
      <c r="K5" s="852"/>
      <c r="L5" s="842"/>
      <c r="M5" s="842"/>
      <c r="N5" s="842"/>
      <c r="O5" s="842"/>
      <c r="P5" s="843"/>
    </row>
    <row r="6" spans="1:16" s="262" customFormat="1">
      <c r="A6" s="853" t="s">
        <v>343</v>
      </c>
      <c r="B6" s="844" t="s">
        <v>602</v>
      </c>
      <c r="C6" s="844"/>
      <c r="D6" s="845"/>
      <c r="E6" s="846" t="s">
        <v>344</v>
      </c>
      <c r="F6" s="847"/>
      <c r="G6" s="847"/>
      <c r="H6" s="848"/>
      <c r="I6" s="849" t="s">
        <v>759</v>
      </c>
      <c r="J6" s="849" t="s">
        <v>760</v>
      </c>
      <c r="K6" s="846" t="s">
        <v>344</v>
      </c>
      <c r="L6" s="847"/>
      <c r="M6" s="847"/>
      <c r="N6" s="848"/>
      <c r="O6" s="849" t="s">
        <v>759</v>
      </c>
      <c r="P6" s="849" t="s">
        <v>760</v>
      </c>
    </row>
    <row r="7" spans="1:16" s="262" customFormat="1">
      <c r="A7" s="854"/>
      <c r="B7" s="602" t="s">
        <v>762</v>
      </c>
      <c r="C7" s="602" t="s">
        <v>761</v>
      </c>
      <c r="D7" s="602" t="s">
        <v>754</v>
      </c>
      <c r="E7" s="602" t="s">
        <v>755</v>
      </c>
      <c r="F7" s="602" t="s">
        <v>756</v>
      </c>
      <c r="G7" s="602" t="s">
        <v>757</v>
      </c>
      <c r="H7" s="602" t="s">
        <v>758</v>
      </c>
      <c r="I7" s="850"/>
      <c r="J7" s="850"/>
      <c r="K7" s="602" t="s">
        <v>755</v>
      </c>
      <c r="L7" s="602" t="s">
        <v>756</v>
      </c>
      <c r="M7" s="602" t="s">
        <v>757</v>
      </c>
      <c r="N7" s="602" t="s">
        <v>758</v>
      </c>
      <c r="O7" s="850"/>
      <c r="P7" s="850"/>
    </row>
    <row r="8" spans="1:16" s="262" customFormat="1">
      <c r="A8" s="292" t="s">
        <v>345</v>
      </c>
      <c r="B8" s="293">
        <f t="shared" ref="B8:P8" si="0">B9+B20+B31</f>
        <v>0</v>
      </c>
      <c r="C8" s="293">
        <f t="shared" si="0"/>
        <v>0</v>
      </c>
      <c r="D8" s="293">
        <f t="shared" si="0"/>
        <v>0</v>
      </c>
      <c r="E8" s="293">
        <f t="shared" si="0"/>
        <v>0</v>
      </c>
      <c r="F8" s="293">
        <f t="shared" si="0"/>
        <v>0</v>
      </c>
      <c r="G8" s="293">
        <f t="shared" si="0"/>
        <v>0</v>
      </c>
      <c r="H8" s="293">
        <f t="shared" si="0"/>
        <v>0</v>
      </c>
      <c r="I8" s="293">
        <f t="shared" si="0"/>
        <v>0</v>
      </c>
      <c r="J8" s="293">
        <f t="shared" si="0"/>
        <v>0</v>
      </c>
      <c r="K8" s="293">
        <f t="shared" si="0"/>
        <v>0</v>
      </c>
      <c r="L8" s="293">
        <f t="shared" si="0"/>
        <v>0</v>
      </c>
      <c r="M8" s="293">
        <f t="shared" si="0"/>
        <v>0</v>
      </c>
      <c r="N8" s="293">
        <f t="shared" si="0"/>
        <v>0</v>
      </c>
      <c r="O8" s="293">
        <f t="shared" si="0"/>
        <v>0</v>
      </c>
      <c r="P8" s="293">
        <f t="shared" si="0"/>
        <v>0</v>
      </c>
    </row>
    <row r="9" spans="1:16" s="262" customFormat="1">
      <c r="A9" s="294" t="s">
        <v>346</v>
      </c>
      <c r="B9" s="293">
        <f t="shared" ref="B9:P9" si="1">B10-B11-B13-B14-B15-B16-B19</f>
        <v>0</v>
      </c>
      <c r="C9" s="293">
        <f t="shared" si="1"/>
        <v>0</v>
      </c>
      <c r="D9" s="293">
        <f t="shared" si="1"/>
        <v>0</v>
      </c>
      <c r="E9" s="293">
        <f t="shared" si="1"/>
        <v>0</v>
      </c>
      <c r="F9" s="293">
        <f t="shared" si="1"/>
        <v>0</v>
      </c>
      <c r="G9" s="293">
        <f t="shared" si="1"/>
        <v>0</v>
      </c>
      <c r="H9" s="293">
        <f t="shared" si="1"/>
        <v>0</v>
      </c>
      <c r="I9" s="293">
        <f t="shared" si="1"/>
        <v>0</v>
      </c>
      <c r="J9" s="293">
        <f t="shared" si="1"/>
        <v>0</v>
      </c>
      <c r="K9" s="293">
        <f t="shared" si="1"/>
        <v>0</v>
      </c>
      <c r="L9" s="293">
        <f t="shared" si="1"/>
        <v>0</v>
      </c>
      <c r="M9" s="293">
        <f t="shared" si="1"/>
        <v>0</v>
      </c>
      <c r="N9" s="293">
        <f t="shared" si="1"/>
        <v>0</v>
      </c>
      <c r="O9" s="293">
        <f t="shared" si="1"/>
        <v>0</v>
      </c>
      <c r="P9" s="293">
        <f t="shared" si="1"/>
        <v>0</v>
      </c>
    </row>
    <row r="10" spans="1:16" s="262" customFormat="1">
      <c r="A10" s="294" t="s">
        <v>347</v>
      </c>
      <c r="B10" s="295"/>
      <c r="C10" s="295"/>
      <c r="D10" s="295"/>
      <c r="E10" s="296"/>
      <c r="F10" s="296"/>
      <c r="G10" s="296"/>
      <c r="H10" s="296"/>
      <c r="I10" s="296"/>
      <c r="J10" s="296"/>
      <c r="K10" s="296"/>
      <c r="L10" s="296"/>
      <c r="M10" s="296"/>
      <c r="N10" s="296"/>
      <c r="O10" s="296"/>
      <c r="P10" s="296"/>
    </row>
    <row r="11" spans="1:16" s="262" customFormat="1">
      <c r="A11" s="294" t="s">
        <v>348</v>
      </c>
      <c r="B11" s="295"/>
      <c r="C11" s="295"/>
      <c r="D11" s="295"/>
      <c r="E11" s="296"/>
      <c r="F11" s="296"/>
      <c r="G11" s="296"/>
      <c r="H11" s="296"/>
      <c r="I11" s="296"/>
      <c r="J11" s="296"/>
      <c r="K11" s="296"/>
      <c r="L11" s="296"/>
      <c r="M11" s="296"/>
      <c r="N11" s="296"/>
      <c r="O11" s="296"/>
      <c r="P11" s="296"/>
    </row>
    <row r="12" spans="1:16" s="262" customFormat="1">
      <c r="A12" s="294" t="s">
        <v>349</v>
      </c>
      <c r="B12" s="295"/>
      <c r="C12" s="295"/>
      <c r="D12" s="295"/>
      <c r="E12" s="296"/>
      <c r="F12" s="296"/>
      <c r="G12" s="296"/>
      <c r="H12" s="296"/>
      <c r="I12" s="296"/>
      <c r="J12" s="296"/>
      <c r="K12" s="296"/>
      <c r="L12" s="296"/>
      <c r="M12" s="296"/>
      <c r="N12" s="296"/>
      <c r="O12" s="296"/>
      <c r="P12" s="296"/>
    </row>
    <row r="13" spans="1:16" s="262" customFormat="1">
      <c r="A13" s="294" t="s">
        <v>350</v>
      </c>
      <c r="B13" s="295"/>
      <c r="C13" s="295"/>
      <c r="D13" s="295"/>
      <c r="E13" s="296"/>
      <c r="F13" s="296"/>
      <c r="G13" s="296"/>
      <c r="H13" s="296"/>
      <c r="I13" s="296"/>
      <c r="J13" s="296"/>
      <c r="K13" s="296"/>
      <c r="L13" s="296"/>
      <c r="M13" s="296"/>
      <c r="N13" s="296"/>
      <c r="O13" s="296"/>
      <c r="P13" s="296"/>
    </row>
    <row r="14" spans="1:16" s="262" customFormat="1">
      <c r="A14" s="294" t="s">
        <v>351</v>
      </c>
      <c r="B14" s="295"/>
      <c r="C14" s="295"/>
      <c r="D14" s="295"/>
      <c r="E14" s="297"/>
      <c r="F14" s="297"/>
      <c r="G14" s="297"/>
      <c r="H14" s="297"/>
      <c r="I14" s="297"/>
      <c r="J14" s="297"/>
      <c r="K14" s="297"/>
      <c r="L14" s="297"/>
      <c r="M14" s="297"/>
      <c r="N14" s="297"/>
      <c r="O14" s="297"/>
      <c r="P14" s="297"/>
    </row>
    <row r="15" spans="1:16" s="262" customFormat="1">
      <c r="A15" s="294" t="s">
        <v>352</v>
      </c>
      <c r="B15" s="296"/>
      <c r="C15" s="296"/>
      <c r="D15" s="296"/>
      <c r="E15" s="296"/>
      <c r="F15" s="296"/>
      <c r="G15" s="296"/>
      <c r="H15" s="296"/>
      <c r="I15" s="296"/>
      <c r="J15" s="296"/>
      <c r="K15" s="296"/>
      <c r="L15" s="296"/>
      <c r="M15" s="296"/>
      <c r="N15" s="296"/>
      <c r="O15" s="296"/>
      <c r="P15" s="296"/>
    </row>
    <row r="16" spans="1:16" s="262" customFormat="1">
      <c r="A16" s="294" t="s">
        <v>353</v>
      </c>
      <c r="B16" s="295"/>
      <c r="C16" s="295"/>
      <c r="D16" s="295"/>
      <c r="E16" s="296"/>
      <c r="F16" s="296"/>
      <c r="G16" s="296"/>
      <c r="H16" s="296"/>
      <c r="I16" s="296"/>
      <c r="J16" s="296"/>
      <c r="K16" s="296"/>
      <c r="L16" s="296"/>
      <c r="M16" s="296"/>
      <c r="N16" s="296"/>
      <c r="O16" s="296"/>
      <c r="P16" s="296"/>
    </row>
    <row r="17" spans="1:16" s="262" customFormat="1">
      <c r="A17" s="294" t="s">
        <v>354</v>
      </c>
      <c r="B17" s="295"/>
      <c r="C17" s="295"/>
      <c r="D17" s="295"/>
      <c r="E17" s="296"/>
      <c r="F17" s="296"/>
      <c r="G17" s="296"/>
      <c r="H17" s="296"/>
      <c r="I17" s="296"/>
      <c r="J17" s="296"/>
      <c r="K17" s="296"/>
      <c r="L17" s="296"/>
      <c r="M17" s="296"/>
      <c r="N17" s="296"/>
      <c r="O17" s="296"/>
      <c r="P17" s="296"/>
    </row>
    <row r="18" spans="1:16" s="262" customFormat="1">
      <c r="A18" s="294" t="s">
        <v>355</v>
      </c>
      <c r="B18" s="295"/>
      <c r="C18" s="295"/>
      <c r="D18" s="295"/>
      <c r="E18" s="296"/>
      <c r="F18" s="296"/>
      <c r="G18" s="296"/>
      <c r="H18" s="296"/>
      <c r="I18" s="296"/>
      <c r="J18" s="296"/>
      <c r="K18" s="296"/>
      <c r="L18" s="296"/>
      <c r="M18" s="296"/>
      <c r="N18" s="296"/>
      <c r="O18" s="296"/>
      <c r="P18" s="296"/>
    </row>
    <row r="19" spans="1:16" s="262" customFormat="1">
      <c r="A19" s="294" t="s">
        <v>356</v>
      </c>
      <c r="B19" s="296"/>
      <c r="C19" s="296"/>
      <c r="D19" s="296"/>
      <c r="E19" s="296"/>
      <c r="F19" s="296"/>
      <c r="G19" s="296"/>
      <c r="H19" s="296"/>
      <c r="I19" s="296"/>
      <c r="J19" s="296"/>
      <c r="K19" s="296"/>
      <c r="L19" s="296"/>
      <c r="M19" s="296"/>
      <c r="N19" s="296"/>
      <c r="O19" s="296"/>
      <c r="P19" s="296"/>
    </row>
    <row r="20" spans="1:16" s="262" customFormat="1">
      <c r="A20" s="294" t="s">
        <v>357</v>
      </c>
      <c r="B20" s="293">
        <f t="shared" ref="B20:P20" si="2">B21-B22-B24-B25-B26-B27-B30</f>
        <v>0</v>
      </c>
      <c r="C20" s="293">
        <f t="shared" si="2"/>
        <v>0</v>
      </c>
      <c r="D20" s="293">
        <f t="shared" si="2"/>
        <v>0</v>
      </c>
      <c r="E20" s="293">
        <f t="shared" si="2"/>
        <v>0</v>
      </c>
      <c r="F20" s="293">
        <f t="shared" si="2"/>
        <v>0</v>
      </c>
      <c r="G20" s="293">
        <f t="shared" si="2"/>
        <v>0</v>
      </c>
      <c r="H20" s="293">
        <f t="shared" si="2"/>
        <v>0</v>
      </c>
      <c r="I20" s="293">
        <f t="shared" si="2"/>
        <v>0</v>
      </c>
      <c r="J20" s="293">
        <f t="shared" si="2"/>
        <v>0</v>
      </c>
      <c r="K20" s="293">
        <f t="shared" si="2"/>
        <v>0</v>
      </c>
      <c r="L20" s="293">
        <f t="shared" si="2"/>
        <v>0</v>
      </c>
      <c r="M20" s="293">
        <f t="shared" si="2"/>
        <v>0</v>
      </c>
      <c r="N20" s="293">
        <f t="shared" si="2"/>
        <v>0</v>
      </c>
      <c r="O20" s="293">
        <f t="shared" si="2"/>
        <v>0</v>
      </c>
      <c r="P20" s="293">
        <f t="shared" si="2"/>
        <v>0</v>
      </c>
    </row>
    <row r="21" spans="1:16" s="262" customFormat="1">
      <c r="A21" s="294" t="s">
        <v>347</v>
      </c>
      <c r="B21" s="298"/>
      <c r="C21" s="298"/>
      <c r="D21" s="298"/>
      <c r="E21" s="299"/>
      <c r="F21" s="299"/>
      <c r="G21" s="299"/>
      <c r="H21" s="299"/>
      <c r="I21" s="299"/>
      <c r="J21" s="299"/>
      <c r="K21" s="299"/>
      <c r="L21" s="299"/>
      <c r="M21" s="299"/>
      <c r="N21" s="299"/>
      <c r="O21" s="299"/>
      <c r="P21" s="299"/>
    </row>
    <row r="22" spans="1:16" s="262" customFormat="1">
      <c r="A22" s="294" t="s">
        <v>348</v>
      </c>
      <c r="B22" s="298"/>
      <c r="C22" s="298"/>
      <c r="D22" s="298"/>
      <c r="E22" s="299"/>
      <c r="F22" s="299"/>
      <c r="G22" s="299"/>
      <c r="H22" s="299"/>
      <c r="I22" s="299"/>
      <c r="J22" s="299"/>
      <c r="K22" s="299"/>
      <c r="L22" s="299"/>
      <c r="M22" s="299"/>
      <c r="N22" s="299"/>
      <c r="O22" s="299"/>
      <c r="P22" s="299"/>
    </row>
    <row r="23" spans="1:16" s="262" customFormat="1">
      <c r="A23" s="294" t="s">
        <v>349</v>
      </c>
      <c r="B23" s="298"/>
      <c r="C23" s="298"/>
      <c r="D23" s="298"/>
      <c r="E23" s="299"/>
      <c r="F23" s="299"/>
      <c r="G23" s="299"/>
      <c r="H23" s="299"/>
      <c r="I23" s="299"/>
      <c r="J23" s="299"/>
      <c r="K23" s="299"/>
      <c r="L23" s="299"/>
      <c r="M23" s="299"/>
      <c r="N23" s="299"/>
      <c r="O23" s="299"/>
      <c r="P23" s="299"/>
    </row>
    <row r="24" spans="1:16" s="262" customFormat="1">
      <c r="A24" s="294" t="s">
        <v>350</v>
      </c>
      <c r="B24" s="298"/>
      <c r="C24" s="298"/>
      <c r="D24" s="298"/>
      <c r="E24" s="299"/>
      <c r="F24" s="299"/>
      <c r="G24" s="299"/>
      <c r="H24" s="299"/>
      <c r="I24" s="299"/>
      <c r="J24" s="299"/>
      <c r="K24" s="299"/>
      <c r="L24" s="299"/>
      <c r="M24" s="299"/>
      <c r="N24" s="299"/>
      <c r="O24" s="299"/>
      <c r="P24" s="299"/>
    </row>
    <row r="25" spans="1:16" s="262" customFormat="1">
      <c r="A25" s="294" t="s">
        <v>351</v>
      </c>
      <c r="B25" s="298"/>
      <c r="C25" s="298"/>
      <c r="D25" s="298"/>
      <c r="E25" s="299"/>
      <c r="F25" s="299"/>
      <c r="G25" s="299"/>
      <c r="H25" s="299"/>
      <c r="I25" s="299"/>
      <c r="J25" s="299"/>
      <c r="K25" s="299"/>
      <c r="L25" s="299"/>
      <c r="M25" s="299"/>
      <c r="N25" s="299"/>
      <c r="O25" s="299"/>
      <c r="P25" s="299"/>
    </row>
    <row r="26" spans="1:16" s="262" customFormat="1">
      <c r="A26" s="294" t="s">
        <v>352</v>
      </c>
      <c r="B26" s="298"/>
      <c r="C26" s="298"/>
      <c r="D26" s="298"/>
      <c r="E26" s="299"/>
      <c r="F26" s="299"/>
      <c r="G26" s="299"/>
      <c r="H26" s="299"/>
      <c r="I26" s="299"/>
      <c r="J26" s="299"/>
      <c r="K26" s="299"/>
      <c r="L26" s="299"/>
      <c r="M26" s="299"/>
      <c r="N26" s="299"/>
      <c r="O26" s="299"/>
      <c r="P26" s="299"/>
    </row>
    <row r="27" spans="1:16" s="262" customFormat="1">
      <c r="A27" s="294" t="s">
        <v>353</v>
      </c>
      <c r="B27" s="298"/>
      <c r="C27" s="298"/>
      <c r="D27" s="298"/>
      <c r="E27" s="299"/>
      <c r="F27" s="299"/>
      <c r="G27" s="299"/>
      <c r="H27" s="299"/>
      <c r="I27" s="299"/>
      <c r="J27" s="299"/>
      <c r="K27" s="299"/>
      <c r="L27" s="299"/>
      <c r="M27" s="299"/>
      <c r="N27" s="299"/>
      <c r="O27" s="299"/>
      <c r="P27" s="299"/>
    </row>
    <row r="28" spans="1:16" s="262" customFormat="1">
      <c r="A28" s="294" t="s">
        <v>358</v>
      </c>
      <c r="B28" s="298"/>
      <c r="C28" s="298"/>
      <c r="D28" s="298"/>
      <c r="E28" s="299"/>
      <c r="F28" s="299"/>
      <c r="G28" s="299"/>
      <c r="H28" s="299"/>
      <c r="I28" s="299"/>
      <c r="J28" s="299"/>
      <c r="K28" s="299"/>
      <c r="L28" s="299"/>
      <c r="M28" s="299"/>
      <c r="N28" s="299"/>
      <c r="O28" s="299"/>
      <c r="P28" s="299"/>
    </row>
    <row r="29" spans="1:16" s="262" customFormat="1">
      <c r="A29" s="294" t="s">
        <v>359</v>
      </c>
      <c r="B29" s="298"/>
      <c r="C29" s="298"/>
      <c r="D29" s="298"/>
      <c r="E29" s="299"/>
      <c r="F29" s="299"/>
      <c r="G29" s="299"/>
      <c r="H29" s="299"/>
      <c r="I29" s="299"/>
      <c r="J29" s="299"/>
      <c r="K29" s="299"/>
      <c r="L29" s="299"/>
      <c r="M29" s="299"/>
      <c r="N29" s="299"/>
      <c r="O29" s="299"/>
      <c r="P29" s="299"/>
    </row>
    <row r="30" spans="1:16" s="262" customFormat="1">
      <c r="A30" s="294" t="s">
        <v>356</v>
      </c>
      <c r="B30" s="298"/>
      <c r="C30" s="298"/>
      <c r="D30" s="298"/>
      <c r="E30" s="299"/>
      <c r="F30" s="299"/>
      <c r="G30" s="299"/>
      <c r="H30" s="299"/>
      <c r="I30" s="299"/>
      <c r="J30" s="299"/>
      <c r="K30" s="299"/>
      <c r="L30" s="299"/>
      <c r="M30" s="299"/>
      <c r="N30" s="299"/>
      <c r="O30" s="299"/>
      <c r="P30" s="299"/>
    </row>
    <row r="31" spans="1:16" s="262" customFormat="1">
      <c r="A31" s="294" t="s">
        <v>360</v>
      </c>
      <c r="B31" s="295"/>
      <c r="C31" s="295"/>
      <c r="D31" s="295"/>
      <c r="E31" s="300"/>
      <c r="F31" s="300"/>
      <c r="G31" s="300"/>
      <c r="H31" s="300"/>
      <c r="I31" s="300"/>
      <c r="J31" s="300"/>
      <c r="K31" s="300"/>
      <c r="L31" s="300"/>
      <c r="M31" s="300"/>
      <c r="N31" s="300"/>
      <c r="O31" s="300"/>
      <c r="P31" s="300"/>
    </row>
    <row r="32" spans="1:16" s="262" customFormat="1">
      <c r="A32" s="292" t="s">
        <v>361</v>
      </c>
      <c r="B32" s="293">
        <f>SUM(B33:B37)</f>
        <v>0</v>
      </c>
      <c r="C32" s="293">
        <f t="shared" ref="C32:P32" si="3">SUM(C33:C37)</f>
        <v>0</v>
      </c>
      <c r="D32" s="293">
        <f t="shared" si="3"/>
        <v>0</v>
      </c>
      <c r="E32" s="293">
        <f t="shared" si="3"/>
        <v>0</v>
      </c>
      <c r="F32" s="293">
        <f t="shared" si="3"/>
        <v>0</v>
      </c>
      <c r="G32" s="293">
        <f t="shared" si="3"/>
        <v>0</v>
      </c>
      <c r="H32" s="293">
        <f t="shared" si="3"/>
        <v>0</v>
      </c>
      <c r="I32" s="293">
        <f t="shared" si="3"/>
        <v>0</v>
      </c>
      <c r="J32" s="293">
        <f t="shared" si="3"/>
        <v>0</v>
      </c>
      <c r="K32" s="293">
        <f t="shared" si="3"/>
        <v>0</v>
      </c>
      <c r="L32" s="293">
        <f t="shared" si="3"/>
        <v>0</v>
      </c>
      <c r="M32" s="293">
        <f t="shared" si="3"/>
        <v>0</v>
      </c>
      <c r="N32" s="293">
        <f t="shared" si="3"/>
        <v>0</v>
      </c>
      <c r="O32" s="293">
        <f t="shared" si="3"/>
        <v>0</v>
      </c>
      <c r="P32" s="293">
        <f t="shared" si="3"/>
        <v>0</v>
      </c>
    </row>
    <row r="33" spans="1:16" s="262" customFormat="1">
      <c r="A33" s="301" t="s">
        <v>362</v>
      </c>
      <c r="B33" s="295"/>
      <c r="C33" s="295"/>
      <c r="D33" s="295"/>
      <c r="E33" s="296"/>
      <c r="F33" s="296"/>
      <c r="G33" s="296"/>
      <c r="H33" s="296"/>
      <c r="I33" s="296"/>
      <c r="J33" s="296"/>
      <c r="K33" s="296"/>
      <c r="L33" s="296"/>
      <c r="M33" s="296"/>
      <c r="N33" s="296"/>
      <c r="O33" s="296"/>
      <c r="P33" s="296"/>
    </row>
    <row r="34" spans="1:16" s="262" customFormat="1">
      <c r="A34" s="301" t="s">
        <v>363</v>
      </c>
      <c r="B34" s="295"/>
      <c r="C34" s="295"/>
      <c r="D34" s="295"/>
      <c r="E34" s="296"/>
      <c r="F34" s="296"/>
      <c r="G34" s="296"/>
      <c r="H34" s="296"/>
      <c r="I34" s="296"/>
      <c r="J34" s="296"/>
      <c r="K34" s="296"/>
      <c r="L34" s="296"/>
      <c r="M34" s="296"/>
      <c r="N34" s="296"/>
      <c r="O34" s="296"/>
      <c r="P34" s="296"/>
    </row>
    <row r="35" spans="1:16" s="262" customFormat="1">
      <c r="A35" s="301" t="s">
        <v>364</v>
      </c>
      <c r="B35" s="295"/>
      <c r="C35" s="295"/>
      <c r="D35" s="295"/>
      <c r="E35" s="296"/>
      <c r="F35" s="296"/>
      <c r="G35" s="296"/>
      <c r="H35" s="296"/>
      <c r="I35" s="296"/>
      <c r="J35" s="296"/>
      <c r="K35" s="296"/>
      <c r="L35" s="296"/>
      <c r="M35" s="296"/>
      <c r="N35" s="296"/>
      <c r="O35" s="296"/>
      <c r="P35" s="296"/>
    </row>
    <row r="36" spans="1:16" s="262" customFormat="1">
      <c r="A36" s="475" t="s">
        <v>365</v>
      </c>
      <c r="B36" s="476"/>
      <c r="C36" s="476"/>
      <c r="D36" s="476"/>
      <c r="E36" s="477"/>
      <c r="F36" s="477"/>
      <c r="G36" s="477"/>
      <c r="H36" s="477"/>
      <c r="I36" s="477"/>
      <c r="J36" s="477"/>
      <c r="K36" s="478"/>
      <c r="L36" s="478"/>
      <c r="M36" s="478"/>
      <c r="N36" s="478"/>
      <c r="O36" s="478"/>
      <c r="P36" s="478"/>
    </row>
    <row r="37" spans="1:16" s="262" customFormat="1">
      <c r="A37" s="301" t="s">
        <v>366</v>
      </c>
      <c r="B37" s="295"/>
      <c r="C37" s="295"/>
      <c r="D37" s="295"/>
      <c r="E37" s="296"/>
      <c r="F37" s="296"/>
      <c r="G37" s="296"/>
      <c r="H37" s="296"/>
      <c r="I37" s="296"/>
      <c r="J37" s="296"/>
      <c r="K37" s="478"/>
      <c r="L37" s="478"/>
      <c r="M37" s="478"/>
      <c r="N37" s="478"/>
      <c r="O37" s="478"/>
      <c r="P37" s="478"/>
    </row>
    <row r="38" spans="1:16" s="262" customFormat="1">
      <c r="A38" s="292" t="s">
        <v>367</v>
      </c>
      <c r="B38" s="293">
        <f>B39-B43</f>
        <v>0</v>
      </c>
      <c r="C38" s="293">
        <f t="shared" ref="C38:P38" si="4">C39-C43</f>
        <v>0</v>
      </c>
      <c r="D38" s="293">
        <f t="shared" si="4"/>
        <v>0</v>
      </c>
      <c r="E38" s="293">
        <f t="shared" si="4"/>
        <v>0</v>
      </c>
      <c r="F38" s="293">
        <f t="shared" si="4"/>
        <v>0</v>
      </c>
      <c r="G38" s="293">
        <f t="shared" si="4"/>
        <v>0</v>
      </c>
      <c r="H38" s="293">
        <f t="shared" si="4"/>
        <v>0</v>
      </c>
      <c r="I38" s="293">
        <f t="shared" si="4"/>
        <v>0</v>
      </c>
      <c r="J38" s="293">
        <f t="shared" si="4"/>
        <v>0</v>
      </c>
      <c r="K38" s="293">
        <f t="shared" si="4"/>
        <v>0</v>
      </c>
      <c r="L38" s="293">
        <f t="shared" si="4"/>
        <v>0</v>
      </c>
      <c r="M38" s="293">
        <f t="shared" si="4"/>
        <v>0</v>
      </c>
      <c r="N38" s="293">
        <f t="shared" si="4"/>
        <v>0</v>
      </c>
      <c r="O38" s="293">
        <f t="shared" si="4"/>
        <v>0</v>
      </c>
      <c r="P38" s="293">
        <f t="shared" si="4"/>
        <v>0</v>
      </c>
    </row>
    <row r="39" spans="1:16" s="262" customFormat="1">
      <c r="A39" s="301" t="s">
        <v>368</v>
      </c>
      <c r="B39" s="295"/>
      <c r="C39" s="295"/>
      <c r="D39" s="295"/>
      <c r="E39" s="296"/>
      <c r="F39" s="296"/>
      <c r="G39" s="296"/>
      <c r="H39" s="296"/>
      <c r="I39" s="296"/>
      <c r="J39" s="296"/>
      <c r="K39" s="296"/>
      <c r="L39" s="296"/>
      <c r="M39" s="296"/>
      <c r="N39" s="296"/>
      <c r="O39" s="296"/>
      <c r="P39" s="296"/>
    </row>
    <row r="40" spans="1:16" s="262" customFormat="1">
      <c r="A40" s="301" t="s">
        <v>369</v>
      </c>
      <c r="B40" s="296"/>
      <c r="C40" s="296"/>
      <c r="D40" s="296"/>
      <c r="E40" s="296"/>
      <c r="F40" s="296"/>
      <c r="G40" s="296"/>
      <c r="H40" s="296"/>
      <c r="I40" s="296"/>
      <c r="J40" s="296"/>
      <c r="K40" s="296"/>
      <c r="L40" s="296"/>
      <c r="M40" s="296"/>
      <c r="N40" s="296"/>
      <c r="O40" s="296"/>
      <c r="P40" s="296"/>
    </row>
    <row r="41" spans="1:16" s="262" customFormat="1">
      <c r="A41" s="301" t="s">
        <v>370</v>
      </c>
      <c r="B41" s="296"/>
      <c r="C41" s="296"/>
      <c r="D41" s="296"/>
      <c r="E41" s="296"/>
      <c r="F41" s="296"/>
      <c r="G41" s="296"/>
      <c r="H41" s="296"/>
      <c r="I41" s="296"/>
      <c r="J41" s="296"/>
      <c r="K41" s="296"/>
      <c r="L41" s="296"/>
      <c r="M41" s="296"/>
      <c r="N41" s="296"/>
      <c r="O41" s="296"/>
      <c r="P41" s="296"/>
    </row>
    <row r="42" spans="1:16" s="262" customFormat="1">
      <c r="A42" s="301" t="s">
        <v>371</v>
      </c>
      <c r="B42" s="296"/>
      <c r="C42" s="296"/>
      <c r="D42" s="296"/>
      <c r="E42" s="296"/>
      <c r="F42" s="296"/>
      <c r="G42" s="296"/>
      <c r="H42" s="296"/>
      <c r="I42" s="296"/>
      <c r="J42" s="296"/>
      <c r="K42" s="296"/>
      <c r="L42" s="296"/>
      <c r="M42" s="296"/>
      <c r="N42" s="296"/>
      <c r="O42" s="296"/>
      <c r="P42" s="296"/>
    </row>
    <row r="43" spans="1:16" s="262" customFormat="1">
      <c r="A43" s="301" t="s">
        <v>372</v>
      </c>
      <c r="B43" s="302"/>
      <c r="C43" s="302"/>
      <c r="D43" s="302"/>
      <c r="E43" s="296"/>
      <c r="F43" s="296"/>
      <c r="G43" s="296"/>
      <c r="H43" s="296"/>
      <c r="I43" s="296"/>
      <c r="J43" s="296"/>
      <c r="K43" s="296"/>
      <c r="L43" s="296"/>
      <c r="M43" s="296"/>
      <c r="N43" s="296"/>
      <c r="O43" s="296"/>
      <c r="P43" s="296"/>
    </row>
    <row r="44" spans="1:16" s="262" customFormat="1">
      <c r="A44" s="303" t="s">
        <v>373</v>
      </c>
      <c r="B44" s="296"/>
      <c r="C44" s="296"/>
      <c r="D44" s="296"/>
      <c r="E44" s="296"/>
      <c r="F44" s="296"/>
      <c r="G44" s="296"/>
      <c r="H44" s="296"/>
      <c r="I44" s="296"/>
      <c r="J44" s="296"/>
      <c r="K44" s="296"/>
      <c r="L44" s="296"/>
      <c r="M44" s="296"/>
      <c r="N44" s="296"/>
      <c r="O44" s="296"/>
      <c r="P44" s="296"/>
    </row>
    <row r="45" spans="1:16" s="262" customFormat="1">
      <c r="A45" s="303" t="s">
        <v>374</v>
      </c>
      <c r="B45" s="296"/>
      <c r="C45" s="296"/>
      <c r="D45" s="296"/>
      <c r="E45" s="296"/>
      <c r="F45" s="296"/>
      <c r="G45" s="296"/>
      <c r="H45" s="296"/>
      <c r="I45" s="296"/>
      <c r="J45" s="296"/>
      <c r="K45" s="296"/>
      <c r="L45" s="296"/>
      <c r="M45" s="296"/>
      <c r="N45" s="296"/>
      <c r="O45" s="296"/>
      <c r="P45" s="296"/>
    </row>
    <row r="46" spans="1:16" s="262" customFormat="1">
      <c r="A46" s="304" t="s">
        <v>375</v>
      </c>
      <c r="B46" s="293">
        <f>B8+B32+B38</f>
        <v>0</v>
      </c>
      <c r="C46" s="293">
        <f t="shared" ref="C46:P46" si="5">C8+C32+C38</f>
        <v>0</v>
      </c>
      <c r="D46" s="293">
        <f t="shared" si="5"/>
        <v>0</v>
      </c>
      <c r="E46" s="293">
        <f t="shared" si="5"/>
        <v>0</v>
      </c>
      <c r="F46" s="293">
        <f t="shared" si="5"/>
        <v>0</v>
      </c>
      <c r="G46" s="293">
        <f t="shared" si="5"/>
        <v>0</v>
      </c>
      <c r="H46" s="293">
        <f t="shared" si="5"/>
        <v>0</v>
      </c>
      <c r="I46" s="293">
        <f t="shared" si="5"/>
        <v>0</v>
      </c>
      <c r="J46" s="293">
        <f t="shared" si="5"/>
        <v>0</v>
      </c>
      <c r="K46" s="293">
        <f t="shared" si="5"/>
        <v>0</v>
      </c>
      <c r="L46" s="293">
        <f t="shared" si="5"/>
        <v>0</v>
      </c>
      <c r="M46" s="293">
        <f t="shared" si="5"/>
        <v>0</v>
      </c>
      <c r="N46" s="293">
        <f t="shared" si="5"/>
        <v>0</v>
      </c>
      <c r="O46" s="293">
        <f t="shared" si="5"/>
        <v>0</v>
      </c>
      <c r="P46" s="293">
        <f t="shared" si="5"/>
        <v>0</v>
      </c>
    </row>
  </sheetData>
  <sheetProtection password="CC52" sheet="1" objects="1" scenarios="1" formatCells="0" formatColumns="0" formatRows="0"/>
  <protectedRanges>
    <protectedRange sqref="B39:P45" name="区域6"/>
    <protectedRange sqref="K33:P35" name="区域5"/>
    <protectedRange sqref="B33:J37" name="区域4"/>
    <protectedRange sqref="B21:P31" name="区域3"/>
    <protectedRange sqref="B10:P19" name="区域2"/>
    <protectedRange sqref="A3:L3" name="区域1"/>
  </protectedRanges>
  <mergeCells count="13">
    <mergeCell ref="P6:P7"/>
    <mergeCell ref="A6:A7"/>
    <mergeCell ref="B6:D6"/>
    <mergeCell ref="E6:H6"/>
    <mergeCell ref="I6:I7"/>
    <mergeCell ref="J6:J7"/>
    <mergeCell ref="K6:N6"/>
    <mergeCell ref="O6:O7"/>
    <mergeCell ref="A1:P1"/>
    <mergeCell ref="G3:J3"/>
    <mergeCell ref="A4:A5"/>
    <mergeCell ref="B4:J5"/>
    <mergeCell ref="K4:P5"/>
  </mergeCells>
  <phoneticPr fontId="4" type="noConversion"/>
  <dataValidations count="1">
    <dataValidation type="list" allowBlank="1" showInputMessage="1" showErrorMessage="1" sqref="P2 J2">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47" fitToWidth="2" orientation="portrait" r:id="rId1"/>
  <drawing r:id="rId2"/>
</worksheet>
</file>

<file path=xl/worksheets/sheet15.xml><?xml version="1.0" encoding="utf-8"?>
<worksheet xmlns="http://schemas.openxmlformats.org/spreadsheetml/2006/main" xmlns:r="http://schemas.openxmlformats.org/officeDocument/2006/relationships">
  <dimension ref="A1:P46"/>
  <sheetViews>
    <sheetView view="pageBreakPreview" zoomScale="80" zoomScaleSheetLayoutView="80" workbookViewId="0">
      <selection activeCell="A47" sqref="A47"/>
    </sheetView>
  </sheetViews>
  <sheetFormatPr defaultColWidth="8.75" defaultRowHeight="16.5"/>
  <cols>
    <col min="1" max="1" width="28.625" style="258" customWidth="1"/>
    <col min="2" max="2" width="8.125" style="258" bestFit="1" customWidth="1"/>
    <col min="3" max="3" width="8.125" style="258" customWidth="1"/>
    <col min="4" max="4" width="7" style="258" bestFit="1" customWidth="1"/>
    <col min="5" max="8" width="9.875" style="258" bestFit="1" customWidth="1"/>
    <col min="9" max="10" width="13.75" style="258" bestFit="1" customWidth="1"/>
    <col min="11" max="14" width="9.875" style="258" bestFit="1" customWidth="1"/>
    <col min="15" max="16" width="13.75" style="258" bestFit="1" customWidth="1"/>
    <col min="17" max="16384" width="8.75" style="258"/>
  </cols>
  <sheetData>
    <row r="1" spans="1:16" ht="24.75">
      <c r="A1" s="695" t="s">
        <v>463</v>
      </c>
      <c r="B1" s="695"/>
      <c r="C1" s="695"/>
      <c r="D1" s="695"/>
      <c r="E1" s="695"/>
      <c r="F1" s="695"/>
      <c r="G1" s="695"/>
      <c r="H1" s="695"/>
      <c r="I1" s="695"/>
      <c r="J1" s="695"/>
      <c r="K1" s="695"/>
      <c r="L1" s="695"/>
      <c r="M1" s="695"/>
      <c r="N1" s="695"/>
      <c r="O1" s="695"/>
      <c r="P1" s="695"/>
    </row>
    <row r="2" spans="1:16" s="262" customFormat="1">
      <c r="A2" s="254" t="s">
        <v>377</v>
      </c>
      <c r="B2" s="254"/>
      <c r="C2" s="254"/>
      <c r="D2" s="254"/>
      <c r="E2" s="266"/>
      <c r="F2" s="266"/>
      <c r="G2" s="260"/>
      <c r="H2" s="254"/>
      <c r="I2" s="254"/>
      <c r="J2" s="259"/>
      <c r="K2" s="266"/>
      <c r="L2" s="266"/>
      <c r="M2" s="260"/>
      <c r="N2" s="254"/>
      <c r="O2" s="254"/>
      <c r="P2" s="259"/>
    </row>
    <row r="3" spans="1:16" s="262" customFormat="1">
      <c r="A3" s="254" t="s">
        <v>294</v>
      </c>
      <c r="B3" s="254"/>
      <c r="C3" s="254"/>
      <c r="D3" s="254"/>
      <c r="E3" s="837" t="s">
        <v>232</v>
      </c>
      <c r="F3" s="837"/>
      <c r="G3" s="837"/>
      <c r="H3" s="837"/>
      <c r="I3" s="254"/>
      <c r="J3" s="254"/>
      <c r="K3" s="254"/>
      <c r="L3" s="254"/>
      <c r="M3" s="266"/>
      <c r="N3" s="266"/>
      <c r="O3" s="351" t="s">
        <v>121</v>
      </c>
    </row>
    <row r="4" spans="1:16" s="262" customFormat="1" ht="15" customHeight="1">
      <c r="A4" s="839" t="s">
        <v>329</v>
      </c>
      <c r="B4" s="840" t="s">
        <v>650</v>
      </c>
      <c r="C4" s="840"/>
      <c r="D4" s="840"/>
      <c r="E4" s="840"/>
      <c r="F4" s="840"/>
      <c r="G4" s="840"/>
      <c r="H4" s="840"/>
      <c r="I4" s="840"/>
      <c r="J4" s="841"/>
      <c r="K4" s="851" t="s">
        <v>441</v>
      </c>
      <c r="L4" s="840"/>
      <c r="M4" s="840"/>
      <c r="N4" s="840"/>
      <c r="O4" s="840"/>
      <c r="P4" s="841"/>
    </row>
    <row r="5" spans="1:16" s="262" customFormat="1">
      <c r="A5" s="839"/>
      <c r="B5" s="842"/>
      <c r="C5" s="842"/>
      <c r="D5" s="842"/>
      <c r="E5" s="842"/>
      <c r="F5" s="842"/>
      <c r="G5" s="842"/>
      <c r="H5" s="842"/>
      <c r="I5" s="842"/>
      <c r="J5" s="843"/>
      <c r="K5" s="852"/>
      <c r="L5" s="842"/>
      <c r="M5" s="842"/>
      <c r="N5" s="842"/>
      <c r="O5" s="842"/>
      <c r="P5" s="843"/>
    </row>
    <row r="6" spans="1:16" s="262" customFormat="1">
      <c r="A6" s="853" t="s">
        <v>343</v>
      </c>
      <c r="B6" s="844" t="s">
        <v>602</v>
      </c>
      <c r="C6" s="844"/>
      <c r="D6" s="845"/>
      <c r="E6" s="846" t="s">
        <v>344</v>
      </c>
      <c r="F6" s="847"/>
      <c r="G6" s="847"/>
      <c r="H6" s="848"/>
      <c r="I6" s="849" t="s">
        <v>759</v>
      </c>
      <c r="J6" s="849" t="s">
        <v>760</v>
      </c>
      <c r="K6" s="846" t="s">
        <v>344</v>
      </c>
      <c r="L6" s="847"/>
      <c r="M6" s="847"/>
      <c r="N6" s="848"/>
      <c r="O6" s="849" t="s">
        <v>759</v>
      </c>
      <c r="P6" s="849" t="s">
        <v>760</v>
      </c>
    </row>
    <row r="7" spans="1:16" s="262" customFormat="1">
      <c r="A7" s="854"/>
      <c r="B7" s="602" t="s">
        <v>762</v>
      </c>
      <c r="C7" s="602" t="s">
        <v>761</v>
      </c>
      <c r="D7" s="602" t="s">
        <v>754</v>
      </c>
      <c r="E7" s="602" t="s">
        <v>755</v>
      </c>
      <c r="F7" s="602" t="s">
        <v>756</v>
      </c>
      <c r="G7" s="602" t="s">
        <v>757</v>
      </c>
      <c r="H7" s="602" t="s">
        <v>758</v>
      </c>
      <c r="I7" s="850"/>
      <c r="J7" s="850"/>
      <c r="K7" s="602" t="s">
        <v>755</v>
      </c>
      <c r="L7" s="602" t="s">
        <v>756</v>
      </c>
      <c r="M7" s="602" t="s">
        <v>757</v>
      </c>
      <c r="N7" s="602" t="s">
        <v>758</v>
      </c>
      <c r="O7" s="850"/>
      <c r="P7" s="850"/>
    </row>
    <row r="8" spans="1:16" s="262" customFormat="1">
      <c r="A8" s="292" t="s">
        <v>345</v>
      </c>
      <c r="B8" s="293">
        <f t="shared" ref="B8:P8" si="0">B9+B20+B31</f>
        <v>0</v>
      </c>
      <c r="C8" s="293">
        <f t="shared" si="0"/>
        <v>0</v>
      </c>
      <c r="D8" s="293">
        <f t="shared" si="0"/>
        <v>0</v>
      </c>
      <c r="E8" s="293">
        <f t="shared" si="0"/>
        <v>0</v>
      </c>
      <c r="F8" s="293">
        <f t="shared" si="0"/>
        <v>0</v>
      </c>
      <c r="G8" s="293">
        <f t="shared" si="0"/>
        <v>0</v>
      </c>
      <c r="H8" s="293">
        <f t="shared" si="0"/>
        <v>0</v>
      </c>
      <c r="I8" s="293">
        <f t="shared" si="0"/>
        <v>0</v>
      </c>
      <c r="J8" s="293">
        <f t="shared" si="0"/>
        <v>0</v>
      </c>
      <c r="K8" s="293">
        <f t="shared" si="0"/>
        <v>0</v>
      </c>
      <c r="L8" s="293">
        <f t="shared" si="0"/>
        <v>0</v>
      </c>
      <c r="M8" s="293">
        <f t="shared" si="0"/>
        <v>0</v>
      </c>
      <c r="N8" s="293">
        <f t="shared" si="0"/>
        <v>0</v>
      </c>
      <c r="O8" s="293">
        <f t="shared" si="0"/>
        <v>0</v>
      </c>
      <c r="P8" s="293">
        <f t="shared" si="0"/>
        <v>0</v>
      </c>
    </row>
    <row r="9" spans="1:16" s="262" customFormat="1">
      <c r="A9" s="294" t="s">
        <v>346</v>
      </c>
      <c r="B9" s="293">
        <f t="shared" ref="B9:P9" si="1">B10-B11-B13-B14-B15-B16-B19</f>
        <v>0</v>
      </c>
      <c r="C9" s="293">
        <f t="shared" si="1"/>
        <v>0</v>
      </c>
      <c r="D9" s="293">
        <f t="shared" si="1"/>
        <v>0</v>
      </c>
      <c r="E9" s="293">
        <f t="shared" si="1"/>
        <v>0</v>
      </c>
      <c r="F9" s="293">
        <f t="shared" si="1"/>
        <v>0</v>
      </c>
      <c r="G9" s="293">
        <f t="shared" si="1"/>
        <v>0</v>
      </c>
      <c r="H9" s="293">
        <f t="shared" si="1"/>
        <v>0</v>
      </c>
      <c r="I9" s="293">
        <f t="shared" si="1"/>
        <v>0</v>
      </c>
      <c r="J9" s="293">
        <f t="shared" si="1"/>
        <v>0</v>
      </c>
      <c r="K9" s="293">
        <f t="shared" si="1"/>
        <v>0</v>
      </c>
      <c r="L9" s="293">
        <f t="shared" si="1"/>
        <v>0</v>
      </c>
      <c r="M9" s="293">
        <f t="shared" si="1"/>
        <v>0</v>
      </c>
      <c r="N9" s="293">
        <f t="shared" si="1"/>
        <v>0</v>
      </c>
      <c r="O9" s="293">
        <f t="shared" si="1"/>
        <v>0</v>
      </c>
      <c r="P9" s="293">
        <f t="shared" si="1"/>
        <v>0</v>
      </c>
    </row>
    <row r="10" spans="1:16" s="262" customFormat="1">
      <c r="A10" s="294" t="s">
        <v>347</v>
      </c>
      <c r="B10" s="295"/>
      <c r="C10" s="295"/>
      <c r="D10" s="295"/>
      <c r="E10" s="296"/>
      <c r="F10" s="296"/>
      <c r="G10" s="296"/>
      <c r="H10" s="296"/>
      <c r="I10" s="296"/>
      <c r="J10" s="296"/>
      <c r="K10" s="296"/>
      <c r="L10" s="296"/>
      <c r="M10" s="296"/>
      <c r="N10" s="296"/>
      <c r="O10" s="296"/>
      <c r="P10" s="296"/>
    </row>
    <row r="11" spans="1:16" s="262" customFormat="1">
      <c r="A11" s="294" t="s">
        <v>348</v>
      </c>
      <c r="B11" s="295"/>
      <c r="C11" s="295"/>
      <c r="D11" s="295"/>
      <c r="E11" s="296"/>
      <c r="F11" s="296"/>
      <c r="G11" s="296"/>
      <c r="H11" s="296"/>
      <c r="I11" s="296"/>
      <c r="J11" s="296"/>
      <c r="K11" s="296"/>
      <c r="L11" s="296"/>
      <c r="M11" s="296"/>
      <c r="N11" s="296"/>
      <c r="O11" s="296"/>
      <c r="P11" s="296"/>
    </row>
    <row r="12" spans="1:16" s="262" customFormat="1">
      <c r="A12" s="294" t="s">
        <v>349</v>
      </c>
      <c r="B12" s="295"/>
      <c r="C12" s="295"/>
      <c r="D12" s="295"/>
      <c r="E12" s="296"/>
      <c r="F12" s="296"/>
      <c r="G12" s="296"/>
      <c r="H12" s="296"/>
      <c r="I12" s="296"/>
      <c r="J12" s="296"/>
      <c r="K12" s="296"/>
      <c r="L12" s="296"/>
      <c r="M12" s="296"/>
      <c r="N12" s="296"/>
      <c r="O12" s="296"/>
      <c r="P12" s="296"/>
    </row>
    <row r="13" spans="1:16" s="262" customFormat="1">
      <c r="A13" s="294" t="s">
        <v>350</v>
      </c>
      <c r="B13" s="295"/>
      <c r="C13" s="295"/>
      <c r="D13" s="295"/>
      <c r="E13" s="296"/>
      <c r="F13" s="296"/>
      <c r="G13" s="296"/>
      <c r="H13" s="296"/>
      <c r="I13" s="296"/>
      <c r="J13" s="296"/>
      <c r="K13" s="296"/>
      <c r="L13" s="296"/>
      <c r="M13" s="296"/>
      <c r="N13" s="296"/>
      <c r="O13" s="296"/>
      <c r="P13" s="296"/>
    </row>
    <row r="14" spans="1:16" s="262" customFormat="1">
      <c r="A14" s="294" t="s">
        <v>351</v>
      </c>
      <c r="B14" s="295"/>
      <c r="C14" s="295"/>
      <c r="D14" s="295"/>
      <c r="E14" s="297"/>
      <c r="F14" s="297"/>
      <c r="G14" s="297"/>
      <c r="H14" s="297"/>
      <c r="I14" s="297"/>
      <c r="J14" s="297"/>
      <c r="K14" s="297"/>
      <c r="L14" s="297"/>
      <c r="M14" s="297"/>
      <c r="N14" s="297"/>
      <c r="O14" s="297"/>
      <c r="P14" s="297"/>
    </row>
    <row r="15" spans="1:16" s="262" customFormat="1">
      <c r="A15" s="294" t="s">
        <v>352</v>
      </c>
      <c r="B15" s="296"/>
      <c r="C15" s="296"/>
      <c r="D15" s="296"/>
      <c r="E15" s="296"/>
      <c r="F15" s="296"/>
      <c r="G15" s="296"/>
      <c r="H15" s="296"/>
      <c r="I15" s="296"/>
      <c r="J15" s="296"/>
      <c r="K15" s="296"/>
      <c r="L15" s="296"/>
      <c r="M15" s="296"/>
      <c r="N15" s="296"/>
      <c r="O15" s="296"/>
      <c r="P15" s="296"/>
    </row>
    <row r="16" spans="1:16" s="262" customFormat="1">
      <c r="A16" s="294" t="s">
        <v>353</v>
      </c>
      <c r="B16" s="295"/>
      <c r="C16" s="295"/>
      <c r="D16" s="295"/>
      <c r="E16" s="296"/>
      <c r="F16" s="296"/>
      <c r="G16" s="296"/>
      <c r="H16" s="296"/>
      <c r="I16" s="296"/>
      <c r="J16" s="296"/>
      <c r="K16" s="296"/>
      <c r="L16" s="296"/>
      <c r="M16" s="296"/>
      <c r="N16" s="296"/>
      <c r="O16" s="296"/>
      <c r="P16" s="296"/>
    </row>
    <row r="17" spans="1:16" s="262" customFormat="1">
      <c r="A17" s="294" t="s">
        <v>354</v>
      </c>
      <c r="B17" s="295"/>
      <c r="C17" s="295"/>
      <c r="D17" s="295"/>
      <c r="E17" s="296"/>
      <c r="F17" s="296"/>
      <c r="G17" s="296"/>
      <c r="H17" s="296"/>
      <c r="I17" s="296"/>
      <c r="J17" s="296"/>
      <c r="K17" s="296"/>
      <c r="L17" s="296"/>
      <c r="M17" s="296"/>
      <c r="N17" s="296"/>
      <c r="O17" s="296"/>
      <c r="P17" s="296"/>
    </row>
    <row r="18" spans="1:16" s="262" customFormat="1">
      <c r="A18" s="294" t="s">
        <v>355</v>
      </c>
      <c r="B18" s="295"/>
      <c r="C18" s="295"/>
      <c r="D18" s="295"/>
      <c r="E18" s="296"/>
      <c r="F18" s="296"/>
      <c r="G18" s="296"/>
      <c r="H18" s="296"/>
      <c r="I18" s="296"/>
      <c r="J18" s="296"/>
      <c r="K18" s="296"/>
      <c r="L18" s="296"/>
      <c r="M18" s="296"/>
      <c r="N18" s="296"/>
      <c r="O18" s="296"/>
      <c r="P18" s="296"/>
    </row>
    <row r="19" spans="1:16" s="262" customFormat="1">
      <c r="A19" s="294" t="s">
        <v>356</v>
      </c>
      <c r="B19" s="296"/>
      <c r="C19" s="296"/>
      <c r="D19" s="296"/>
      <c r="E19" s="296"/>
      <c r="F19" s="296"/>
      <c r="G19" s="296"/>
      <c r="H19" s="296"/>
      <c r="I19" s="296"/>
      <c r="J19" s="296"/>
      <c r="K19" s="296"/>
      <c r="L19" s="296"/>
      <c r="M19" s="296"/>
      <c r="N19" s="296"/>
      <c r="O19" s="296"/>
      <c r="P19" s="296"/>
    </row>
    <row r="20" spans="1:16" s="262" customFormat="1">
      <c r="A20" s="294" t="s">
        <v>357</v>
      </c>
      <c r="B20" s="293">
        <f t="shared" ref="B20:P20" si="2">B21-B22-B24-B25-B26-B27-B30</f>
        <v>0</v>
      </c>
      <c r="C20" s="293">
        <f t="shared" si="2"/>
        <v>0</v>
      </c>
      <c r="D20" s="293">
        <f t="shared" si="2"/>
        <v>0</v>
      </c>
      <c r="E20" s="293">
        <f t="shared" si="2"/>
        <v>0</v>
      </c>
      <c r="F20" s="293">
        <f t="shared" si="2"/>
        <v>0</v>
      </c>
      <c r="G20" s="293">
        <f t="shared" si="2"/>
        <v>0</v>
      </c>
      <c r="H20" s="293">
        <f t="shared" si="2"/>
        <v>0</v>
      </c>
      <c r="I20" s="293">
        <f t="shared" si="2"/>
        <v>0</v>
      </c>
      <c r="J20" s="293">
        <f t="shared" si="2"/>
        <v>0</v>
      </c>
      <c r="K20" s="293">
        <f t="shared" si="2"/>
        <v>0</v>
      </c>
      <c r="L20" s="293">
        <f t="shared" si="2"/>
        <v>0</v>
      </c>
      <c r="M20" s="293">
        <f t="shared" si="2"/>
        <v>0</v>
      </c>
      <c r="N20" s="293">
        <f t="shared" si="2"/>
        <v>0</v>
      </c>
      <c r="O20" s="293">
        <f t="shared" si="2"/>
        <v>0</v>
      </c>
      <c r="P20" s="293">
        <f t="shared" si="2"/>
        <v>0</v>
      </c>
    </row>
    <row r="21" spans="1:16" s="262" customFormat="1">
      <c r="A21" s="294" t="s">
        <v>347</v>
      </c>
      <c r="B21" s="298"/>
      <c r="C21" s="298"/>
      <c r="D21" s="298"/>
      <c r="E21" s="299"/>
      <c r="F21" s="299"/>
      <c r="G21" s="299"/>
      <c r="H21" s="299"/>
      <c r="I21" s="299"/>
      <c r="J21" s="299"/>
      <c r="K21" s="299"/>
      <c r="L21" s="299"/>
      <c r="M21" s="299"/>
      <c r="N21" s="299"/>
      <c r="O21" s="299"/>
      <c r="P21" s="299"/>
    </row>
    <row r="22" spans="1:16" s="262" customFormat="1">
      <c r="A22" s="294" t="s">
        <v>348</v>
      </c>
      <c r="B22" s="298"/>
      <c r="C22" s="298"/>
      <c r="D22" s="298"/>
      <c r="E22" s="299"/>
      <c r="F22" s="299"/>
      <c r="G22" s="299"/>
      <c r="H22" s="299"/>
      <c r="I22" s="299"/>
      <c r="J22" s="299"/>
      <c r="K22" s="299"/>
      <c r="L22" s="299"/>
      <c r="M22" s="299"/>
      <c r="N22" s="299"/>
      <c r="O22" s="299"/>
      <c r="P22" s="299"/>
    </row>
    <row r="23" spans="1:16" s="262" customFormat="1">
      <c r="A23" s="294" t="s">
        <v>349</v>
      </c>
      <c r="B23" s="298"/>
      <c r="C23" s="298"/>
      <c r="D23" s="298"/>
      <c r="E23" s="299"/>
      <c r="F23" s="299"/>
      <c r="G23" s="299"/>
      <c r="H23" s="299"/>
      <c r="I23" s="299"/>
      <c r="J23" s="299"/>
      <c r="K23" s="299"/>
      <c r="L23" s="299"/>
      <c r="M23" s="299"/>
      <c r="N23" s="299"/>
      <c r="O23" s="299"/>
      <c r="P23" s="299"/>
    </row>
    <row r="24" spans="1:16" s="262" customFormat="1">
      <c r="A24" s="294" t="s">
        <v>350</v>
      </c>
      <c r="B24" s="298"/>
      <c r="C24" s="298"/>
      <c r="D24" s="298"/>
      <c r="E24" s="299"/>
      <c r="F24" s="299"/>
      <c r="G24" s="299"/>
      <c r="H24" s="299"/>
      <c r="I24" s="299"/>
      <c r="J24" s="299"/>
      <c r="K24" s="299"/>
      <c r="L24" s="299"/>
      <c r="M24" s="299"/>
      <c r="N24" s="299"/>
      <c r="O24" s="299"/>
      <c r="P24" s="299"/>
    </row>
    <row r="25" spans="1:16" s="262" customFormat="1">
      <c r="A25" s="294" t="s">
        <v>351</v>
      </c>
      <c r="B25" s="298"/>
      <c r="C25" s="298"/>
      <c r="D25" s="298"/>
      <c r="E25" s="299"/>
      <c r="F25" s="299"/>
      <c r="G25" s="299"/>
      <c r="H25" s="299"/>
      <c r="I25" s="299"/>
      <c r="J25" s="299"/>
      <c r="K25" s="299"/>
      <c r="L25" s="299"/>
      <c r="M25" s="299"/>
      <c r="N25" s="299"/>
      <c r="O25" s="299"/>
      <c r="P25" s="299"/>
    </row>
    <row r="26" spans="1:16" s="262" customFormat="1">
      <c r="A26" s="294" t="s">
        <v>352</v>
      </c>
      <c r="B26" s="298"/>
      <c r="C26" s="298"/>
      <c r="D26" s="298"/>
      <c r="E26" s="299"/>
      <c r="F26" s="299"/>
      <c r="G26" s="299"/>
      <c r="H26" s="299"/>
      <c r="I26" s="299"/>
      <c r="J26" s="299"/>
      <c r="K26" s="299"/>
      <c r="L26" s="299"/>
      <c r="M26" s="299"/>
      <c r="N26" s="299"/>
      <c r="O26" s="299"/>
      <c r="P26" s="299"/>
    </row>
    <row r="27" spans="1:16" s="262" customFormat="1">
      <c r="A27" s="294" t="s">
        <v>353</v>
      </c>
      <c r="B27" s="298"/>
      <c r="C27" s="298"/>
      <c r="D27" s="298"/>
      <c r="E27" s="299"/>
      <c r="F27" s="299"/>
      <c r="G27" s="299"/>
      <c r="H27" s="299"/>
      <c r="I27" s="299"/>
      <c r="J27" s="299"/>
      <c r="K27" s="299"/>
      <c r="L27" s="299"/>
      <c r="M27" s="299"/>
      <c r="N27" s="299"/>
      <c r="O27" s="299"/>
      <c r="P27" s="299"/>
    </row>
    <row r="28" spans="1:16" s="262" customFormat="1">
      <c r="A28" s="294" t="s">
        <v>358</v>
      </c>
      <c r="B28" s="298"/>
      <c r="C28" s="298"/>
      <c r="D28" s="298"/>
      <c r="E28" s="299"/>
      <c r="F28" s="299"/>
      <c r="G28" s="299"/>
      <c r="H28" s="299"/>
      <c r="I28" s="299"/>
      <c r="J28" s="299"/>
      <c r="K28" s="299"/>
      <c r="L28" s="299"/>
      <c r="M28" s="299"/>
      <c r="N28" s="299"/>
      <c r="O28" s="299"/>
      <c r="P28" s="299"/>
    </row>
    <row r="29" spans="1:16" s="262" customFormat="1">
      <c r="A29" s="294" t="s">
        <v>359</v>
      </c>
      <c r="B29" s="298"/>
      <c r="C29" s="298"/>
      <c r="D29" s="298"/>
      <c r="E29" s="299"/>
      <c r="F29" s="299"/>
      <c r="G29" s="299"/>
      <c r="H29" s="299"/>
      <c r="I29" s="299"/>
      <c r="J29" s="299"/>
      <c r="K29" s="299"/>
      <c r="L29" s="299"/>
      <c r="M29" s="299"/>
      <c r="N29" s="299"/>
      <c r="O29" s="299"/>
      <c r="P29" s="299"/>
    </row>
    <row r="30" spans="1:16" s="262" customFormat="1">
      <c r="A30" s="294" t="s">
        <v>356</v>
      </c>
      <c r="B30" s="298"/>
      <c r="C30" s="298"/>
      <c r="D30" s="298"/>
      <c r="E30" s="299"/>
      <c r="F30" s="299"/>
      <c r="G30" s="299"/>
      <c r="H30" s="299"/>
      <c r="I30" s="299"/>
      <c r="J30" s="299"/>
      <c r="K30" s="299"/>
      <c r="L30" s="299"/>
      <c r="M30" s="299"/>
      <c r="N30" s="299"/>
      <c r="O30" s="299"/>
      <c r="P30" s="299"/>
    </row>
    <row r="31" spans="1:16" s="262" customFormat="1">
      <c r="A31" s="294" t="s">
        <v>360</v>
      </c>
      <c r="B31" s="295"/>
      <c r="C31" s="295"/>
      <c r="D31" s="295"/>
      <c r="E31" s="300"/>
      <c r="F31" s="300"/>
      <c r="G31" s="300"/>
      <c r="H31" s="300"/>
      <c r="I31" s="300"/>
      <c r="J31" s="300"/>
      <c r="K31" s="300"/>
      <c r="L31" s="300"/>
      <c r="M31" s="300"/>
      <c r="N31" s="300"/>
      <c r="O31" s="300"/>
      <c r="P31" s="300"/>
    </row>
    <row r="32" spans="1:16" s="262" customFormat="1">
      <c r="A32" s="292" t="s">
        <v>361</v>
      </c>
      <c r="B32" s="293">
        <f t="shared" ref="B32:P32" si="3">SUM(B33:B37)</f>
        <v>0</v>
      </c>
      <c r="C32" s="293">
        <f t="shared" si="3"/>
        <v>0</v>
      </c>
      <c r="D32" s="293">
        <f t="shared" si="3"/>
        <v>0</v>
      </c>
      <c r="E32" s="293">
        <f t="shared" si="3"/>
        <v>0</v>
      </c>
      <c r="F32" s="293">
        <f t="shared" si="3"/>
        <v>0</v>
      </c>
      <c r="G32" s="293">
        <f t="shared" si="3"/>
        <v>0</v>
      </c>
      <c r="H32" s="293">
        <f t="shared" si="3"/>
        <v>0</v>
      </c>
      <c r="I32" s="293">
        <f t="shared" si="3"/>
        <v>0</v>
      </c>
      <c r="J32" s="293">
        <f t="shared" si="3"/>
        <v>0</v>
      </c>
      <c r="K32" s="293">
        <f t="shared" si="3"/>
        <v>0</v>
      </c>
      <c r="L32" s="293">
        <f t="shared" si="3"/>
        <v>0</v>
      </c>
      <c r="M32" s="293">
        <f t="shared" si="3"/>
        <v>0</v>
      </c>
      <c r="N32" s="293">
        <f t="shared" si="3"/>
        <v>0</v>
      </c>
      <c r="O32" s="293">
        <f t="shared" si="3"/>
        <v>0</v>
      </c>
      <c r="P32" s="293">
        <f t="shared" si="3"/>
        <v>0</v>
      </c>
    </row>
    <row r="33" spans="1:16" s="262" customFormat="1">
      <c r="A33" s="301" t="s">
        <v>362</v>
      </c>
      <c r="B33" s="295"/>
      <c r="C33" s="295"/>
      <c r="D33" s="295"/>
      <c r="E33" s="296"/>
      <c r="F33" s="296"/>
      <c r="G33" s="296"/>
      <c r="H33" s="296"/>
      <c r="I33" s="296"/>
      <c r="J33" s="296"/>
      <c r="K33" s="296"/>
      <c r="L33" s="296"/>
      <c r="M33" s="296"/>
      <c r="N33" s="296"/>
      <c r="O33" s="296"/>
      <c r="P33" s="296"/>
    </row>
    <row r="34" spans="1:16" s="262" customFormat="1">
      <c r="A34" s="301" t="s">
        <v>363</v>
      </c>
      <c r="B34" s="295"/>
      <c r="C34" s="295"/>
      <c r="D34" s="295"/>
      <c r="E34" s="296"/>
      <c r="F34" s="296"/>
      <c r="G34" s="296"/>
      <c r="H34" s="296"/>
      <c r="I34" s="296"/>
      <c r="J34" s="296"/>
      <c r="K34" s="296"/>
      <c r="L34" s="296"/>
      <c r="M34" s="296"/>
      <c r="N34" s="296"/>
      <c r="O34" s="296"/>
      <c r="P34" s="296"/>
    </row>
    <row r="35" spans="1:16" s="262" customFormat="1">
      <c r="A35" s="301" t="s">
        <v>364</v>
      </c>
      <c r="B35" s="295"/>
      <c r="C35" s="295"/>
      <c r="D35" s="295"/>
      <c r="E35" s="296"/>
      <c r="F35" s="296"/>
      <c r="G35" s="296"/>
      <c r="H35" s="296"/>
      <c r="I35" s="296"/>
      <c r="J35" s="296"/>
      <c r="K35" s="296"/>
      <c r="L35" s="296"/>
      <c r="M35" s="296"/>
      <c r="N35" s="296"/>
      <c r="O35" s="296"/>
      <c r="P35" s="296"/>
    </row>
    <row r="36" spans="1:16" s="262" customFormat="1">
      <c r="A36" s="301" t="s">
        <v>365</v>
      </c>
      <c r="B36" s="295"/>
      <c r="C36" s="295"/>
      <c r="D36" s="295"/>
      <c r="E36" s="296"/>
      <c r="F36" s="296"/>
      <c r="G36" s="296"/>
      <c r="H36" s="296"/>
      <c r="I36" s="296"/>
      <c r="J36" s="296"/>
      <c r="K36" s="478"/>
      <c r="L36" s="478"/>
      <c r="M36" s="478"/>
      <c r="N36" s="478"/>
      <c r="O36" s="478"/>
      <c r="P36" s="478"/>
    </row>
    <row r="37" spans="1:16" s="262" customFormat="1">
      <c r="A37" s="301" t="s">
        <v>366</v>
      </c>
      <c r="B37" s="295"/>
      <c r="C37" s="295"/>
      <c r="D37" s="295"/>
      <c r="E37" s="296"/>
      <c r="F37" s="296"/>
      <c r="G37" s="296"/>
      <c r="H37" s="296"/>
      <c r="I37" s="296"/>
      <c r="J37" s="296"/>
      <c r="K37" s="478"/>
      <c r="L37" s="478"/>
      <c r="M37" s="478"/>
      <c r="N37" s="478"/>
      <c r="O37" s="478"/>
      <c r="P37" s="478"/>
    </row>
    <row r="38" spans="1:16" s="262" customFormat="1">
      <c r="A38" s="292" t="s">
        <v>367</v>
      </c>
      <c r="B38" s="293">
        <f>B39-B43</f>
        <v>0</v>
      </c>
      <c r="C38" s="293">
        <f t="shared" ref="C38:P38" si="4">C39-C43</f>
        <v>0</v>
      </c>
      <c r="D38" s="293">
        <f t="shared" si="4"/>
        <v>0</v>
      </c>
      <c r="E38" s="293">
        <f t="shared" si="4"/>
        <v>0</v>
      </c>
      <c r="F38" s="293">
        <f t="shared" si="4"/>
        <v>0</v>
      </c>
      <c r="G38" s="293">
        <f t="shared" si="4"/>
        <v>0</v>
      </c>
      <c r="H38" s="293">
        <f t="shared" si="4"/>
        <v>0</v>
      </c>
      <c r="I38" s="293">
        <f t="shared" si="4"/>
        <v>0</v>
      </c>
      <c r="J38" s="293">
        <f t="shared" si="4"/>
        <v>0</v>
      </c>
      <c r="K38" s="293">
        <f t="shared" si="4"/>
        <v>0</v>
      </c>
      <c r="L38" s="293">
        <f t="shared" si="4"/>
        <v>0</v>
      </c>
      <c r="M38" s="293">
        <f t="shared" si="4"/>
        <v>0</v>
      </c>
      <c r="N38" s="293">
        <f t="shared" si="4"/>
        <v>0</v>
      </c>
      <c r="O38" s="293">
        <f t="shared" si="4"/>
        <v>0</v>
      </c>
      <c r="P38" s="293">
        <f t="shared" si="4"/>
        <v>0</v>
      </c>
    </row>
    <row r="39" spans="1:16" s="262" customFormat="1">
      <c r="A39" s="301" t="s">
        <v>368</v>
      </c>
      <c r="B39" s="295"/>
      <c r="C39" s="295"/>
      <c r="D39" s="295"/>
      <c r="E39" s="296"/>
      <c r="F39" s="296"/>
      <c r="G39" s="296"/>
      <c r="H39" s="296"/>
      <c r="I39" s="296"/>
      <c r="J39" s="296"/>
      <c r="K39" s="296"/>
      <c r="L39" s="296"/>
      <c r="M39" s="296"/>
      <c r="N39" s="296"/>
      <c r="O39" s="296"/>
      <c r="P39" s="296"/>
    </row>
    <row r="40" spans="1:16" s="262" customFormat="1">
      <c r="A40" s="301" t="s">
        <v>369</v>
      </c>
      <c r="B40" s="296"/>
      <c r="C40" s="296"/>
      <c r="D40" s="296"/>
      <c r="E40" s="296"/>
      <c r="F40" s="296"/>
      <c r="G40" s="296"/>
      <c r="H40" s="296"/>
      <c r="I40" s="296"/>
      <c r="J40" s="296"/>
      <c r="K40" s="296"/>
      <c r="L40" s="296"/>
      <c r="M40" s="296"/>
      <c r="N40" s="296"/>
      <c r="O40" s="296"/>
      <c r="P40" s="296"/>
    </row>
    <row r="41" spans="1:16" s="262" customFormat="1">
      <c r="A41" s="301" t="s">
        <v>370</v>
      </c>
      <c r="B41" s="296"/>
      <c r="C41" s="296"/>
      <c r="D41" s="296"/>
      <c r="E41" s="296"/>
      <c r="F41" s="296"/>
      <c r="G41" s="296"/>
      <c r="H41" s="296"/>
      <c r="I41" s="296"/>
      <c r="J41" s="296"/>
      <c r="K41" s="296"/>
      <c r="L41" s="296"/>
      <c r="M41" s="296"/>
      <c r="N41" s="296"/>
      <c r="O41" s="296"/>
      <c r="P41" s="296"/>
    </row>
    <row r="42" spans="1:16" s="262" customFormat="1">
      <c r="A42" s="301" t="s">
        <v>371</v>
      </c>
      <c r="B42" s="296"/>
      <c r="C42" s="296"/>
      <c r="D42" s="296"/>
      <c r="E42" s="296"/>
      <c r="F42" s="296"/>
      <c r="G42" s="296"/>
      <c r="H42" s="296"/>
      <c r="I42" s="296"/>
      <c r="J42" s="296"/>
      <c r="K42" s="296"/>
      <c r="L42" s="296"/>
      <c r="M42" s="296"/>
      <c r="N42" s="296"/>
      <c r="O42" s="296"/>
      <c r="P42" s="296"/>
    </row>
    <row r="43" spans="1:16" s="262" customFormat="1">
      <c r="A43" s="301" t="s">
        <v>372</v>
      </c>
      <c r="B43" s="302"/>
      <c r="C43" s="302"/>
      <c r="D43" s="302"/>
      <c r="E43" s="296"/>
      <c r="F43" s="296"/>
      <c r="G43" s="296"/>
      <c r="H43" s="296"/>
      <c r="I43" s="296"/>
      <c r="J43" s="296"/>
      <c r="K43" s="296"/>
      <c r="L43" s="296"/>
      <c r="M43" s="296"/>
      <c r="N43" s="296"/>
      <c r="O43" s="296"/>
      <c r="P43" s="296"/>
    </row>
    <row r="44" spans="1:16" s="262" customFormat="1">
      <c r="A44" s="303" t="s">
        <v>373</v>
      </c>
      <c r="B44" s="296"/>
      <c r="C44" s="296"/>
      <c r="D44" s="296"/>
      <c r="E44" s="296"/>
      <c r="F44" s="296"/>
      <c r="G44" s="296"/>
      <c r="H44" s="296"/>
      <c r="I44" s="296"/>
      <c r="J44" s="296"/>
      <c r="K44" s="296"/>
      <c r="L44" s="296"/>
      <c r="M44" s="296"/>
      <c r="N44" s="296"/>
      <c r="O44" s="296"/>
      <c r="P44" s="296"/>
    </row>
    <row r="45" spans="1:16" s="262" customFormat="1">
      <c r="A45" s="303" t="s">
        <v>374</v>
      </c>
      <c r="B45" s="296"/>
      <c r="C45" s="296"/>
      <c r="D45" s="296"/>
      <c r="E45" s="296"/>
      <c r="F45" s="296"/>
      <c r="G45" s="296"/>
      <c r="H45" s="296"/>
      <c r="I45" s="296"/>
      <c r="J45" s="296"/>
      <c r="K45" s="296"/>
      <c r="L45" s="296"/>
      <c r="M45" s="296"/>
      <c r="N45" s="296"/>
      <c r="O45" s="296"/>
      <c r="P45" s="296"/>
    </row>
    <row r="46" spans="1:16" s="262" customFormat="1">
      <c r="A46" s="304" t="s">
        <v>375</v>
      </c>
      <c r="B46" s="293">
        <f t="shared" ref="B46:P46" si="5">B8+B32+B38</f>
        <v>0</v>
      </c>
      <c r="C46" s="293">
        <f t="shared" si="5"/>
        <v>0</v>
      </c>
      <c r="D46" s="293">
        <f t="shared" si="5"/>
        <v>0</v>
      </c>
      <c r="E46" s="293">
        <f t="shared" si="5"/>
        <v>0</v>
      </c>
      <c r="F46" s="293">
        <f t="shared" si="5"/>
        <v>0</v>
      </c>
      <c r="G46" s="293">
        <f t="shared" si="5"/>
        <v>0</v>
      </c>
      <c r="H46" s="293">
        <f t="shared" si="5"/>
        <v>0</v>
      </c>
      <c r="I46" s="293">
        <f t="shared" si="5"/>
        <v>0</v>
      </c>
      <c r="J46" s="293">
        <f t="shared" si="5"/>
        <v>0</v>
      </c>
      <c r="K46" s="293">
        <f t="shared" si="5"/>
        <v>0</v>
      </c>
      <c r="L46" s="293">
        <f t="shared" si="5"/>
        <v>0</v>
      </c>
      <c r="M46" s="293">
        <f t="shared" si="5"/>
        <v>0</v>
      </c>
      <c r="N46" s="293">
        <f t="shared" si="5"/>
        <v>0</v>
      </c>
      <c r="O46" s="293">
        <f t="shared" si="5"/>
        <v>0</v>
      </c>
      <c r="P46" s="293">
        <f t="shared" si="5"/>
        <v>0</v>
      </c>
    </row>
  </sheetData>
  <sheetProtection password="CC52" sheet="1" objects="1" scenarios="1" formatCells="0" formatColumns="0" formatRows="0"/>
  <protectedRanges>
    <protectedRange sqref="B39:P45" name="区域6"/>
    <protectedRange sqref="K33:P35" name="区域5"/>
    <protectedRange sqref="B33:J37" name="区域4"/>
    <protectedRange sqref="B21:P31" name="区域3"/>
    <protectedRange sqref="B10:P19" name="区域2"/>
    <protectedRange sqref="A3:I3" name="区域1"/>
  </protectedRanges>
  <mergeCells count="13">
    <mergeCell ref="P6:P7"/>
    <mergeCell ref="A6:A7"/>
    <mergeCell ref="B6:D6"/>
    <mergeCell ref="E6:H6"/>
    <mergeCell ref="I6:I7"/>
    <mergeCell ref="J6:J7"/>
    <mergeCell ref="K6:N6"/>
    <mergeCell ref="O6:O7"/>
    <mergeCell ref="A1:P1"/>
    <mergeCell ref="A4:A5"/>
    <mergeCell ref="B4:J5"/>
    <mergeCell ref="E3:H3"/>
    <mergeCell ref="K4:P5"/>
  </mergeCells>
  <phoneticPr fontId="4" type="noConversion"/>
  <dataValidations count="1">
    <dataValidation type="list" allowBlank="1" showInputMessage="1" showErrorMessage="1" sqref="P2 J2">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47" fitToWidth="2" orientation="portrait" r:id="rId1"/>
  <drawing r:id="rId2"/>
</worksheet>
</file>

<file path=xl/worksheets/sheet16.xml><?xml version="1.0" encoding="utf-8"?>
<worksheet xmlns="http://schemas.openxmlformats.org/spreadsheetml/2006/main" xmlns:r="http://schemas.openxmlformats.org/officeDocument/2006/relationships">
  <dimension ref="A1:P46"/>
  <sheetViews>
    <sheetView view="pageBreakPreview" zoomScale="90" zoomScaleSheetLayoutView="90" workbookViewId="0">
      <selection activeCell="A47" sqref="A47"/>
    </sheetView>
  </sheetViews>
  <sheetFormatPr defaultColWidth="8.75" defaultRowHeight="16.5"/>
  <cols>
    <col min="1" max="1" width="29.875" style="258" customWidth="1"/>
    <col min="2" max="3" width="7.625" style="258" bestFit="1" customWidth="1"/>
    <col min="4" max="4" width="6.625" style="258" bestFit="1" customWidth="1"/>
    <col min="5" max="8" width="9.25" style="258" bestFit="1" customWidth="1"/>
    <col min="9" max="10" width="12.875" style="258" bestFit="1" customWidth="1"/>
    <col min="11" max="14" width="9.25" style="258" bestFit="1" customWidth="1"/>
    <col min="15" max="15" width="11.125" style="258" bestFit="1" customWidth="1"/>
    <col min="16" max="16" width="12.875" style="258" bestFit="1" customWidth="1"/>
    <col min="17" max="16384" width="8.75" style="258"/>
  </cols>
  <sheetData>
    <row r="1" spans="1:16" ht="24.75">
      <c r="A1" s="695" t="s">
        <v>464</v>
      </c>
      <c r="B1" s="695"/>
      <c r="C1" s="695"/>
      <c r="D1" s="695"/>
      <c r="E1" s="695"/>
      <c r="F1" s="695"/>
      <c r="G1" s="695"/>
      <c r="H1" s="695"/>
      <c r="I1" s="695"/>
      <c r="J1" s="695"/>
      <c r="K1" s="695"/>
      <c r="L1" s="695"/>
      <c r="M1" s="695"/>
      <c r="N1" s="695"/>
      <c r="O1" s="695"/>
      <c r="P1" s="695"/>
    </row>
    <row r="2" spans="1:16" s="262" customFormat="1">
      <c r="A2" s="254" t="s">
        <v>378</v>
      </c>
      <c r="B2" s="254"/>
      <c r="C2" s="254"/>
      <c r="D2" s="254"/>
      <c r="E2" s="266"/>
      <c r="F2" s="266"/>
      <c r="G2" s="260"/>
      <c r="H2" s="254"/>
      <c r="I2" s="254"/>
      <c r="J2" s="259"/>
      <c r="K2" s="266"/>
      <c r="L2" s="266"/>
      <c r="M2" s="260"/>
      <c r="N2" s="254"/>
      <c r="O2" s="254"/>
      <c r="P2" s="259"/>
    </row>
    <row r="3" spans="1:16" s="262" customFormat="1">
      <c r="A3" s="254" t="s">
        <v>294</v>
      </c>
      <c r="B3" s="254"/>
      <c r="C3" s="254"/>
      <c r="D3" s="254"/>
      <c r="E3" s="266"/>
      <c r="F3" s="266"/>
      <c r="G3" s="266"/>
      <c r="H3" s="837" t="s">
        <v>752</v>
      </c>
      <c r="I3" s="837"/>
      <c r="J3" s="837"/>
      <c r="K3" s="837"/>
      <c r="L3" s="266"/>
      <c r="M3" s="266"/>
      <c r="N3" s="266"/>
      <c r="O3" s="351" t="s">
        <v>121</v>
      </c>
      <c r="P3" s="260"/>
    </row>
    <row r="4" spans="1:16" s="262" customFormat="1" ht="15" customHeight="1">
      <c r="A4" s="839" t="s">
        <v>329</v>
      </c>
      <c r="B4" s="840" t="s">
        <v>650</v>
      </c>
      <c r="C4" s="840"/>
      <c r="D4" s="840"/>
      <c r="E4" s="840"/>
      <c r="F4" s="840"/>
      <c r="G4" s="840"/>
      <c r="H4" s="840"/>
      <c r="I4" s="840"/>
      <c r="J4" s="841"/>
      <c r="K4" s="851" t="s">
        <v>441</v>
      </c>
      <c r="L4" s="840"/>
      <c r="M4" s="840"/>
      <c r="N4" s="840"/>
      <c r="O4" s="840"/>
      <c r="P4" s="841"/>
    </row>
    <row r="5" spans="1:16" s="262" customFormat="1">
      <c r="A5" s="839"/>
      <c r="B5" s="842"/>
      <c r="C5" s="842"/>
      <c r="D5" s="842"/>
      <c r="E5" s="842"/>
      <c r="F5" s="842"/>
      <c r="G5" s="842"/>
      <c r="H5" s="842"/>
      <c r="I5" s="842"/>
      <c r="J5" s="843"/>
      <c r="K5" s="852"/>
      <c r="L5" s="842"/>
      <c r="M5" s="842"/>
      <c r="N5" s="842"/>
      <c r="O5" s="842"/>
      <c r="P5" s="843"/>
    </row>
    <row r="6" spans="1:16" s="262" customFormat="1" ht="14.1" customHeight="1">
      <c r="A6" s="853" t="s">
        <v>343</v>
      </c>
      <c r="B6" s="844" t="s">
        <v>602</v>
      </c>
      <c r="C6" s="844"/>
      <c r="D6" s="845"/>
      <c r="E6" s="846" t="s">
        <v>344</v>
      </c>
      <c r="F6" s="847"/>
      <c r="G6" s="847"/>
      <c r="H6" s="848"/>
      <c r="I6" s="849" t="s">
        <v>759</v>
      </c>
      <c r="J6" s="849" t="s">
        <v>760</v>
      </c>
      <c r="K6" s="846" t="s">
        <v>344</v>
      </c>
      <c r="L6" s="847"/>
      <c r="M6" s="847"/>
      <c r="N6" s="848"/>
      <c r="O6" s="849" t="s">
        <v>759</v>
      </c>
      <c r="P6" s="849" t="s">
        <v>760</v>
      </c>
    </row>
    <row r="7" spans="1:16" s="262" customFormat="1">
      <c r="A7" s="854"/>
      <c r="B7" s="602" t="s">
        <v>762</v>
      </c>
      <c r="C7" s="602" t="s">
        <v>761</v>
      </c>
      <c r="D7" s="602" t="s">
        <v>754</v>
      </c>
      <c r="E7" s="602" t="s">
        <v>755</v>
      </c>
      <c r="F7" s="602" t="s">
        <v>756</v>
      </c>
      <c r="G7" s="602" t="s">
        <v>757</v>
      </c>
      <c r="H7" s="602" t="s">
        <v>758</v>
      </c>
      <c r="I7" s="850"/>
      <c r="J7" s="850"/>
      <c r="K7" s="602" t="s">
        <v>755</v>
      </c>
      <c r="L7" s="602" t="s">
        <v>756</v>
      </c>
      <c r="M7" s="602" t="s">
        <v>757</v>
      </c>
      <c r="N7" s="602" t="s">
        <v>758</v>
      </c>
      <c r="O7" s="850"/>
      <c r="P7" s="850"/>
    </row>
    <row r="8" spans="1:16" s="262" customFormat="1">
      <c r="A8" s="292" t="s">
        <v>345</v>
      </c>
      <c r="B8" s="293">
        <f t="shared" ref="B8:P8" si="0">B9+B20+B31</f>
        <v>0</v>
      </c>
      <c r="C8" s="293">
        <f t="shared" si="0"/>
        <v>0</v>
      </c>
      <c r="D8" s="293">
        <f t="shared" si="0"/>
        <v>0</v>
      </c>
      <c r="E8" s="293">
        <f t="shared" si="0"/>
        <v>0</v>
      </c>
      <c r="F8" s="293">
        <f t="shared" si="0"/>
        <v>0</v>
      </c>
      <c r="G8" s="293">
        <f t="shared" si="0"/>
        <v>0</v>
      </c>
      <c r="H8" s="293">
        <f t="shared" si="0"/>
        <v>0</v>
      </c>
      <c r="I8" s="293">
        <f t="shared" si="0"/>
        <v>0</v>
      </c>
      <c r="J8" s="293">
        <f t="shared" si="0"/>
        <v>0</v>
      </c>
      <c r="K8" s="293">
        <f t="shared" si="0"/>
        <v>0</v>
      </c>
      <c r="L8" s="293">
        <f t="shared" si="0"/>
        <v>0</v>
      </c>
      <c r="M8" s="293">
        <f t="shared" si="0"/>
        <v>0</v>
      </c>
      <c r="N8" s="293">
        <f t="shared" si="0"/>
        <v>0</v>
      </c>
      <c r="O8" s="293">
        <f t="shared" si="0"/>
        <v>0</v>
      </c>
      <c r="P8" s="293">
        <f t="shared" si="0"/>
        <v>0</v>
      </c>
    </row>
    <row r="9" spans="1:16" s="262" customFormat="1">
      <c r="A9" s="294" t="s">
        <v>346</v>
      </c>
      <c r="B9" s="293">
        <f t="shared" ref="B9:P9" si="1">B10-B11-B13-B14-B15-B16-B19</f>
        <v>0</v>
      </c>
      <c r="C9" s="293">
        <f t="shared" si="1"/>
        <v>0</v>
      </c>
      <c r="D9" s="293">
        <f t="shared" si="1"/>
        <v>0</v>
      </c>
      <c r="E9" s="293">
        <f t="shared" si="1"/>
        <v>0</v>
      </c>
      <c r="F9" s="293">
        <f t="shared" si="1"/>
        <v>0</v>
      </c>
      <c r="G9" s="293">
        <f t="shared" si="1"/>
        <v>0</v>
      </c>
      <c r="H9" s="293">
        <f t="shared" si="1"/>
        <v>0</v>
      </c>
      <c r="I9" s="293">
        <f t="shared" si="1"/>
        <v>0</v>
      </c>
      <c r="J9" s="293">
        <f t="shared" si="1"/>
        <v>0</v>
      </c>
      <c r="K9" s="293">
        <f t="shared" si="1"/>
        <v>0</v>
      </c>
      <c r="L9" s="293">
        <f t="shared" si="1"/>
        <v>0</v>
      </c>
      <c r="M9" s="293">
        <f t="shared" si="1"/>
        <v>0</v>
      </c>
      <c r="N9" s="293">
        <f t="shared" si="1"/>
        <v>0</v>
      </c>
      <c r="O9" s="293">
        <f t="shared" si="1"/>
        <v>0</v>
      </c>
      <c r="P9" s="293">
        <f t="shared" si="1"/>
        <v>0</v>
      </c>
    </row>
    <row r="10" spans="1:16" s="262" customFormat="1">
      <c r="A10" s="294" t="s">
        <v>347</v>
      </c>
      <c r="B10" s="295"/>
      <c r="C10" s="295"/>
      <c r="D10" s="295"/>
      <c r="E10" s="296"/>
      <c r="F10" s="296"/>
      <c r="G10" s="296"/>
      <c r="H10" s="296"/>
      <c r="I10" s="296"/>
      <c r="J10" s="296"/>
      <c r="K10" s="296"/>
      <c r="L10" s="296"/>
      <c r="M10" s="296"/>
      <c r="N10" s="296"/>
      <c r="O10" s="296"/>
      <c r="P10" s="296"/>
    </row>
    <row r="11" spans="1:16" s="262" customFormat="1">
      <c r="A11" s="294" t="s">
        <v>348</v>
      </c>
      <c r="B11" s="295"/>
      <c r="C11" s="295"/>
      <c r="D11" s="295"/>
      <c r="E11" s="296"/>
      <c r="F11" s="296"/>
      <c r="G11" s="296"/>
      <c r="H11" s="296"/>
      <c r="I11" s="296"/>
      <c r="J11" s="296"/>
      <c r="K11" s="296"/>
      <c r="L11" s="296"/>
      <c r="M11" s="296"/>
      <c r="N11" s="296"/>
      <c r="O11" s="296"/>
      <c r="P11" s="296"/>
    </row>
    <row r="12" spans="1:16" s="262" customFormat="1">
      <c r="A12" s="294" t="s">
        <v>349</v>
      </c>
      <c r="B12" s="295"/>
      <c r="C12" s="295"/>
      <c r="D12" s="295"/>
      <c r="E12" s="296"/>
      <c r="F12" s="296"/>
      <c r="G12" s="296"/>
      <c r="H12" s="296"/>
      <c r="I12" s="296"/>
      <c r="J12" s="296"/>
      <c r="K12" s="296"/>
      <c r="L12" s="296"/>
      <c r="M12" s="296"/>
      <c r="N12" s="296"/>
      <c r="O12" s="296"/>
      <c r="P12" s="296"/>
    </row>
    <row r="13" spans="1:16" s="262" customFormat="1">
      <c r="A13" s="294" t="s">
        <v>350</v>
      </c>
      <c r="B13" s="295"/>
      <c r="C13" s="295"/>
      <c r="D13" s="295"/>
      <c r="E13" s="296"/>
      <c r="F13" s="296"/>
      <c r="G13" s="296"/>
      <c r="H13" s="296"/>
      <c r="I13" s="296"/>
      <c r="J13" s="296"/>
      <c r="K13" s="296"/>
      <c r="L13" s="296"/>
      <c r="M13" s="296"/>
      <c r="N13" s="296"/>
      <c r="O13" s="296"/>
      <c r="P13" s="296"/>
    </row>
    <row r="14" spans="1:16" s="262" customFormat="1">
      <c r="A14" s="294" t="s">
        <v>351</v>
      </c>
      <c r="B14" s="295"/>
      <c r="C14" s="295"/>
      <c r="D14" s="295"/>
      <c r="E14" s="297"/>
      <c r="F14" s="297"/>
      <c r="G14" s="297"/>
      <c r="H14" s="297"/>
      <c r="I14" s="297"/>
      <c r="J14" s="297"/>
      <c r="K14" s="297"/>
      <c r="L14" s="297"/>
      <c r="M14" s="297"/>
      <c r="N14" s="297"/>
      <c r="O14" s="297"/>
      <c r="P14" s="297"/>
    </row>
    <row r="15" spans="1:16" s="262" customFormat="1">
      <c r="A15" s="294" t="s">
        <v>352</v>
      </c>
      <c r="B15" s="296"/>
      <c r="C15" s="296"/>
      <c r="D15" s="296"/>
      <c r="E15" s="296"/>
      <c r="F15" s="296"/>
      <c r="G15" s="296"/>
      <c r="H15" s="296"/>
      <c r="I15" s="296"/>
      <c r="J15" s="296"/>
      <c r="K15" s="296"/>
      <c r="L15" s="296"/>
      <c r="M15" s="296"/>
      <c r="N15" s="296"/>
      <c r="O15" s="296"/>
      <c r="P15" s="296"/>
    </row>
    <row r="16" spans="1:16" s="262" customFormat="1">
      <c r="A16" s="294" t="s">
        <v>353</v>
      </c>
      <c r="B16" s="295"/>
      <c r="C16" s="295"/>
      <c r="D16" s="295"/>
      <c r="E16" s="296"/>
      <c r="F16" s="296"/>
      <c r="G16" s="296"/>
      <c r="H16" s="296"/>
      <c r="I16" s="296"/>
      <c r="J16" s="296"/>
      <c r="K16" s="296"/>
      <c r="L16" s="296"/>
      <c r="M16" s="296"/>
      <c r="N16" s="296"/>
      <c r="O16" s="296"/>
      <c r="P16" s="296"/>
    </row>
    <row r="17" spans="1:16" s="262" customFormat="1">
      <c r="A17" s="294" t="s">
        <v>354</v>
      </c>
      <c r="B17" s="295"/>
      <c r="C17" s="295"/>
      <c r="D17" s="295"/>
      <c r="E17" s="296"/>
      <c r="F17" s="296"/>
      <c r="G17" s="296"/>
      <c r="H17" s="296"/>
      <c r="I17" s="296"/>
      <c r="J17" s="296"/>
      <c r="K17" s="296"/>
      <c r="L17" s="296"/>
      <c r="M17" s="296"/>
      <c r="N17" s="296"/>
      <c r="O17" s="296"/>
      <c r="P17" s="296"/>
    </row>
    <row r="18" spans="1:16" s="262" customFormat="1">
      <c r="A18" s="294" t="s">
        <v>355</v>
      </c>
      <c r="B18" s="295"/>
      <c r="C18" s="295"/>
      <c r="D18" s="295"/>
      <c r="E18" s="296"/>
      <c r="F18" s="296"/>
      <c r="G18" s="296"/>
      <c r="H18" s="296"/>
      <c r="I18" s="296"/>
      <c r="J18" s="296"/>
      <c r="K18" s="296"/>
      <c r="L18" s="296"/>
      <c r="M18" s="296"/>
      <c r="N18" s="296"/>
      <c r="O18" s="296"/>
      <c r="P18" s="296"/>
    </row>
    <row r="19" spans="1:16" s="262" customFormat="1">
      <c r="A19" s="294" t="s">
        <v>356</v>
      </c>
      <c r="B19" s="296"/>
      <c r="C19" s="296"/>
      <c r="D19" s="296"/>
      <c r="E19" s="296"/>
      <c r="F19" s="296"/>
      <c r="G19" s="296"/>
      <c r="H19" s="296"/>
      <c r="I19" s="296"/>
      <c r="J19" s="296"/>
      <c r="K19" s="296"/>
      <c r="L19" s="296"/>
      <c r="M19" s="296"/>
      <c r="N19" s="296"/>
      <c r="O19" s="296"/>
      <c r="P19" s="296"/>
    </row>
    <row r="20" spans="1:16" s="262" customFormat="1">
      <c r="A20" s="294" t="s">
        <v>357</v>
      </c>
      <c r="B20" s="293">
        <f t="shared" ref="B20:P20" si="2">B21-B22-B24-B25-B26-B27-B30</f>
        <v>0</v>
      </c>
      <c r="C20" s="293">
        <f t="shared" si="2"/>
        <v>0</v>
      </c>
      <c r="D20" s="293">
        <f t="shared" si="2"/>
        <v>0</v>
      </c>
      <c r="E20" s="293">
        <f t="shared" si="2"/>
        <v>0</v>
      </c>
      <c r="F20" s="293">
        <f t="shared" si="2"/>
        <v>0</v>
      </c>
      <c r="G20" s="293">
        <f t="shared" si="2"/>
        <v>0</v>
      </c>
      <c r="H20" s="293">
        <f t="shared" si="2"/>
        <v>0</v>
      </c>
      <c r="I20" s="293">
        <f t="shared" si="2"/>
        <v>0</v>
      </c>
      <c r="J20" s="293">
        <f t="shared" si="2"/>
        <v>0</v>
      </c>
      <c r="K20" s="293">
        <f t="shared" si="2"/>
        <v>0</v>
      </c>
      <c r="L20" s="293">
        <f t="shared" si="2"/>
        <v>0</v>
      </c>
      <c r="M20" s="293">
        <f t="shared" si="2"/>
        <v>0</v>
      </c>
      <c r="N20" s="293">
        <f t="shared" si="2"/>
        <v>0</v>
      </c>
      <c r="O20" s="293">
        <f t="shared" si="2"/>
        <v>0</v>
      </c>
      <c r="P20" s="293">
        <f t="shared" si="2"/>
        <v>0</v>
      </c>
    </row>
    <row r="21" spans="1:16" s="262" customFormat="1">
      <c r="A21" s="294" t="s">
        <v>347</v>
      </c>
      <c r="B21" s="298"/>
      <c r="C21" s="298"/>
      <c r="D21" s="298"/>
      <c r="E21" s="299"/>
      <c r="F21" s="299"/>
      <c r="G21" s="299"/>
      <c r="H21" s="299"/>
      <c r="I21" s="299"/>
      <c r="J21" s="299"/>
      <c r="K21" s="299"/>
      <c r="L21" s="299"/>
      <c r="M21" s="299"/>
      <c r="N21" s="299"/>
      <c r="O21" s="299"/>
      <c r="P21" s="299"/>
    </row>
    <row r="22" spans="1:16" s="262" customFormat="1">
      <c r="A22" s="294" t="s">
        <v>348</v>
      </c>
      <c r="B22" s="298"/>
      <c r="C22" s="298"/>
      <c r="D22" s="298"/>
      <c r="E22" s="299"/>
      <c r="F22" s="299"/>
      <c r="G22" s="299"/>
      <c r="H22" s="299"/>
      <c r="I22" s="299"/>
      <c r="J22" s="299"/>
      <c r="K22" s="299"/>
      <c r="L22" s="299"/>
      <c r="M22" s="299"/>
      <c r="N22" s="299"/>
      <c r="O22" s="299"/>
      <c r="P22" s="299"/>
    </row>
    <row r="23" spans="1:16" s="262" customFormat="1">
      <c r="A23" s="294" t="s">
        <v>349</v>
      </c>
      <c r="B23" s="298"/>
      <c r="C23" s="298"/>
      <c r="D23" s="298"/>
      <c r="E23" s="299"/>
      <c r="F23" s="299"/>
      <c r="G23" s="299"/>
      <c r="H23" s="299"/>
      <c r="I23" s="299"/>
      <c r="J23" s="299"/>
      <c r="K23" s="299"/>
      <c r="L23" s="299"/>
      <c r="M23" s="299"/>
      <c r="N23" s="299"/>
      <c r="O23" s="299"/>
      <c r="P23" s="299"/>
    </row>
    <row r="24" spans="1:16" s="262" customFormat="1">
      <c r="A24" s="294" t="s">
        <v>350</v>
      </c>
      <c r="B24" s="298"/>
      <c r="C24" s="298"/>
      <c r="D24" s="298"/>
      <c r="E24" s="299"/>
      <c r="F24" s="299"/>
      <c r="G24" s="299"/>
      <c r="H24" s="299"/>
      <c r="I24" s="299"/>
      <c r="J24" s="299"/>
      <c r="K24" s="299"/>
      <c r="L24" s="299"/>
      <c r="M24" s="299"/>
      <c r="N24" s="299"/>
      <c r="O24" s="299"/>
      <c r="P24" s="299"/>
    </row>
    <row r="25" spans="1:16" s="262" customFormat="1">
      <c r="A25" s="294" t="s">
        <v>351</v>
      </c>
      <c r="B25" s="298"/>
      <c r="C25" s="298"/>
      <c r="D25" s="298"/>
      <c r="E25" s="299"/>
      <c r="F25" s="299"/>
      <c r="G25" s="299"/>
      <c r="H25" s="299"/>
      <c r="I25" s="299"/>
      <c r="J25" s="299"/>
      <c r="K25" s="299"/>
      <c r="L25" s="299"/>
      <c r="M25" s="299"/>
      <c r="N25" s="299"/>
      <c r="O25" s="299"/>
      <c r="P25" s="299"/>
    </row>
    <row r="26" spans="1:16" s="262" customFormat="1">
      <c r="A26" s="294" t="s">
        <v>352</v>
      </c>
      <c r="B26" s="298"/>
      <c r="C26" s="298"/>
      <c r="D26" s="298"/>
      <c r="E26" s="299"/>
      <c r="F26" s="299"/>
      <c r="G26" s="299"/>
      <c r="H26" s="299"/>
      <c r="I26" s="299"/>
      <c r="J26" s="299"/>
      <c r="K26" s="299"/>
      <c r="L26" s="299"/>
      <c r="M26" s="299"/>
      <c r="N26" s="299"/>
      <c r="O26" s="299"/>
      <c r="P26" s="299"/>
    </row>
    <row r="27" spans="1:16" s="262" customFormat="1">
      <c r="A27" s="294" t="s">
        <v>353</v>
      </c>
      <c r="B27" s="298"/>
      <c r="C27" s="298"/>
      <c r="D27" s="298"/>
      <c r="E27" s="299"/>
      <c r="F27" s="299"/>
      <c r="G27" s="299"/>
      <c r="H27" s="299"/>
      <c r="I27" s="299"/>
      <c r="J27" s="299"/>
      <c r="K27" s="299"/>
      <c r="L27" s="299"/>
      <c r="M27" s="299"/>
      <c r="N27" s="299"/>
      <c r="O27" s="299"/>
      <c r="P27" s="299"/>
    </row>
    <row r="28" spans="1:16" s="262" customFormat="1">
      <c r="A28" s="294" t="s">
        <v>358</v>
      </c>
      <c r="B28" s="298"/>
      <c r="C28" s="298"/>
      <c r="D28" s="298"/>
      <c r="E28" s="299"/>
      <c r="F28" s="299"/>
      <c r="G28" s="299"/>
      <c r="H28" s="299"/>
      <c r="I28" s="299"/>
      <c r="J28" s="299"/>
      <c r="K28" s="299"/>
      <c r="L28" s="299"/>
      <c r="M28" s="299"/>
      <c r="N28" s="299"/>
      <c r="O28" s="299"/>
      <c r="P28" s="299"/>
    </row>
    <row r="29" spans="1:16" s="262" customFormat="1">
      <c r="A29" s="294" t="s">
        <v>359</v>
      </c>
      <c r="B29" s="298"/>
      <c r="C29" s="298"/>
      <c r="D29" s="298"/>
      <c r="E29" s="299"/>
      <c r="F29" s="299"/>
      <c r="G29" s="299"/>
      <c r="H29" s="299"/>
      <c r="I29" s="299"/>
      <c r="J29" s="299"/>
      <c r="K29" s="299"/>
      <c r="L29" s="299"/>
      <c r="M29" s="299"/>
      <c r="N29" s="299"/>
      <c r="O29" s="299"/>
      <c r="P29" s="299"/>
    </row>
    <row r="30" spans="1:16" s="262" customFormat="1">
      <c r="A30" s="294" t="s">
        <v>356</v>
      </c>
      <c r="B30" s="298"/>
      <c r="C30" s="298"/>
      <c r="D30" s="298"/>
      <c r="E30" s="299"/>
      <c r="F30" s="299"/>
      <c r="G30" s="299"/>
      <c r="H30" s="299"/>
      <c r="I30" s="299"/>
      <c r="J30" s="299"/>
      <c r="K30" s="299"/>
      <c r="L30" s="299"/>
      <c r="M30" s="299"/>
      <c r="N30" s="299"/>
      <c r="O30" s="299"/>
      <c r="P30" s="299"/>
    </row>
    <row r="31" spans="1:16" s="262" customFormat="1">
      <c r="A31" s="294" t="s">
        <v>360</v>
      </c>
      <c r="B31" s="295"/>
      <c r="C31" s="295"/>
      <c r="D31" s="295"/>
      <c r="E31" s="300"/>
      <c r="F31" s="300"/>
      <c r="G31" s="300"/>
      <c r="H31" s="300"/>
      <c r="I31" s="300"/>
      <c r="J31" s="300"/>
      <c r="K31" s="300"/>
      <c r="L31" s="300"/>
      <c r="M31" s="300"/>
      <c r="N31" s="300"/>
      <c r="O31" s="300"/>
      <c r="P31" s="300"/>
    </row>
    <row r="32" spans="1:16" s="262" customFormat="1">
      <c r="A32" s="292" t="s">
        <v>361</v>
      </c>
      <c r="B32" s="293">
        <f t="shared" ref="B32:P32" si="3">SUM(B33:B37)</f>
        <v>0</v>
      </c>
      <c r="C32" s="293">
        <f t="shared" si="3"/>
        <v>0</v>
      </c>
      <c r="D32" s="293">
        <f t="shared" si="3"/>
        <v>0</v>
      </c>
      <c r="E32" s="293">
        <f t="shared" si="3"/>
        <v>0</v>
      </c>
      <c r="F32" s="293">
        <f t="shared" si="3"/>
        <v>0</v>
      </c>
      <c r="G32" s="293">
        <f t="shared" si="3"/>
        <v>0</v>
      </c>
      <c r="H32" s="293">
        <f t="shared" si="3"/>
        <v>0</v>
      </c>
      <c r="I32" s="293">
        <f t="shared" si="3"/>
        <v>0</v>
      </c>
      <c r="J32" s="293">
        <f t="shared" si="3"/>
        <v>0</v>
      </c>
      <c r="K32" s="293">
        <f t="shared" si="3"/>
        <v>0</v>
      </c>
      <c r="L32" s="293">
        <f t="shared" si="3"/>
        <v>0</v>
      </c>
      <c r="M32" s="293">
        <f t="shared" si="3"/>
        <v>0</v>
      </c>
      <c r="N32" s="293">
        <f t="shared" si="3"/>
        <v>0</v>
      </c>
      <c r="O32" s="293">
        <f t="shared" si="3"/>
        <v>0</v>
      </c>
      <c r="P32" s="293">
        <f t="shared" si="3"/>
        <v>0</v>
      </c>
    </row>
    <row r="33" spans="1:16" s="262" customFormat="1">
      <c r="A33" s="301" t="s">
        <v>362</v>
      </c>
      <c r="B33" s="295"/>
      <c r="C33" s="295"/>
      <c r="D33" s="295"/>
      <c r="E33" s="296"/>
      <c r="F33" s="296"/>
      <c r="G33" s="296"/>
      <c r="H33" s="296"/>
      <c r="I33" s="296"/>
      <c r="J33" s="296"/>
      <c r="K33" s="296"/>
      <c r="L33" s="296"/>
      <c r="M33" s="296"/>
      <c r="N33" s="296"/>
      <c r="O33" s="296"/>
      <c r="P33" s="296"/>
    </row>
    <row r="34" spans="1:16" s="262" customFormat="1">
      <c r="A34" s="301" t="s">
        <v>363</v>
      </c>
      <c r="B34" s="295"/>
      <c r="C34" s="295"/>
      <c r="D34" s="295"/>
      <c r="E34" s="296"/>
      <c r="F34" s="296"/>
      <c r="G34" s="296"/>
      <c r="H34" s="296"/>
      <c r="I34" s="296"/>
      <c r="J34" s="296"/>
      <c r="K34" s="296"/>
      <c r="L34" s="296"/>
      <c r="M34" s="296"/>
      <c r="N34" s="296"/>
      <c r="O34" s="296"/>
      <c r="P34" s="296"/>
    </row>
    <row r="35" spans="1:16" s="262" customFormat="1">
      <c r="A35" s="301" t="s">
        <v>364</v>
      </c>
      <c r="B35" s="295"/>
      <c r="C35" s="295"/>
      <c r="D35" s="295"/>
      <c r="E35" s="296"/>
      <c r="F35" s="296"/>
      <c r="G35" s="296"/>
      <c r="H35" s="296"/>
      <c r="I35" s="296"/>
      <c r="J35" s="296"/>
      <c r="K35" s="296"/>
      <c r="L35" s="296"/>
      <c r="M35" s="296"/>
      <c r="N35" s="296"/>
      <c r="O35" s="296"/>
      <c r="P35" s="296"/>
    </row>
    <row r="36" spans="1:16" s="262" customFormat="1">
      <c r="A36" s="301" t="s">
        <v>365</v>
      </c>
      <c r="B36" s="295"/>
      <c r="C36" s="295"/>
      <c r="D36" s="295"/>
      <c r="E36" s="296"/>
      <c r="F36" s="296"/>
      <c r="G36" s="296"/>
      <c r="H36" s="296"/>
      <c r="I36" s="296"/>
      <c r="J36" s="296"/>
      <c r="K36" s="478"/>
      <c r="L36" s="478"/>
      <c r="M36" s="478"/>
      <c r="N36" s="478"/>
      <c r="O36" s="478"/>
      <c r="P36" s="478"/>
    </row>
    <row r="37" spans="1:16" s="262" customFormat="1">
      <c r="A37" s="301" t="s">
        <v>366</v>
      </c>
      <c r="B37" s="295"/>
      <c r="C37" s="295"/>
      <c r="D37" s="295"/>
      <c r="E37" s="296"/>
      <c r="F37" s="296"/>
      <c r="G37" s="296"/>
      <c r="H37" s="296"/>
      <c r="I37" s="296"/>
      <c r="J37" s="296"/>
      <c r="K37" s="478"/>
      <c r="L37" s="478"/>
      <c r="M37" s="478"/>
      <c r="N37" s="478"/>
      <c r="O37" s="478"/>
      <c r="P37" s="478"/>
    </row>
    <row r="38" spans="1:16" s="262" customFormat="1">
      <c r="A38" s="292" t="s">
        <v>367</v>
      </c>
      <c r="B38" s="293">
        <f t="shared" ref="B38:P38" si="4">B39-B43</f>
        <v>0</v>
      </c>
      <c r="C38" s="293">
        <f t="shared" si="4"/>
        <v>0</v>
      </c>
      <c r="D38" s="293">
        <f t="shared" si="4"/>
        <v>0</v>
      </c>
      <c r="E38" s="293">
        <f t="shared" si="4"/>
        <v>0</v>
      </c>
      <c r="F38" s="293">
        <f t="shared" si="4"/>
        <v>0</v>
      </c>
      <c r="G38" s="293">
        <f t="shared" si="4"/>
        <v>0</v>
      </c>
      <c r="H38" s="293">
        <f t="shared" si="4"/>
        <v>0</v>
      </c>
      <c r="I38" s="293">
        <f t="shared" si="4"/>
        <v>0</v>
      </c>
      <c r="J38" s="293">
        <f t="shared" si="4"/>
        <v>0</v>
      </c>
      <c r="K38" s="293">
        <f t="shared" si="4"/>
        <v>0</v>
      </c>
      <c r="L38" s="293">
        <f t="shared" si="4"/>
        <v>0</v>
      </c>
      <c r="M38" s="293">
        <f t="shared" si="4"/>
        <v>0</v>
      </c>
      <c r="N38" s="293">
        <f t="shared" si="4"/>
        <v>0</v>
      </c>
      <c r="O38" s="293">
        <f t="shared" si="4"/>
        <v>0</v>
      </c>
      <c r="P38" s="293">
        <f t="shared" si="4"/>
        <v>0</v>
      </c>
    </row>
    <row r="39" spans="1:16" s="262" customFormat="1">
      <c r="A39" s="301" t="s">
        <v>368</v>
      </c>
      <c r="B39" s="295"/>
      <c r="C39" s="295"/>
      <c r="D39" s="295"/>
      <c r="E39" s="296"/>
      <c r="F39" s="296"/>
      <c r="G39" s="296"/>
      <c r="H39" s="296"/>
      <c r="I39" s="296"/>
      <c r="J39" s="296"/>
      <c r="K39" s="296"/>
      <c r="L39" s="296"/>
      <c r="M39" s="296"/>
      <c r="N39" s="296"/>
      <c r="O39" s="296"/>
      <c r="P39" s="296"/>
    </row>
    <row r="40" spans="1:16" s="262" customFormat="1">
      <c r="A40" s="301" t="s">
        <v>369</v>
      </c>
      <c r="B40" s="296"/>
      <c r="C40" s="296"/>
      <c r="D40" s="296"/>
      <c r="E40" s="296"/>
      <c r="F40" s="296"/>
      <c r="G40" s="296"/>
      <c r="H40" s="296"/>
      <c r="I40" s="296"/>
      <c r="J40" s="296"/>
      <c r="K40" s="296"/>
      <c r="L40" s="296"/>
      <c r="M40" s="296"/>
      <c r="N40" s="296"/>
      <c r="O40" s="296"/>
      <c r="P40" s="296"/>
    </row>
    <row r="41" spans="1:16" s="262" customFormat="1">
      <c r="A41" s="301" t="s">
        <v>370</v>
      </c>
      <c r="B41" s="296"/>
      <c r="C41" s="296"/>
      <c r="D41" s="296"/>
      <c r="E41" s="296"/>
      <c r="F41" s="296"/>
      <c r="G41" s="296"/>
      <c r="H41" s="296"/>
      <c r="I41" s="296"/>
      <c r="J41" s="296"/>
      <c r="K41" s="296"/>
      <c r="L41" s="296"/>
      <c r="M41" s="296"/>
      <c r="N41" s="296"/>
      <c r="O41" s="296"/>
      <c r="P41" s="296"/>
    </row>
    <row r="42" spans="1:16" s="262" customFormat="1">
      <c r="A42" s="301" t="s">
        <v>371</v>
      </c>
      <c r="B42" s="296"/>
      <c r="C42" s="296"/>
      <c r="D42" s="296"/>
      <c r="E42" s="296"/>
      <c r="F42" s="296"/>
      <c r="G42" s="296"/>
      <c r="H42" s="296"/>
      <c r="I42" s="296"/>
      <c r="J42" s="296"/>
      <c r="K42" s="296"/>
      <c r="L42" s="296"/>
      <c r="M42" s="296"/>
      <c r="N42" s="296"/>
      <c r="O42" s="296"/>
      <c r="P42" s="296"/>
    </row>
    <row r="43" spans="1:16" s="262" customFormat="1">
      <c r="A43" s="301" t="s">
        <v>372</v>
      </c>
      <c r="B43" s="302"/>
      <c r="C43" s="302"/>
      <c r="D43" s="302"/>
      <c r="E43" s="296"/>
      <c r="F43" s="296"/>
      <c r="G43" s="296"/>
      <c r="H43" s="296"/>
      <c r="I43" s="296"/>
      <c r="J43" s="296"/>
      <c r="K43" s="296"/>
      <c r="L43" s="296"/>
      <c r="M43" s="296"/>
      <c r="N43" s="296"/>
      <c r="O43" s="296"/>
      <c r="P43" s="296"/>
    </row>
    <row r="44" spans="1:16" s="262" customFormat="1">
      <c r="A44" s="303" t="s">
        <v>373</v>
      </c>
      <c r="B44" s="296"/>
      <c r="C44" s="296"/>
      <c r="D44" s="296"/>
      <c r="E44" s="296"/>
      <c r="F44" s="296"/>
      <c r="G44" s="296"/>
      <c r="H44" s="296"/>
      <c r="I44" s="296"/>
      <c r="J44" s="296"/>
      <c r="K44" s="296"/>
      <c r="L44" s="296"/>
      <c r="M44" s="296"/>
      <c r="N44" s="296"/>
      <c r="O44" s="296"/>
      <c r="P44" s="296"/>
    </row>
    <row r="45" spans="1:16" s="262" customFormat="1">
      <c r="A45" s="303" t="s">
        <v>374</v>
      </c>
      <c r="B45" s="296"/>
      <c r="C45" s="296"/>
      <c r="D45" s="296"/>
      <c r="E45" s="296"/>
      <c r="F45" s="296"/>
      <c r="G45" s="296"/>
      <c r="H45" s="296"/>
      <c r="I45" s="296"/>
      <c r="J45" s="296"/>
      <c r="K45" s="296"/>
      <c r="L45" s="296"/>
      <c r="M45" s="296"/>
      <c r="N45" s="296"/>
      <c r="O45" s="296"/>
      <c r="P45" s="296"/>
    </row>
    <row r="46" spans="1:16" s="262" customFormat="1">
      <c r="A46" s="304" t="s">
        <v>375</v>
      </c>
      <c r="B46" s="293">
        <f t="shared" ref="B46:P46" si="5">B8+B32+B38</f>
        <v>0</v>
      </c>
      <c r="C46" s="293">
        <f t="shared" si="5"/>
        <v>0</v>
      </c>
      <c r="D46" s="293">
        <f t="shared" si="5"/>
        <v>0</v>
      </c>
      <c r="E46" s="293">
        <f t="shared" si="5"/>
        <v>0</v>
      </c>
      <c r="F46" s="293">
        <f t="shared" si="5"/>
        <v>0</v>
      </c>
      <c r="G46" s="293">
        <f t="shared" si="5"/>
        <v>0</v>
      </c>
      <c r="H46" s="293">
        <f t="shared" si="5"/>
        <v>0</v>
      </c>
      <c r="I46" s="293">
        <f t="shared" si="5"/>
        <v>0</v>
      </c>
      <c r="J46" s="293">
        <f t="shared" si="5"/>
        <v>0</v>
      </c>
      <c r="K46" s="293">
        <f t="shared" si="5"/>
        <v>0</v>
      </c>
      <c r="L46" s="293">
        <f t="shared" si="5"/>
        <v>0</v>
      </c>
      <c r="M46" s="293">
        <f t="shared" si="5"/>
        <v>0</v>
      </c>
      <c r="N46" s="293">
        <f t="shared" si="5"/>
        <v>0</v>
      </c>
      <c r="O46" s="293">
        <f t="shared" si="5"/>
        <v>0</v>
      </c>
      <c r="P46" s="293">
        <f t="shared" si="5"/>
        <v>0</v>
      </c>
    </row>
  </sheetData>
  <sheetProtection password="CC52" sheet="1" objects="1" scenarios="1" formatCells="0" formatColumns="0" formatRows="0"/>
  <protectedRanges>
    <protectedRange sqref="B39:P45" name="区域6"/>
    <protectedRange sqref="K33:P35" name="区域5"/>
    <protectedRange sqref="B33:J37" name="区域4"/>
    <protectedRange sqref="B21:P31" name="区域3"/>
    <protectedRange sqref="B10:P19" name="区域2"/>
    <protectedRange sqref="A3:K3" name="区域1"/>
  </protectedRanges>
  <mergeCells count="13">
    <mergeCell ref="P6:P7"/>
    <mergeCell ref="A6:A7"/>
    <mergeCell ref="B6:D6"/>
    <mergeCell ref="E6:H6"/>
    <mergeCell ref="I6:I7"/>
    <mergeCell ref="J6:J7"/>
    <mergeCell ref="K6:N6"/>
    <mergeCell ref="O6:O7"/>
    <mergeCell ref="A1:P1"/>
    <mergeCell ref="A4:A5"/>
    <mergeCell ref="B4:J5"/>
    <mergeCell ref="H3:K3"/>
    <mergeCell ref="K4:P5"/>
  </mergeCells>
  <phoneticPr fontId="4" type="noConversion"/>
  <dataValidations count="1">
    <dataValidation type="list" allowBlank="1" showInputMessage="1" showErrorMessage="1" sqref="P2 J2">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50" fitToWidth="2" orientation="portrait" r:id="rId1"/>
  <drawing r:id="rId2"/>
</worksheet>
</file>

<file path=xl/worksheets/sheet17.xml><?xml version="1.0" encoding="utf-8"?>
<worksheet xmlns="http://schemas.openxmlformats.org/spreadsheetml/2006/main" xmlns:r="http://schemas.openxmlformats.org/officeDocument/2006/relationships">
  <dimension ref="A1:P67"/>
  <sheetViews>
    <sheetView view="pageBreakPreview" zoomScale="80" zoomScaleSheetLayoutView="80" workbookViewId="0">
      <pane xSplit="1" ySplit="7" topLeftCell="B38" activePane="bottomRight" state="frozen"/>
      <selection activeCell="A47" sqref="A47"/>
      <selection pane="topRight" activeCell="A47" sqref="A47"/>
      <selection pane="bottomLeft" activeCell="A47" sqref="A47"/>
      <selection pane="bottomRight" activeCell="A47" sqref="A47"/>
    </sheetView>
  </sheetViews>
  <sheetFormatPr defaultColWidth="8.75" defaultRowHeight="16.5"/>
  <cols>
    <col min="1" max="1" width="28.625" style="258" customWidth="1"/>
    <col min="2" max="3" width="8.125" style="258" bestFit="1" customWidth="1"/>
    <col min="4" max="4" width="7" style="258" bestFit="1" customWidth="1"/>
    <col min="5" max="8" width="9.875" style="258" bestFit="1" customWidth="1"/>
    <col min="9" max="10" width="13.75" style="258" bestFit="1" customWidth="1"/>
    <col min="11" max="14" width="9.875" style="258" bestFit="1" customWidth="1"/>
    <col min="15" max="16" width="13.75" style="258" bestFit="1" customWidth="1"/>
    <col min="17" max="16384" width="8.75" style="258"/>
  </cols>
  <sheetData>
    <row r="1" spans="1:16" ht="24.75">
      <c r="A1" s="695" t="s">
        <v>465</v>
      </c>
      <c r="B1" s="695"/>
      <c r="C1" s="695"/>
      <c r="D1" s="695"/>
      <c r="E1" s="695"/>
      <c r="F1" s="695"/>
      <c r="G1" s="695"/>
      <c r="H1" s="695"/>
      <c r="I1" s="695"/>
      <c r="J1" s="695"/>
      <c r="K1" s="695"/>
      <c r="L1" s="695"/>
      <c r="M1" s="695"/>
      <c r="N1" s="695"/>
      <c r="O1" s="695"/>
      <c r="P1" s="695"/>
    </row>
    <row r="2" spans="1:16" s="262" customFormat="1">
      <c r="A2" s="254" t="s">
        <v>379</v>
      </c>
      <c r="B2" s="254"/>
      <c r="C2" s="254"/>
      <c r="D2" s="254"/>
      <c r="E2" s="266"/>
      <c r="F2" s="266"/>
      <c r="G2" s="260"/>
      <c r="H2" s="254"/>
      <c r="I2" s="254"/>
      <c r="J2" s="259"/>
      <c r="K2" s="266"/>
      <c r="L2" s="266"/>
      <c r="M2" s="260"/>
      <c r="N2" s="254"/>
      <c r="O2" s="254"/>
      <c r="P2" s="259"/>
    </row>
    <row r="3" spans="1:16" s="262" customFormat="1">
      <c r="A3" s="254" t="s">
        <v>294</v>
      </c>
      <c r="B3" s="254"/>
      <c r="C3" s="254"/>
      <c r="D3" s="254"/>
      <c r="E3" s="266"/>
      <c r="F3" s="837" t="s">
        <v>752</v>
      </c>
      <c r="G3" s="837"/>
      <c r="H3" s="837"/>
      <c r="I3" s="837"/>
      <c r="J3" s="260"/>
      <c r="K3" s="266"/>
      <c r="L3" s="266"/>
      <c r="M3" s="266"/>
      <c r="N3" s="266"/>
      <c r="O3" s="351" t="s">
        <v>295</v>
      </c>
      <c r="P3" s="260"/>
    </row>
    <row r="4" spans="1:16" s="262" customFormat="1" ht="15" customHeight="1">
      <c r="A4" s="839" t="s">
        <v>329</v>
      </c>
      <c r="B4" s="840" t="s">
        <v>650</v>
      </c>
      <c r="C4" s="840"/>
      <c r="D4" s="840"/>
      <c r="E4" s="840"/>
      <c r="F4" s="840"/>
      <c r="G4" s="840"/>
      <c r="H4" s="840"/>
      <c r="I4" s="840"/>
      <c r="J4" s="841"/>
      <c r="K4" s="851" t="s">
        <v>441</v>
      </c>
      <c r="L4" s="840"/>
      <c r="M4" s="840"/>
      <c r="N4" s="840"/>
      <c r="O4" s="840"/>
      <c r="P4" s="841"/>
    </row>
    <row r="5" spans="1:16" s="262" customFormat="1">
      <c r="A5" s="839"/>
      <c r="B5" s="842"/>
      <c r="C5" s="842"/>
      <c r="D5" s="842"/>
      <c r="E5" s="842"/>
      <c r="F5" s="842"/>
      <c r="G5" s="842"/>
      <c r="H5" s="842"/>
      <c r="I5" s="842"/>
      <c r="J5" s="843"/>
      <c r="K5" s="852"/>
      <c r="L5" s="842"/>
      <c r="M5" s="842"/>
      <c r="N5" s="842"/>
      <c r="O5" s="842"/>
      <c r="P5" s="843"/>
    </row>
    <row r="6" spans="1:16" s="262" customFormat="1">
      <c r="A6" s="853" t="s">
        <v>343</v>
      </c>
      <c r="B6" s="844" t="s">
        <v>602</v>
      </c>
      <c r="C6" s="844"/>
      <c r="D6" s="845"/>
      <c r="E6" s="846" t="s">
        <v>344</v>
      </c>
      <c r="F6" s="847"/>
      <c r="G6" s="847"/>
      <c r="H6" s="848"/>
      <c r="I6" s="855" t="s">
        <v>759</v>
      </c>
      <c r="J6" s="855" t="s">
        <v>760</v>
      </c>
      <c r="K6" s="846" t="s">
        <v>344</v>
      </c>
      <c r="L6" s="847"/>
      <c r="M6" s="847"/>
      <c r="N6" s="848"/>
      <c r="O6" s="855" t="s">
        <v>759</v>
      </c>
      <c r="P6" s="855" t="s">
        <v>760</v>
      </c>
    </row>
    <row r="7" spans="1:16" s="262" customFormat="1">
      <c r="A7" s="854"/>
      <c r="B7" s="291" t="s">
        <v>762</v>
      </c>
      <c r="C7" s="291" t="s">
        <v>761</v>
      </c>
      <c r="D7" s="291" t="s">
        <v>754</v>
      </c>
      <c r="E7" s="291" t="s">
        <v>755</v>
      </c>
      <c r="F7" s="291" t="s">
        <v>756</v>
      </c>
      <c r="G7" s="291" t="s">
        <v>757</v>
      </c>
      <c r="H7" s="291" t="s">
        <v>758</v>
      </c>
      <c r="I7" s="856"/>
      <c r="J7" s="856"/>
      <c r="K7" s="291" t="s">
        <v>755</v>
      </c>
      <c r="L7" s="291" t="s">
        <v>756</v>
      </c>
      <c r="M7" s="291" t="s">
        <v>757</v>
      </c>
      <c r="N7" s="291" t="s">
        <v>758</v>
      </c>
      <c r="O7" s="856"/>
      <c r="P7" s="856"/>
    </row>
    <row r="8" spans="1:16" s="262" customFormat="1">
      <c r="A8" s="292" t="s">
        <v>345</v>
      </c>
      <c r="B8" s="293">
        <f t="shared" ref="B8:P8" si="0">B9+B20+B31</f>
        <v>0</v>
      </c>
      <c r="C8" s="293">
        <f t="shared" si="0"/>
        <v>0</v>
      </c>
      <c r="D8" s="293">
        <f t="shared" si="0"/>
        <v>0</v>
      </c>
      <c r="E8" s="293">
        <f t="shared" si="0"/>
        <v>0</v>
      </c>
      <c r="F8" s="293">
        <f t="shared" si="0"/>
        <v>0</v>
      </c>
      <c r="G8" s="293">
        <f t="shared" si="0"/>
        <v>0</v>
      </c>
      <c r="H8" s="293">
        <f t="shared" si="0"/>
        <v>0</v>
      </c>
      <c r="I8" s="293">
        <f t="shared" si="0"/>
        <v>0</v>
      </c>
      <c r="J8" s="293">
        <f t="shared" si="0"/>
        <v>0</v>
      </c>
      <c r="K8" s="293">
        <f t="shared" si="0"/>
        <v>0</v>
      </c>
      <c r="L8" s="293">
        <f t="shared" si="0"/>
        <v>0</v>
      </c>
      <c r="M8" s="293">
        <f t="shared" si="0"/>
        <v>0</v>
      </c>
      <c r="N8" s="293">
        <f t="shared" si="0"/>
        <v>0</v>
      </c>
      <c r="O8" s="293">
        <f t="shared" si="0"/>
        <v>0</v>
      </c>
      <c r="P8" s="293">
        <f t="shared" si="0"/>
        <v>0</v>
      </c>
    </row>
    <row r="9" spans="1:16" s="262" customFormat="1">
      <c r="A9" s="294" t="s">
        <v>346</v>
      </c>
      <c r="B9" s="293">
        <f t="shared" ref="B9:P9" si="1">B10-B11-B13-B14-B15-B16-B19</f>
        <v>0</v>
      </c>
      <c r="C9" s="293">
        <f t="shared" si="1"/>
        <v>0</v>
      </c>
      <c r="D9" s="293">
        <f t="shared" si="1"/>
        <v>0</v>
      </c>
      <c r="E9" s="293">
        <f t="shared" si="1"/>
        <v>0</v>
      </c>
      <c r="F9" s="293">
        <f t="shared" si="1"/>
        <v>0</v>
      </c>
      <c r="G9" s="293">
        <f t="shared" si="1"/>
        <v>0</v>
      </c>
      <c r="H9" s="293">
        <f t="shared" si="1"/>
        <v>0</v>
      </c>
      <c r="I9" s="293">
        <f t="shared" si="1"/>
        <v>0</v>
      </c>
      <c r="J9" s="293">
        <f t="shared" si="1"/>
        <v>0</v>
      </c>
      <c r="K9" s="293">
        <f t="shared" si="1"/>
        <v>0</v>
      </c>
      <c r="L9" s="293">
        <f t="shared" si="1"/>
        <v>0</v>
      </c>
      <c r="M9" s="293">
        <f t="shared" si="1"/>
        <v>0</v>
      </c>
      <c r="N9" s="293">
        <f t="shared" si="1"/>
        <v>0</v>
      </c>
      <c r="O9" s="293">
        <f t="shared" si="1"/>
        <v>0</v>
      </c>
      <c r="P9" s="293">
        <f t="shared" si="1"/>
        <v>0</v>
      </c>
    </row>
    <row r="10" spans="1:16" s="262" customFormat="1">
      <c r="A10" s="294" t="s">
        <v>347</v>
      </c>
      <c r="B10" s="295"/>
      <c r="C10" s="295"/>
      <c r="D10" s="295"/>
      <c r="E10" s="296"/>
      <c r="F10" s="296"/>
      <c r="G10" s="296"/>
      <c r="H10" s="296"/>
      <c r="I10" s="296"/>
      <c r="J10" s="296"/>
      <c r="K10" s="296"/>
      <c r="L10" s="296"/>
      <c r="M10" s="296"/>
      <c r="N10" s="296"/>
      <c r="O10" s="296"/>
      <c r="P10" s="296"/>
    </row>
    <row r="11" spans="1:16" s="262" customFormat="1">
      <c r="A11" s="294" t="s">
        <v>348</v>
      </c>
      <c r="B11" s="295"/>
      <c r="C11" s="295"/>
      <c r="D11" s="295"/>
      <c r="E11" s="296"/>
      <c r="F11" s="296"/>
      <c r="G11" s="296"/>
      <c r="H11" s="296"/>
      <c r="I11" s="296"/>
      <c r="J11" s="296"/>
      <c r="K11" s="296"/>
      <c r="L11" s="296"/>
      <c r="M11" s="296"/>
      <c r="N11" s="296"/>
      <c r="O11" s="296"/>
      <c r="P11" s="296"/>
    </row>
    <row r="12" spans="1:16" s="262" customFormat="1">
      <c r="A12" s="294" t="s">
        <v>349</v>
      </c>
      <c r="B12" s="295"/>
      <c r="C12" s="295"/>
      <c r="D12" s="295"/>
      <c r="E12" s="296"/>
      <c r="F12" s="296"/>
      <c r="G12" s="296"/>
      <c r="H12" s="296"/>
      <c r="I12" s="296"/>
      <c r="J12" s="296"/>
      <c r="K12" s="296"/>
      <c r="L12" s="296"/>
      <c r="M12" s="296"/>
      <c r="N12" s="296"/>
      <c r="O12" s="296"/>
      <c r="P12" s="296"/>
    </row>
    <row r="13" spans="1:16" s="262" customFormat="1">
      <c r="A13" s="294" t="s">
        <v>350</v>
      </c>
      <c r="B13" s="295"/>
      <c r="C13" s="295"/>
      <c r="D13" s="295"/>
      <c r="E13" s="296"/>
      <c r="F13" s="296"/>
      <c r="G13" s="296"/>
      <c r="H13" s="296"/>
      <c r="I13" s="296"/>
      <c r="J13" s="296"/>
      <c r="K13" s="296"/>
      <c r="L13" s="296"/>
      <c r="M13" s="296"/>
      <c r="N13" s="296"/>
      <c r="O13" s="296"/>
      <c r="P13" s="296"/>
    </row>
    <row r="14" spans="1:16" s="262" customFormat="1">
      <c r="A14" s="294" t="s">
        <v>351</v>
      </c>
      <c r="B14" s="295"/>
      <c r="C14" s="295"/>
      <c r="D14" s="295"/>
      <c r="E14" s="297"/>
      <c r="F14" s="297"/>
      <c r="G14" s="297"/>
      <c r="H14" s="297"/>
      <c r="I14" s="297"/>
      <c r="J14" s="297"/>
      <c r="K14" s="297"/>
      <c r="L14" s="297"/>
      <c r="M14" s="297"/>
      <c r="N14" s="297"/>
      <c r="O14" s="297"/>
      <c r="P14" s="297"/>
    </row>
    <row r="15" spans="1:16" s="262" customFormat="1">
      <c r="A15" s="294" t="s">
        <v>352</v>
      </c>
      <c r="B15" s="296"/>
      <c r="C15" s="296"/>
      <c r="D15" s="296"/>
      <c r="E15" s="296"/>
      <c r="F15" s="296"/>
      <c r="G15" s="296"/>
      <c r="H15" s="296"/>
      <c r="I15" s="296"/>
      <c r="J15" s="296"/>
      <c r="K15" s="296"/>
      <c r="L15" s="296"/>
      <c r="M15" s="296"/>
      <c r="N15" s="296"/>
      <c r="O15" s="296"/>
      <c r="P15" s="296"/>
    </row>
    <row r="16" spans="1:16" s="262" customFormat="1">
      <c r="A16" s="294" t="s">
        <v>353</v>
      </c>
      <c r="B16" s="295"/>
      <c r="C16" s="295"/>
      <c r="D16" s="295"/>
      <c r="E16" s="296"/>
      <c r="F16" s="296"/>
      <c r="G16" s="296"/>
      <c r="H16" s="296"/>
      <c r="I16" s="296"/>
      <c r="J16" s="296"/>
      <c r="K16" s="296"/>
      <c r="L16" s="296"/>
      <c r="M16" s="296"/>
      <c r="N16" s="296"/>
      <c r="O16" s="296"/>
      <c r="P16" s="296"/>
    </row>
    <row r="17" spans="1:16" s="262" customFormat="1">
      <c r="A17" s="294" t="s">
        <v>354</v>
      </c>
      <c r="B17" s="295"/>
      <c r="C17" s="295"/>
      <c r="D17" s="295"/>
      <c r="E17" s="296"/>
      <c r="F17" s="296"/>
      <c r="G17" s="296"/>
      <c r="H17" s="296"/>
      <c r="I17" s="296"/>
      <c r="J17" s="296"/>
      <c r="K17" s="296"/>
      <c r="L17" s="296"/>
      <c r="M17" s="296"/>
      <c r="N17" s="296"/>
      <c r="O17" s="296"/>
      <c r="P17" s="296"/>
    </row>
    <row r="18" spans="1:16" s="262" customFormat="1">
      <c r="A18" s="294" t="s">
        <v>355</v>
      </c>
      <c r="B18" s="295"/>
      <c r="C18" s="295"/>
      <c r="D18" s="295"/>
      <c r="E18" s="296"/>
      <c r="F18" s="296"/>
      <c r="G18" s="296"/>
      <c r="H18" s="296"/>
      <c r="I18" s="296"/>
      <c r="J18" s="296"/>
      <c r="K18" s="296"/>
      <c r="L18" s="296"/>
      <c r="M18" s="296"/>
      <c r="N18" s="296"/>
      <c r="O18" s="296"/>
      <c r="P18" s="296"/>
    </row>
    <row r="19" spans="1:16" s="262" customFormat="1">
      <c r="A19" s="294" t="s">
        <v>356</v>
      </c>
      <c r="B19" s="296"/>
      <c r="C19" s="296"/>
      <c r="D19" s="296"/>
      <c r="E19" s="296"/>
      <c r="F19" s="296"/>
      <c r="G19" s="296"/>
      <c r="H19" s="296"/>
      <c r="I19" s="296"/>
      <c r="J19" s="296"/>
      <c r="K19" s="296"/>
      <c r="L19" s="296"/>
      <c r="M19" s="296"/>
      <c r="N19" s="296"/>
      <c r="O19" s="296"/>
      <c r="P19" s="296"/>
    </row>
    <row r="20" spans="1:16" s="262" customFormat="1">
      <c r="A20" s="294" t="s">
        <v>357</v>
      </c>
      <c r="B20" s="293">
        <f t="shared" ref="B20:P20" si="2">B21-B22-B24-B25-B26-B27-B30</f>
        <v>0</v>
      </c>
      <c r="C20" s="293">
        <f t="shared" si="2"/>
        <v>0</v>
      </c>
      <c r="D20" s="293">
        <f t="shared" si="2"/>
        <v>0</v>
      </c>
      <c r="E20" s="293">
        <f t="shared" si="2"/>
        <v>0</v>
      </c>
      <c r="F20" s="293">
        <f t="shared" si="2"/>
        <v>0</v>
      </c>
      <c r="G20" s="293">
        <f t="shared" si="2"/>
        <v>0</v>
      </c>
      <c r="H20" s="293">
        <f t="shared" si="2"/>
        <v>0</v>
      </c>
      <c r="I20" s="293">
        <f t="shared" si="2"/>
        <v>0</v>
      </c>
      <c r="J20" s="293">
        <f t="shared" si="2"/>
        <v>0</v>
      </c>
      <c r="K20" s="293">
        <f t="shared" si="2"/>
        <v>0</v>
      </c>
      <c r="L20" s="293">
        <f t="shared" si="2"/>
        <v>0</v>
      </c>
      <c r="M20" s="293">
        <f t="shared" si="2"/>
        <v>0</v>
      </c>
      <c r="N20" s="293">
        <f t="shared" si="2"/>
        <v>0</v>
      </c>
      <c r="O20" s="293">
        <f t="shared" si="2"/>
        <v>0</v>
      </c>
      <c r="P20" s="293">
        <f t="shared" si="2"/>
        <v>0</v>
      </c>
    </row>
    <row r="21" spans="1:16" s="262" customFormat="1">
      <c r="A21" s="294" t="s">
        <v>347</v>
      </c>
      <c r="B21" s="298"/>
      <c r="C21" s="298"/>
      <c r="D21" s="298"/>
      <c r="E21" s="299"/>
      <c r="F21" s="299"/>
      <c r="G21" s="299"/>
      <c r="H21" s="299"/>
      <c r="I21" s="299"/>
      <c r="J21" s="299"/>
      <c r="K21" s="299"/>
      <c r="L21" s="299"/>
      <c r="M21" s="299"/>
      <c r="N21" s="299"/>
      <c r="O21" s="299"/>
      <c r="P21" s="299"/>
    </row>
    <row r="22" spans="1:16" s="262" customFormat="1">
      <c r="A22" s="294" t="s">
        <v>348</v>
      </c>
      <c r="B22" s="298"/>
      <c r="C22" s="298"/>
      <c r="D22" s="298"/>
      <c r="E22" s="299"/>
      <c r="F22" s="299"/>
      <c r="G22" s="299"/>
      <c r="H22" s="299"/>
      <c r="I22" s="299"/>
      <c r="J22" s="299"/>
      <c r="K22" s="299"/>
      <c r="L22" s="299"/>
      <c r="M22" s="299"/>
      <c r="N22" s="299"/>
      <c r="O22" s="299"/>
      <c r="P22" s="299"/>
    </row>
    <row r="23" spans="1:16" s="262" customFormat="1">
      <c r="A23" s="294" t="s">
        <v>349</v>
      </c>
      <c r="B23" s="298"/>
      <c r="C23" s="298"/>
      <c r="D23" s="298"/>
      <c r="E23" s="299"/>
      <c r="F23" s="299"/>
      <c r="G23" s="299"/>
      <c r="H23" s="299"/>
      <c r="I23" s="299"/>
      <c r="J23" s="299"/>
      <c r="K23" s="299"/>
      <c r="L23" s="299"/>
      <c r="M23" s="299"/>
      <c r="N23" s="299"/>
      <c r="O23" s="299"/>
      <c r="P23" s="299"/>
    </row>
    <row r="24" spans="1:16" s="262" customFormat="1">
      <c r="A24" s="294" t="s">
        <v>350</v>
      </c>
      <c r="B24" s="298"/>
      <c r="C24" s="298"/>
      <c r="D24" s="298"/>
      <c r="E24" s="299"/>
      <c r="F24" s="299"/>
      <c r="G24" s="299"/>
      <c r="H24" s="299"/>
      <c r="I24" s="299"/>
      <c r="J24" s="299"/>
      <c r="K24" s="299"/>
      <c r="L24" s="299"/>
      <c r="M24" s="299"/>
      <c r="N24" s="299"/>
      <c r="O24" s="299"/>
      <c r="P24" s="299"/>
    </row>
    <row r="25" spans="1:16" s="262" customFormat="1">
      <c r="A25" s="294" t="s">
        <v>351</v>
      </c>
      <c r="B25" s="298"/>
      <c r="C25" s="298"/>
      <c r="D25" s="298"/>
      <c r="E25" s="299"/>
      <c r="F25" s="299"/>
      <c r="G25" s="299"/>
      <c r="H25" s="299"/>
      <c r="I25" s="299"/>
      <c r="J25" s="299"/>
      <c r="K25" s="299"/>
      <c r="L25" s="299"/>
      <c r="M25" s="299"/>
      <c r="N25" s="299"/>
      <c r="O25" s="299"/>
      <c r="P25" s="299"/>
    </row>
    <row r="26" spans="1:16" s="262" customFormat="1">
      <c r="A26" s="294" t="s">
        <v>352</v>
      </c>
      <c r="B26" s="298"/>
      <c r="C26" s="298"/>
      <c r="D26" s="298"/>
      <c r="E26" s="299"/>
      <c r="F26" s="299"/>
      <c r="G26" s="299"/>
      <c r="H26" s="299"/>
      <c r="I26" s="299"/>
      <c r="J26" s="299"/>
      <c r="K26" s="299"/>
      <c r="L26" s="299"/>
      <c r="M26" s="299"/>
      <c r="N26" s="299"/>
      <c r="O26" s="299"/>
      <c r="P26" s="299"/>
    </row>
    <row r="27" spans="1:16" s="262" customFormat="1">
      <c r="A27" s="294" t="s">
        <v>353</v>
      </c>
      <c r="B27" s="298"/>
      <c r="C27" s="298"/>
      <c r="D27" s="298"/>
      <c r="E27" s="299"/>
      <c r="F27" s="299"/>
      <c r="G27" s="299"/>
      <c r="H27" s="299"/>
      <c r="I27" s="299"/>
      <c r="J27" s="299"/>
      <c r="K27" s="299"/>
      <c r="L27" s="299"/>
      <c r="M27" s="299"/>
      <c r="N27" s="299"/>
      <c r="O27" s="299"/>
      <c r="P27" s="299"/>
    </row>
    <row r="28" spans="1:16" s="262" customFormat="1">
      <c r="A28" s="294" t="s">
        <v>358</v>
      </c>
      <c r="B28" s="298"/>
      <c r="C28" s="298"/>
      <c r="D28" s="298"/>
      <c r="E28" s="299"/>
      <c r="F28" s="299"/>
      <c r="G28" s="299"/>
      <c r="H28" s="299"/>
      <c r="I28" s="299"/>
      <c r="J28" s="299"/>
      <c r="K28" s="299"/>
      <c r="L28" s="299"/>
      <c r="M28" s="299"/>
      <c r="N28" s="299"/>
      <c r="O28" s="299"/>
      <c r="P28" s="299"/>
    </row>
    <row r="29" spans="1:16" s="262" customFormat="1">
      <c r="A29" s="294" t="s">
        <v>359</v>
      </c>
      <c r="B29" s="298"/>
      <c r="C29" s="298"/>
      <c r="D29" s="298"/>
      <c r="E29" s="299"/>
      <c r="F29" s="299"/>
      <c r="G29" s="299"/>
      <c r="H29" s="299"/>
      <c r="I29" s="299"/>
      <c r="J29" s="299"/>
      <c r="K29" s="299"/>
      <c r="L29" s="299"/>
      <c r="M29" s="299"/>
      <c r="N29" s="299"/>
      <c r="O29" s="299"/>
      <c r="P29" s="299"/>
    </row>
    <row r="30" spans="1:16" s="262" customFormat="1">
      <c r="A30" s="294" t="s">
        <v>356</v>
      </c>
      <c r="B30" s="298"/>
      <c r="C30" s="298"/>
      <c r="D30" s="298"/>
      <c r="E30" s="299"/>
      <c r="F30" s="299"/>
      <c r="G30" s="299"/>
      <c r="H30" s="299"/>
      <c r="I30" s="299"/>
      <c r="J30" s="299"/>
      <c r="K30" s="299"/>
      <c r="L30" s="299"/>
      <c r="M30" s="299"/>
      <c r="N30" s="299"/>
      <c r="O30" s="299"/>
      <c r="P30" s="299"/>
    </row>
    <row r="31" spans="1:16" s="262" customFormat="1">
      <c r="A31" s="294" t="s">
        <v>360</v>
      </c>
      <c r="B31" s="295"/>
      <c r="C31" s="295"/>
      <c r="D31" s="295"/>
      <c r="E31" s="300"/>
      <c r="F31" s="300"/>
      <c r="G31" s="300"/>
      <c r="H31" s="300"/>
      <c r="I31" s="300"/>
      <c r="J31" s="300"/>
      <c r="K31" s="300"/>
      <c r="L31" s="300"/>
      <c r="M31" s="300"/>
      <c r="N31" s="300"/>
      <c r="O31" s="300"/>
      <c r="P31" s="300"/>
    </row>
    <row r="32" spans="1:16" s="262" customFormat="1">
      <c r="A32" s="292" t="s">
        <v>361</v>
      </c>
      <c r="B32" s="293">
        <f t="shared" ref="B32:P32" si="3">SUM(B33:B37)</f>
        <v>0</v>
      </c>
      <c r="C32" s="293">
        <f t="shared" si="3"/>
        <v>0</v>
      </c>
      <c r="D32" s="293">
        <f t="shared" si="3"/>
        <v>0</v>
      </c>
      <c r="E32" s="293">
        <f t="shared" si="3"/>
        <v>0</v>
      </c>
      <c r="F32" s="293">
        <f t="shared" si="3"/>
        <v>0</v>
      </c>
      <c r="G32" s="293">
        <f t="shared" si="3"/>
        <v>0</v>
      </c>
      <c r="H32" s="293">
        <f t="shared" si="3"/>
        <v>0</v>
      </c>
      <c r="I32" s="293">
        <f t="shared" si="3"/>
        <v>0</v>
      </c>
      <c r="J32" s="293">
        <f t="shared" si="3"/>
        <v>0</v>
      </c>
      <c r="K32" s="293">
        <f t="shared" si="3"/>
        <v>0</v>
      </c>
      <c r="L32" s="293">
        <f t="shared" si="3"/>
        <v>0</v>
      </c>
      <c r="M32" s="293">
        <f t="shared" si="3"/>
        <v>0</v>
      </c>
      <c r="N32" s="293">
        <f t="shared" si="3"/>
        <v>0</v>
      </c>
      <c r="O32" s="293">
        <f t="shared" si="3"/>
        <v>0</v>
      </c>
      <c r="P32" s="293">
        <f t="shared" si="3"/>
        <v>0</v>
      </c>
    </row>
    <row r="33" spans="1:16" s="262" customFormat="1">
      <c r="A33" s="301" t="s">
        <v>362</v>
      </c>
      <c r="B33" s="295"/>
      <c r="C33" s="295"/>
      <c r="D33" s="295"/>
      <c r="E33" s="296"/>
      <c r="F33" s="296"/>
      <c r="G33" s="296"/>
      <c r="H33" s="296"/>
      <c r="I33" s="296"/>
      <c r="J33" s="296"/>
      <c r="K33" s="296"/>
      <c r="L33" s="296"/>
      <c r="M33" s="296"/>
      <c r="N33" s="296"/>
      <c r="O33" s="296"/>
      <c r="P33" s="296"/>
    </row>
    <row r="34" spans="1:16" s="262" customFormat="1">
      <c r="A34" s="301" t="s">
        <v>363</v>
      </c>
      <c r="B34" s="295"/>
      <c r="C34" s="295"/>
      <c r="D34" s="295"/>
      <c r="E34" s="296"/>
      <c r="F34" s="296"/>
      <c r="G34" s="296"/>
      <c r="H34" s="296"/>
      <c r="I34" s="296"/>
      <c r="J34" s="296"/>
      <c r="K34" s="296"/>
      <c r="L34" s="296"/>
      <c r="M34" s="296"/>
      <c r="N34" s="296"/>
      <c r="O34" s="296"/>
      <c r="P34" s="296"/>
    </row>
    <row r="35" spans="1:16" s="262" customFormat="1">
      <c r="A35" s="301" t="s">
        <v>364</v>
      </c>
      <c r="B35" s="295"/>
      <c r="C35" s="295"/>
      <c r="D35" s="295"/>
      <c r="E35" s="296"/>
      <c r="F35" s="296"/>
      <c r="G35" s="296"/>
      <c r="H35" s="296"/>
      <c r="I35" s="296"/>
      <c r="J35" s="296"/>
      <c r="K35" s="296"/>
      <c r="L35" s="296"/>
      <c r="M35" s="296"/>
      <c r="N35" s="296"/>
      <c r="O35" s="296"/>
      <c r="P35" s="296"/>
    </row>
    <row r="36" spans="1:16" s="262" customFormat="1">
      <c r="A36" s="301" t="s">
        <v>365</v>
      </c>
      <c r="B36" s="295"/>
      <c r="C36" s="295"/>
      <c r="D36" s="295"/>
      <c r="E36" s="296"/>
      <c r="F36" s="296"/>
      <c r="G36" s="296"/>
      <c r="H36" s="296"/>
      <c r="I36" s="296"/>
      <c r="J36" s="296"/>
      <c r="K36" s="478"/>
      <c r="L36" s="478"/>
      <c r="M36" s="478"/>
      <c r="N36" s="478"/>
      <c r="O36" s="478"/>
      <c r="P36" s="478"/>
    </row>
    <row r="37" spans="1:16" s="262" customFormat="1">
      <c r="A37" s="301" t="s">
        <v>366</v>
      </c>
      <c r="B37" s="295"/>
      <c r="C37" s="295"/>
      <c r="D37" s="295"/>
      <c r="E37" s="296"/>
      <c r="F37" s="296"/>
      <c r="G37" s="296"/>
      <c r="H37" s="296"/>
      <c r="I37" s="296"/>
      <c r="J37" s="296"/>
      <c r="K37" s="478"/>
      <c r="L37" s="478"/>
      <c r="M37" s="478"/>
      <c r="N37" s="478"/>
      <c r="O37" s="478"/>
      <c r="P37" s="478"/>
    </row>
    <row r="38" spans="1:16" s="262" customFormat="1">
      <c r="A38" s="292" t="s">
        <v>367</v>
      </c>
      <c r="B38" s="293">
        <f t="shared" ref="B38:P38" si="4">B39-B43</f>
        <v>0</v>
      </c>
      <c r="C38" s="293">
        <f t="shared" si="4"/>
        <v>0</v>
      </c>
      <c r="D38" s="293">
        <f t="shared" si="4"/>
        <v>0</v>
      </c>
      <c r="E38" s="293">
        <f t="shared" si="4"/>
        <v>0</v>
      </c>
      <c r="F38" s="293">
        <f t="shared" si="4"/>
        <v>0</v>
      </c>
      <c r="G38" s="293">
        <f t="shared" si="4"/>
        <v>0</v>
      </c>
      <c r="H38" s="293">
        <f t="shared" si="4"/>
        <v>0</v>
      </c>
      <c r="I38" s="293">
        <f t="shared" si="4"/>
        <v>0</v>
      </c>
      <c r="J38" s="293">
        <f t="shared" si="4"/>
        <v>0</v>
      </c>
      <c r="K38" s="293">
        <f t="shared" si="4"/>
        <v>0</v>
      </c>
      <c r="L38" s="293">
        <f t="shared" si="4"/>
        <v>0</v>
      </c>
      <c r="M38" s="293">
        <f t="shared" si="4"/>
        <v>0</v>
      </c>
      <c r="N38" s="293">
        <f t="shared" si="4"/>
        <v>0</v>
      </c>
      <c r="O38" s="293">
        <f t="shared" si="4"/>
        <v>0</v>
      </c>
      <c r="P38" s="293">
        <f t="shared" si="4"/>
        <v>0</v>
      </c>
    </row>
    <row r="39" spans="1:16" s="262" customFormat="1">
      <c r="A39" s="301" t="s">
        <v>368</v>
      </c>
      <c r="B39" s="295"/>
      <c r="C39" s="295"/>
      <c r="D39" s="295"/>
      <c r="E39" s="296"/>
      <c r="F39" s="296"/>
      <c r="G39" s="296"/>
      <c r="H39" s="296"/>
      <c r="I39" s="296"/>
      <c r="J39" s="296"/>
      <c r="K39" s="296"/>
      <c r="L39" s="296"/>
      <c r="M39" s="296"/>
      <c r="N39" s="296"/>
      <c r="O39" s="296"/>
      <c r="P39" s="296"/>
    </row>
    <row r="40" spans="1:16" s="262" customFormat="1">
      <c r="A40" s="301" t="s">
        <v>369</v>
      </c>
      <c r="B40" s="296"/>
      <c r="C40" s="296"/>
      <c r="D40" s="296"/>
      <c r="E40" s="296"/>
      <c r="F40" s="296"/>
      <c r="G40" s="296"/>
      <c r="H40" s="296"/>
      <c r="I40" s="296"/>
      <c r="J40" s="296"/>
      <c r="K40" s="296"/>
      <c r="L40" s="296"/>
      <c r="M40" s="296"/>
      <c r="N40" s="296"/>
      <c r="O40" s="296"/>
      <c r="P40" s="296"/>
    </row>
    <row r="41" spans="1:16" s="262" customFormat="1">
      <c r="A41" s="301" t="s">
        <v>370</v>
      </c>
      <c r="B41" s="296"/>
      <c r="C41" s="296"/>
      <c r="D41" s="296"/>
      <c r="E41" s="296"/>
      <c r="F41" s="296"/>
      <c r="G41" s="296"/>
      <c r="H41" s="296"/>
      <c r="I41" s="296"/>
      <c r="J41" s="296"/>
      <c r="K41" s="296"/>
      <c r="L41" s="296"/>
      <c r="M41" s="296"/>
      <c r="N41" s="296"/>
      <c r="O41" s="296"/>
      <c r="P41" s="296"/>
    </row>
    <row r="42" spans="1:16" s="262" customFormat="1">
      <c r="A42" s="301" t="s">
        <v>371</v>
      </c>
      <c r="B42" s="296"/>
      <c r="C42" s="296"/>
      <c r="D42" s="296"/>
      <c r="E42" s="296"/>
      <c r="F42" s="296"/>
      <c r="G42" s="296"/>
      <c r="H42" s="296"/>
      <c r="I42" s="296"/>
      <c r="J42" s="296"/>
      <c r="K42" s="296"/>
      <c r="L42" s="296"/>
      <c r="M42" s="296"/>
      <c r="N42" s="296"/>
      <c r="O42" s="296"/>
      <c r="P42" s="296"/>
    </row>
    <row r="43" spans="1:16" s="262" customFormat="1">
      <c r="A43" s="301" t="s">
        <v>372</v>
      </c>
      <c r="B43" s="302"/>
      <c r="C43" s="302"/>
      <c r="D43" s="302"/>
      <c r="E43" s="296"/>
      <c r="F43" s="296"/>
      <c r="G43" s="296"/>
      <c r="H43" s="296"/>
      <c r="I43" s="296"/>
      <c r="J43" s="296"/>
      <c r="K43" s="296"/>
      <c r="L43" s="296"/>
      <c r="M43" s="296"/>
      <c r="N43" s="296"/>
      <c r="O43" s="296"/>
      <c r="P43" s="296"/>
    </row>
    <row r="44" spans="1:16" s="262" customFormat="1">
      <c r="A44" s="303" t="s">
        <v>373</v>
      </c>
      <c r="B44" s="296"/>
      <c r="C44" s="296"/>
      <c r="D44" s="296"/>
      <c r="E44" s="296"/>
      <c r="F44" s="296"/>
      <c r="G44" s="296"/>
      <c r="H44" s="296"/>
      <c r="I44" s="296"/>
      <c r="J44" s="296"/>
      <c r="K44" s="296"/>
      <c r="L44" s="296"/>
      <c r="M44" s="296"/>
      <c r="N44" s="296"/>
      <c r="O44" s="296"/>
      <c r="P44" s="296"/>
    </row>
    <row r="45" spans="1:16" s="262" customFormat="1">
      <c r="A45" s="303" t="s">
        <v>374</v>
      </c>
      <c r="B45" s="296"/>
      <c r="C45" s="296"/>
      <c r="D45" s="296"/>
      <c r="E45" s="296"/>
      <c r="F45" s="296"/>
      <c r="G45" s="296"/>
      <c r="H45" s="296"/>
      <c r="I45" s="296"/>
      <c r="J45" s="296"/>
      <c r="K45" s="296"/>
      <c r="L45" s="296"/>
      <c r="M45" s="296"/>
      <c r="N45" s="296"/>
      <c r="O45" s="296"/>
      <c r="P45" s="296"/>
    </row>
    <row r="46" spans="1:16" s="262" customFormat="1" ht="17.25" thickBot="1">
      <c r="A46" s="501" t="s">
        <v>375</v>
      </c>
      <c r="B46" s="502">
        <f t="shared" ref="B46:P46" si="5">B8+B32+B38</f>
        <v>0</v>
      </c>
      <c r="C46" s="502">
        <f t="shared" si="5"/>
        <v>0</v>
      </c>
      <c r="D46" s="502">
        <f t="shared" si="5"/>
        <v>0</v>
      </c>
      <c r="E46" s="502">
        <f t="shared" si="5"/>
        <v>0</v>
      </c>
      <c r="F46" s="502">
        <f t="shared" si="5"/>
        <v>0</v>
      </c>
      <c r="G46" s="502">
        <f t="shared" si="5"/>
        <v>0</v>
      </c>
      <c r="H46" s="502">
        <f t="shared" si="5"/>
        <v>0</v>
      </c>
      <c r="I46" s="502">
        <f t="shared" si="5"/>
        <v>0</v>
      </c>
      <c r="J46" s="502">
        <f t="shared" si="5"/>
        <v>0</v>
      </c>
      <c r="K46" s="502">
        <f t="shared" si="5"/>
        <v>0</v>
      </c>
      <c r="L46" s="502">
        <f t="shared" si="5"/>
        <v>0</v>
      </c>
      <c r="M46" s="502">
        <f t="shared" si="5"/>
        <v>0</v>
      </c>
      <c r="N46" s="502">
        <f t="shared" si="5"/>
        <v>0</v>
      </c>
      <c r="O46" s="502">
        <f t="shared" si="5"/>
        <v>0</v>
      </c>
      <c r="P46" s="502">
        <f t="shared" si="5"/>
        <v>0</v>
      </c>
    </row>
    <row r="47" spans="1:16" s="262" customFormat="1" ht="18" thickTop="1" thickBot="1">
      <c r="A47" s="503" t="s">
        <v>729</v>
      </c>
      <c r="B47" s="504"/>
      <c r="C47" s="504"/>
      <c r="D47" s="504"/>
      <c r="E47" s="505">
        <f t="shared" ref="E47:J47" si="6">D47+E46</f>
        <v>0</v>
      </c>
      <c r="F47" s="505">
        <f t="shared" si="6"/>
        <v>0</v>
      </c>
      <c r="G47" s="505">
        <f t="shared" si="6"/>
        <v>0</v>
      </c>
      <c r="H47" s="505">
        <f t="shared" si="6"/>
        <v>0</v>
      </c>
      <c r="I47" s="505">
        <f t="shared" si="6"/>
        <v>0</v>
      </c>
      <c r="J47" s="505">
        <f t="shared" si="6"/>
        <v>0</v>
      </c>
      <c r="K47" s="505">
        <f t="shared" ref="K47:P47" si="7">D47+K46</f>
        <v>0</v>
      </c>
      <c r="L47" s="505">
        <f t="shared" si="7"/>
        <v>0</v>
      </c>
      <c r="M47" s="505">
        <f t="shared" si="7"/>
        <v>0</v>
      </c>
      <c r="N47" s="505">
        <f t="shared" si="7"/>
        <v>0</v>
      </c>
      <c r="O47" s="505">
        <f t="shared" si="7"/>
        <v>0</v>
      </c>
      <c r="P47" s="505">
        <f t="shared" si="7"/>
        <v>0</v>
      </c>
    </row>
    <row r="48" spans="1:16" s="262" customFormat="1" ht="17.25" thickTop="1">
      <c r="A48" s="498" t="s">
        <v>764</v>
      </c>
      <c r="B48" s="506"/>
      <c r="C48" s="506"/>
      <c r="D48" s="506"/>
      <c r="E48" s="507"/>
      <c r="F48" s="507"/>
      <c r="G48" s="507"/>
      <c r="H48" s="507"/>
      <c r="I48" s="507"/>
      <c r="J48" s="507"/>
      <c r="K48" s="507"/>
      <c r="L48" s="507"/>
      <c r="M48" s="507"/>
      <c r="N48" s="507"/>
      <c r="O48" s="507"/>
      <c r="P48" s="507"/>
    </row>
    <row r="49" spans="1:16" s="262" customFormat="1" ht="17.25" thickBot="1">
      <c r="A49" s="501" t="s">
        <v>763</v>
      </c>
      <c r="B49" s="508"/>
      <c r="C49" s="508"/>
      <c r="D49" s="508"/>
      <c r="E49" s="509"/>
      <c r="F49" s="509"/>
      <c r="G49" s="509"/>
      <c r="H49" s="509"/>
      <c r="I49" s="509"/>
      <c r="J49" s="509"/>
      <c r="K49" s="509"/>
      <c r="L49" s="509"/>
      <c r="M49" s="509"/>
      <c r="N49" s="509"/>
      <c r="O49" s="509"/>
      <c r="P49" s="509"/>
    </row>
    <row r="50" spans="1:16" s="262" customFormat="1" ht="17.25" thickTop="1">
      <c r="A50" s="498" t="s">
        <v>766</v>
      </c>
      <c r="B50" s="506"/>
      <c r="C50" s="506"/>
      <c r="D50" s="506"/>
      <c r="E50" s="507"/>
      <c r="F50" s="507"/>
      <c r="G50" s="507"/>
      <c r="H50" s="507"/>
      <c r="I50" s="507"/>
      <c r="J50" s="507"/>
      <c r="K50" s="507"/>
      <c r="L50" s="507"/>
      <c r="M50" s="507"/>
      <c r="N50" s="507"/>
      <c r="O50" s="507"/>
      <c r="P50" s="507"/>
    </row>
    <row r="51" spans="1:16" s="262" customFormat="1" ht="17.25" thickBot="1">
      <c r="A51" s="501" t="s">
        <v>765</v>
      </c>
      <c r="B51" s="508"/>
      <c r="C51" s="508"/>
      <c r="D51" s="508"/>
      <c r="E51" s="509"/>
      <c r="F51" s="509"/>
      <c r="G51" s="509"/>
      <c r="H51" s="509"/>
      <c r="I51" s="509"/>
      <c r="J51" s="509"/>
      <c r="K51" s="509"/>
      <c r="L51" s="509"/>
      <c r="M51" s="509"/>
      <c r="N51" s="509"/>
      <c r="O51" s="509"/>
      <c r="P51" s="509"/>
    </row>
    <row r="52" spans="1:16" ht="17.25" thickTop="1">
      <c r="A52" s="498" t="s">
        <v>804</v>
      </c>
      <c r="B52" s="506"/>
      <c r="C52" s="506"/>
      <c r="D52" s="506"/>
      <c r="E52" s="500">
        <f>E47+E49+E51</f>
        <v>0</v>
      </c>
      <c r="F52" s="500">
        <f t="shared" ref="F52:J52" si="8">F47+F49+F51</f>
        <v>0</v>
      </c>
      <c r="G52" s="500">
        <f t="shared" si="8"/>
        <v>0</v>
      </c>
      <c r="H52" s="500">
        <f t="shared" si="8"/>
        <v>0</v>
      </c>
      <c r="I52" s="500">
        <f t="shared" si="8"/>
        <v>0</v>
      </c>
      <c r="J52" s="500">
        <f t="shared" si="8"/>
        <v>0</v>
      </c>
      <c r="K52" s="500">
        <f>K47+K49+K51</f>
        <v>0</v>
      </c>
      <c r="L52" s="500">
        <f t="shared" ref="L52:P52" si="9">L47+L49+L51</f>
        <v>0</v>
      </c>
      <c r="M52" s="500">
        <f t="shared" si="9"/>
        <v>0</v>
      </c>
      <c r="N52" s="500">
        <f t="shared" si="9"/>
        <v>0</v>
      </c>
      <c r="O52" s="500">
        <f t="shared" si="9"/>
        <v>0</v>
      </c>
      <c r="P52" s="500">
        <f t="shared" si="9"/>
        <v>0</v>
      </c>
    </row>
    <row r="53" spans="1:16">
      <c r="A53" s="822" t="s">
        <v>603</v>
      </c>
      <c r="B53" s="823"/>
      <c r="C53" s="823"/>
      <c r="D53" s="823"/>
      <c r="E53" s="823"/>
      <c r="F53" s="823"/>
      <c r="G53" s="823"/>
      <c r="H53" s="823"/>
      <c r="I53" s="823"/>
      <c r="J53" s="824"/>
      <c r="K53" s="257"/>
      <c r="L53" s="257"/>
      <c r="M53" s="257"/>
      <c r="N53" s="257"/>
      <c r="O53" s="257"/>
      <c r="P53" s="257"/>
    </row>
    <row r="54" spans="1:16">
      <c r="A54" s="481" t="str">
        <f>E7</f>
        <v>未来1季度</v>
      </c>
      <c r="B54" s="480"/>
      <c r="C54" s="480"/>
      <c r="D54" s="480"/>
      <c r="E54" s="293">
        <f>E37</f>
        <v>0</v>
      </c>
      <c r="F54" s="479"/>
      <c r="G54" s="479"/>
      <c r="H54" s="479"/>
      <c r="I54" s="479"/>
      <c r="J54" s="479"/>
      <c r="K54" s="857" t="s">
        <v>604</v>
      </c>
      <c r="L54" s="858"/>
      <c r="M54" s="858"/>
      <c r="N54" s="858"/>
      <c r="O54" s="858"/>
      <c r="P54" s="858"/>
    </row>
    <row r="55" spans="1:16">
      <c r="A55" s="481" t="str">
        <f>F7</f>
        <v>未来2季度</v>
      </c>
      <c r="B55" s="480"/>
      <c r="C55" s="480"/>
      <c r="D55" s="480"/>
      <c r="E55" s="480"/>
      <c r="F55" s="293">
        <f>F37</f>
        <v>0</v>
      </c>
      <c r="G55" s="479"/>
      <c r="H55" s="479"/>
      <c r="I55" s="479"/>
      <c r="J55" s="479"/>
      <c r="K55" s="859"/>
      <c r="L55" s="860"/>
      <c r="M55" s="860"/>
      <c r="N55" s="860"/>
      <c r="O55" s="860"/>
      <c r="P55" s="860"/>
    </row>
    <row r="56" spans="1:16">
      <c r="A56" s="481" t="str">
        <f>G7</f>
        <v>未来3季度</v>
      </c>
      <c r="B56" s="480"/>
      <c r="C56" s="480"/>
      <c r="D56" s="480"/>
      <c r="E56" s="480"/>
      <c r="F56" s="480"/>
      <c r="G56" s="293">
        <f>G37</f>
        <v>0</v>
      </c>
      <c r="H56" s="479"/>
      <c r="I56" s="479"/>
      <c r="J56" s="479"/>
      <c r="K56" s="859"/>
      <c r="L56" s="860"/>
      <c r="M56" s="860"/>
      <c r="N56" s="860"/>
      <c r="O56" s="860"/>
      <c r="P56" s="860"/>
    </row>
    <row r="57" spans="1:16">
      <c r="A57" s="481" t="str">
        <f>H7</f>
        <v>未来4季度</v>
      </c>
      <c r="B57" s="480"/>
      <c r="C57" s="480"/>
      <c r="D57" s="480"/>
      <c r="E57" s="480"/>
      <c r="F57" s="480"/>
      <c r="G57" s="480"/>
      <c r="H57" s="293">
        <f>H37</f>
        <v>0</v>
      </c>
      <c r="I57" s="479"/>
      <c r="J57" s="479"/>
      <c r="K57" s="859"/>
      <c r="L57" s="860"/>
      <c r="M57" s="860"/>
      <c r="N57" s="860"/>
      <c r="O57" s="860"/>
      <c r="P57" s="860"/>
    </row>
    <row r="58" spans="1:16">
      <c r="A58" s="481" t="str">
        <f>I6</f>
        <v>报告日后第2年</v>
      </c>
      <c r="B58" s="480"/>
      <c r="C58" s="480"/>
      <c r="D58" s="480"/>
      <c r="E58" s="480"/>
      <c r="F58" s="480"/>
      <c r="G58" s="480"/>
      <c r="H58" s="480"/>
      <c r="I58" s="293">
        <f>I37</f>
        <v>0</v>
      </c>
      <c r="J58" s="479"/>
      <c r="K58" s="861"/>
      <c r="L58" s="862"/>
      <c r="M58" s="862"/>
      <c r="N58" s="862"/>
      <c r="O58" s="862"/>
      <c r="P58" s="862"/>
    </row>
    <row r="59" spans="1:16">
      <c r="A59" s="825" t="s">
        <v>605</v>
      </c>
      <c r="B59" s="826"/>
      <c r="C59" s="826"/>
      <c r="D59" s="826"/>
      <c r="E59" s="826"/>
      <c r="F59" s="826"/>
      <c r="G59" s="826"/>
      <c r="H59" s="826"/>
      <c r="I59" s="826"/>
      <c r="J59" s="826"/>
      <c r="K59" s="826"/>
      <c r="L59" s="826"/>
      <c r="M59" s="826"/>
      <c r="N59" s="826"/>
      <c r="O59" s="826"/>
      <c r="P59" s="826"/>
    </row>
    <row r="60" spans="1:16">
      <c r="A60" s="827"/>
      <c r="B60" s="828"/>
      <c r="C60" s="828"/>
      <c r="D60" s="828"/>
      <c r="E60" s="828"/>
      <c r="F60" s="828"/>
      <c r="G60" s="828"/>
      <c r="H60" s="828"/>
      <c r="I60" s="828"/>
      <c r="J60" s="828"/>
      <c r="K60" s="828"/>
      <c r="L60" s="828"/>
      <c r="M60" s="828"/>
      <c r="N60" s="828"/>
      <c r="O60" s="828"/>
      <c r="P60" s="828"/>
    </row>
    <row r="61" spans="1:16">
      <c r="A61" s="827"/>
      <c r="B61" s="828"/>
      <c r="C61" s="828"/>
      <c r="D61" s="828"/>
      <c r="E61" s="828"/>
      <c r="F61" s="828"/>
      <c r="G61" s="828"/>
      <c r="H61" s="828"/>
      <c r="I61" s="828"/>
      <c r="J61" s="828"/>
      <c r="K61" s="828"/>
      <c r="L61" s="828"/>
      <c r="M61" s="828"/>
      <c r="N61" s="828"/>
      <c r="O61" s="828"/>
      <c r="P61" s="828"/>
    </row>
    <row r="62" spans="1:16">
      <c r="A62" s="827"/>
      <c r="B62" s="828"/>
      <c r="C62" s="828"/>
      <c r="D62" s="828"/>
      <c r="E62" s="828"/>
      <c r="F62" s="828"/>
      <c r="G62" s="828"/>
      <c r="H62" s="828"/>
      <c r="I62" s="828"/>
      <c r="J62" s="828"/>
      <c r="K62" s="828"/>
      <c r="L62" s="828"/>
      <c r="M62" s="828"/>
      <c r="N62" s="828"/>
      <c r="O62" s="828"/>
      <c r="P62" s="828"/>
    </row>
    <row r="63" spans="1:16">
      <c r="A63" s="827"/>
      <c r="B63" s="828"/>
      <c r="C63" s="828"/>
      <c r="D63" s="828"/>
      <c r="E63" s="828"/>
      <c r="F63" s="828"/>
      <c r="G63" s="828"/>
      <c r="H63" s="828"/>
      <c r="I63" s="828"/>
      <c r="J63" s="828"/>
      <c r="K63" s="828"/>
      <c r="L63" s="828"/>
      <c r="M63" s="828"/>
      <c r="N63" s="828"/>
      <c r="O63" s="828"/>
      <c r="P63" s="828"/>
    </row>
    <row r="64" spans="1:16">
      <c r="A64" s="827"/>
      <c r="B64" s="828"/>
      <c r="C64" s="828"/>
      <c r="D64" s="828"/>
      <c r="E64" s="828"/>
      <c r="F64" s="828"/>
      <c r="G64" s="828"/>
      <c r="H64" s="828"/>
      <c r="I64" s="828"/>
      <c r="J64" s="828"/>
      <c r="K64" s="828"/>
      <c r="L64" s="828"/>
      <c r="M64" s="828"/>
      <c r="N64" s="828"/>
      <c r="O64" s="828"/>
      <c r="P64" s="828"/>
    </row>
    <row r="65" spans="1:16">
      <c r="A65" s="827"/>
      <c r="B65" s="828"/>
      <c r="C65" s="828"/>
      <c r="D65" s="828"/>
      <c r="E65" s="828"/>
      <c r="F65" s="828"/>
      <c r="G65" s="828"/>
      <c r="H65" s="828"/>
      <c r="I65" s="828"/>
      <c r="J65" s="828"/>
      <c r="K65" s="828"/>
      <c r="L65" s="828"/>
      <c r="M65" s="828"/>
      <c r="N65" s="828"/>
      <c r="O65" s="828"/>
      <c r="P65" s="828"/>
    </row>
    <row r="66" spans="1:16">
      <c r="A66" s="827"/>
      <c r="B66" s="828"/>
      <c r="C66" s="828"/>
      <c r="D66" s="828"/>
      <c r="E66" s="828"/>
      <c r="F66" s="828"/>
      <c r="G66" s="828"/>
      <c r="H66" s="828"/>
      <c r="I66" s="828"/>
      <c r="J66" s="828"/>
      <c r="K66" s="828"/>
      <c r="L66" s="828"/>
      <c r="M66" s="828"/>
      <c r="N66" s="828"/>
      <c r="O66" s="828"/>
      <c r="P66" s="828"/>
    </row>
    <row r="67" spans="1:16">
      <c r="A67" s="829"/>
      <c r="B67" s="830"/>
      <c r="C67" s="830"/>
      <c r="D67" s="830"/>
      <c r="E67" s="830"/>
      <c r="F67" s="830"/>
      <c r="G67" s="830"/>
      <c r="H67" s="830"/>
      <c r="I67" s="830"/>
      <c r="J67" s="830"/>
      <c r="K67" s="830"/>
      <c r="L67" s="830"/>
      <c r="M67" s="830"/>
      <c r="N67" s="830"/>
      <c r="O67" s="830"/>
      <c r="P67" s="830"/>
    </row>
  </sheetData>
  <sheetProtection password="CC52" sheet="1" objects="1" scenarios="1" formatCells="0" formatColumns="0" formatRows="0"/>
  <protectedRanges>
    <protectedRange sqref="A59" name="区域10"/>
    <protectedRange sqref="E54:J58" name="区域9"/>
    <protectedRange sqref="E48:P51" name="区域8"/>
    <protectedRange sqref="B47:D47" name="区域7"/>
    <protectedRange sqref="B39:P45" name="区域6"/>
    <protectedRange sqref="K33:P35" name="区域5"/>
    <protectedRange sqref="B33:J37" name="区域4"/>
    <protectedRange sqref="B21:P31" name="区域3"/>
    <protectedRange sqref="A3:J3" name="区域2"/>
    <protectedRange sqref="B10:P19" name="区域1"/>
  </protectedRanges>
  <mergeCells count="16">
    <mergeCell ref="A59:P67"/>
    <mergeCell ref="A1:P1"/>
    <mergeCell ref="F3:I3"/>
    <mergeCell ref="A4:A5"/>
    <mergeCell ref="B4:J5"/>
    <mergeCell ref="K4:P5"/>
    <mergeCell ref="P6:P7"/>
    <mergeCell ref="A53:J53"/>
    <mergeCell ref="K54:P58"/>
    <mergeCell ref="A6:A7"/>
    <mergeCell ref="B6:D6"/>
    <mergeCell ref="E6:H6"/>
    <mergeCell ref="I6:I7"/>
    <mergeCell ref="J6:J7"/>
    <mergeCell ref="K6:N6"/>
    <mergeCell ref="O6:O7"/>
  </mergeCells>
  <phoneticPr fontId="4" type="noConversion"/>
  <dataValidations count="1">
    <dataValidation type="list" allowBlank="1" showInputMessage="1" showErrorMessage="1" sqref="P2 J2">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43" fitToWidth="2" orientation="portrait" r:id="rId1"/>
  <drawing r:id="rId2"/>
</worksheet>
</file>

<file path=xl/worksheets/sheet18.xml><?xml version="1.0" encoding="utf-8"?>
<worksheet xmlns="http://schemas.openxmlformats.org/spreadsheetml/2006/main" xmlns:r="http://schemas.openxmlformats.org/officeDocument/2006/relationships">
  <dimension ref="A1:I46"/>
  <sheetViews>
    <sheetView view="pageBreakPreview" zoomScale="80" zoomScaleNormal="90" zoomScaleSheetLayoutView="80" workbookViewId="0">
      <pane xSplit="1" ySplit="4" topLeftCell="B14" activePane="bottomRight" state="frozen"/>
      <selection activeCell="A47" sqref="A47"/>
      <selection pane="topRight" activeCell="A47" sqref="A47"/>
      <selection pane="bottomLeft" activeCell="A47" sqref="A47"/>
      <selection pane="bottomRight" activeCell="A47" sqref="A47"/>
    </sheetView>
  </sheetViews>
  <sheetFormatPr defaultColWidth="8.125" defaultRowHeight="17.25"/>
  <cols>
    <col min="1" max="1" width="23.25" style="305" customWidth="1"/>
    <col min="2" max="2" width="9.125" style="305" customWidth="1"/>
    <col min="3" max="3" width="13.375" style="305" customWidth="1"/>
    <col min="4" max="4" width="20.125" style="305" customWidth="1"/>
    <col min="5" max="5" width="13.875" style="305" customWidth="1"/>
    <col min="6" max="6" width="9.875" style="305" customWidth="1"/>
    <col min="7" max="7" width="9.375" style="305" customWidth="1"/>
    <col min="8" max="8" width="11" style="305" customWidth="1"/>
    <col min="9" max="9" width="11.25" style="305" customWidth="1"/>
    <col min="10" max="16384" width="8.125" style="305"/>
  </cols>
  <sheetData>
    <row r="1" spans="1:9" ht="24.75">
      <c r="A1" s="863" t="s">
        <v>466</v>
      </c>
      <c r="B1" s="863"/>
      <c r="C1" s="863"/>
      <c r="D1" s="863"/>
      <c r="E1" s="863"/>
      <c r="F1" s="863"/>
      <c r="G1" s="863"/>
      <c r="H1" s="863"/>
      <c r="I1" s="863"/>
    </row>
    <row r="2" spans="1:9" s="306" customFormat="1" ht="16.5">
      <c r="A2" s="864" t="s">
        <v>294</v>
      </c>
      <c r="B2" s="864"/>
      <c r="C2" s="261"/>
      <c r="D2" s="352" t="s">
        <v>232</v>
      </c>
      <c r="E2" s="865"/>
      <c r="F2" s="865"/>
      <c r="G2" s="261"/>
      <c r="H2" s="866" t="s">
        <v>295</v>
      </c>
      <c r="I2" s="866"/>
    </row>
    <row r="3" spans="1:9" s="306" customFormat="1" ht="16.5">
      <c r="A3" s="867" t="s">
        <v>380</v>
      </c>
      <c r="B3" s="867" t="s">
        <v>328</v>
      </c>
      <c r="C3" s="867" t="s">
        <v>381</v>
      </c>
      <c r="D3" s="868" t="s">
        <v>382</v>
      </c>
      <c r="E3" s="868" t="s">
        <v>383</v>
      </c>
      <c r="F3" s="868"/>
      <c r="G3" s="868"/>
      <c r="H3" s="868"/>
      <c r="I3" s="868"/>
    </row>
    <row r="4" spans="1:9" s="262" customFormat="1" ht="17.25" customHeight="1">
      <c r="A4" s="867"/>
      <c r="B4" s="867"/>
      <c r="C4" s="867"/>
      <c r="D4" s="868"/>
      <c r="E4" s="307" t="s">
        <v>384</v>
      </c>
      <c r="F4" s="307" t="s">
        <v>385</v>
      </c>
      <c r="G4" s="307" t="s">
        <v>386</v>
      </c>
      <c r="H4" s="307" t="s">
        <v>387</v>
      </c>
      <c r="I4" s="307" t="s">
        <v>388</v>
      </c>
    </row>
    <row r="5" spans="1:9" s="262" customFormat="1" ht="16.5">
      <c r="A5" s="308" t="s">
        <v>389</v>
      </c>
      <c r="B5" s="308"/>
      <c r="C5" s="308"/>
      <c r="D5" s="308"/>
      <c r="E5" s="308"/>
      <c r="F5" s="308"/>
      <c r="G5" s="308"/>
      <c r="H5" s="308"/>
      <c r="I5" s="308"/>
    </row>
    <row r="6" spans="1:9" s="262" customFormat="1" ht="16.5">
      <c r="A6" s="309" t="s">
        <v>390</v>
      </c>
      <c r="B6" s="293">
        <f t="shared" ref="B6:I6" si="0">SUBTOTAL(9,B7:B19)</f>
        <v>0</v>
      </c>
      <c r="C6" s="293">
        <f t="shared" si="0"/>
        <v>0</v>
      </c>
      <c r="D6" s="293">
        <f t="shared" si="0"/>
        <v>0</v>
      </c>
      <c r="E6" s="293">
        <f t="shared" si="0"/>
        <v>0</v>
      </c>
      <c r="F6" s="293">
        <f t="shared" si="0"/>
        <v>0</v>
      </c>
      <c r="G6" s="293">
        <f t="shared" si="0"/>
        <v>0</v>
      </c>
      <c r="H6" s="293">
        <f t="shared" si="0"/>
        <v>0</v>
      </c>
      <c r="I6" s="293">
        <f t="shared" si="0"/>
        <v>0</v>
      </c>
    </row>
    <row r="7" spans="1:9" s="262" customFormat="1" ht="16.5">
      <c r="A7" s="310" t="s">
        <v>391</v>
      </c>
      <c r="B7" s="308"/>
      <c r="C7" s="308"/>
      <c r="D7" s="308"/>
      <c r="E7" s="308"/>
      <c r="F7" s="308"/>
      <c r="G7" s="308"/>
      <c r="H7" s="308"/>
      <c r="I7" s="308"/>
    </row>
    <row r="8" spans="1:9" s="262" customFormat="1" ht="16.5">
      <c r="A8" s="310" t="s">
        <v>392</v>
      </c>
      <c r="B8" s="308"/>
      <c r="C8" s="308"/>
      <c r="D8" s="308"/>
      <c r="E8" s="308"/>
      <c r="F8" s="308"/>
      <c r="G8" s="308"/>
      <c r="H8" s="308"/>
      <c r="I8" s="308"/>
    </row>
    <row r="9" spans="1:9" s="262" customFormat="1" ht="16.5">
      <c r="A9" s="310" t="s">
        <v>393</v>
      </c>
      <c r="B9" s="308"/>
      <c r="C9" s="308"/>
      <c r="D9" s="308"/>
      <c r="E9" s="308"/>
      <c r="F9" s="308"/>
      <c r="G9" s="308"/>
      <c r="H9" s="308"/>
      <c r="I9" s="308"/>
    </row>
    <row r="10" spans="1:9" s="262" customFormat="1" ht="16.5">
      <c r="A10" s="310" t="s">
        <v>394</v>
      </c>
      <c r="B10" s="308"/>
      <c r="C10" s="308"/>
      <c r="D10" s="308"/>
      <c r="E10" s="308"/>
      <c r="F10" s="308"/>
      <c r="G10" s="308"/>
      <c r="H10" s="308"/>
      <c r="I10" s="308"/>
    </row>
    <row r="11" spans="1:9" s="262" customFormat="1" ht="16.5">
      <c r="A11" s="310" t="s">
        <v>395</v>
      </c>
      <c r="B11" s="308"/>
      <c r="C11" s="308"/>
      <c r="D11" s="308"/>
      <c r="E11" s="308"/>
      <c r="F11" s="308"/>
      <c r="G11" s="308"/>
      <c r="H11" s="308"/>
      <c r="I11" s="308"/>
    </row>
    <row r="12" spans="1:9" s="262" customFormat="1" ht="16.5">
      <c r="A12" s="310" t="s">
        <v>396</v>
      </c>
      <c r="B12" s="308"/>
      <c r="C12" s="308"/>
      <c r="D12" s="308"/>
      <c r="E12" s="308"/>
      <c r="F12" s="308"/>
      <c r="G12" s="308"/>
      <c r="H12" s="308"/>
      <c r="I12" s="308"/>
    </row>
    <row r="13" spans="1:9" s="262" customFormat="1" ht="16.5">
      <c r="A13" s="310" t="s">
        <v>397</v>
      </c>
      <c r="B13" s="308"/>
      <c r="C13" s="308"/>
      <c r="D13" s="308"/>
      <c r="E13" s="308"/>
      <c r="F13" s="308"/>
      <c r="G13" s="308"/>
      <c r="H13" s="308"/>
      <c r="I13" s="308"/>
    </row>
    <row r="14" spans="1:9" s="262" customFormat="1" ht="16.5">
      <c r="A14" s="310" t="s">
        <v>398</v>
      </c>
      <c r="B14" s="308"/>
      <c r="C14" s="308"/>
      <c r="D14" s="308"/>
      <c r="E14" s="308"/>
      <c r="F14" s="308"/>
      <c r="G14" s="308"/>
      <c r="H14" s="308"/>
      <c r="I14" s="308"/>
    </row>
    <row r="15" spans="1:9" s="262" customFormat="1" ht="16.5">
      <c r="A15" s="310" t="s">
        <v>399</v>
      </c>
      <c r="B15" s="308"/>
      <c r="C15" s="308"/>
      <c r="D15" s="308"/>
      <c r="E15" s="308"/>
      <c r="F15" s="308"/>
      <c r="G15" s="308"/>
      <c r="H15" s="308"/>
      <c r="I15" s="308"/>
    </row>
    <row r="16" spans="1:9" s="262" customFormat="1" ht="16.5">
      <c r="A16" s="310" t="s">
        <v>400</v>
      </c>
      <c r="B16" s="308"/>
      <c r="C16" s="308"/>
      <c r="D16" s="308"/>
      <c r="E16" s="308"/>
      <c r="F16" s="308"/>
      <c r="G16" s="308"/>
      <c r="H16" s="308"/>
      <c r="I16" s="308"/>
    </row>
    <row r="17" spans="1:9" s="262" customFormat="1" ht="16.5">
      <c r="A17" s="310" t="s">
        <v>401</v>
      </c>
      <c r="B17" s="308"/>
      <c r="C17" s="308"/>
      <c r="D17" s="308"/>
      <c r="E17" s="308"/>
      <c r="F17" s="308"/>
      <c r="G17" s="308"/>
      <c r="H17" s="308"/>
      <c r="I17" s="308"/>
    </row>
    <row r="18" spans="1:9" s="262" customFormat="1" ht="16.5">
      <c r="A18" s="310" t="s">
        <v>402</v>
      </c>
      <c r="B18" s="308"/>
      <c r="C18" s="308"/>
      <c r="D18" s="308"/>
      <c r="E18" s="308"/>
      <c r="F18" s="308"/>
      <c r="G18" s="308"/>
      <c r="H18" s="308"/>
      <c r="I18" s="308"/>
    </row>
    <row r="19" spans="1:9" s="262" customFormat="1" ht="16.5">
      <c r="A19" s="310" t="s">
        <v>403</v>
      </c>
      <c r="B19" s="308"/>
      <c r="C19" s="308"/>
      <c r="D19" s="308"/>
      <c r="E19" s="308"/>
      <c r="F19" s="308"/>
      <c r="G19" s="308"/>
      <c r="H19" s="308"/>
      <c r="I19" s="308"/>
    </row>
    <row r="20" spans="1:9" s="262" customFormat="1" ht="16.5">
      <c r="A20" s="308" t="s">
        <v>404</v>
      </c>
      <c r="B20" s="308"/>
      <c r="C20" s="308"/>
      <c r="D20" s="308"/>
      <c r="E20" s="308"/>
      <c r="F20" s="308"/>
      <c r="G20" s="308"/>
      <c r="H20" s="308"/>
      <c r="I20" s="308"/>
    </row>
    <row r="21" spans="1:9" s="262" customFormat="1" ht="16.5">
      <c r="A21" s="308" t="s">
        <v>405</v>
      </c>
      <c r="B21" s="308"/>
      <c r="C21" s="308"/>
      <c r="D21" s="308"/>
      <c r="E21" s="308"/>
      <c r="F21" s="308"/>
      <c r="G21" s="308"/>
      <c r="H21" s="308"/>
      <c r="I21" s="308"/>
    </row>
    <row r="22" spans="1:9" s="262" customFormat="1" ht="16.5">
      <c r="A22" s="308" t="s">
        <v>406</v>
      </c>
      <c r="B22" s="308"/>
      <c r="C22" s="308"/>
      <c r="D22" s="308"/>
      <c r="E22" s="308"/>
      <c r="F22" s="308"/>
      <c r="G22" s="308"/>
      <c r="H22" s="308"/>
      <c r="I22" s="308"/>
    </row>
    <row r="23" spans="1:9" s="262" customFormat="1" ht="16.5">
      <c r="A23" s="311" t="s">
        <v>20</v>
      </c>
      <c r="B23" s="293">
        <f>SUBTOTAL(9,B5:B22)</f>
        <v>0</v>
      </c>
      <c r="C23" s="293">
        <f>SUBTOTAL(9,C5:C22)</f>
        <v>0</v>
      </c>
      <c r="D23" s="293">
        <f>SUBTOTAL(9,D5:D22)</f>
        <v>0</v>
      </c>
      <c r="E23" s="293">
        <f>SUBTOTAL(9,E5:E22)</f>
        <v>0</v>
      </c>
      <c r="F23" s="293">
        <f>SUBTOTAL(9,F5:F22)</f>
        <v>0</v>
      </c>
      <c r="G23" s="293">
        <f t="shared" ref="G23" si="1">SUBTOTAL(9,G5:G22)</f>
        <v>0</v>
      </c>
      <c r="H23" s="293">
        <f>SUBTOTAL(9,H5:H22)</f>
        <v>0</v>
      </c>
      <c r="I23" s="293">
        <f>SUBTOTAL(9,I5:I22)</f>
        <v>0</v>
      </c>
    </row>
    <row r="24" spans="1:9" s="262" customFormat="1" ht="16.5">
      <c r="A24" s="308" t="s">
        <v>407</v>
      </c>
      <c r="B24" s="308"/>
      <c r="C24" s="308"/>
      <c r="D24" s="308"/>
      <c r="E24" s="308"/>
      <c r="F24" s="308"/>
      <c r="G24" s="308"/>
      <c r="H24" s="308"/>
      <c r="I24" s="308"/>
    </row>
    <row r="25" spans="1:9" s="262" customFormat="1" ht="16.5">
      <c r="A25" s="308" t="s">
        <v>408</v>
      </c>
      <c r="B25" s="308"/>
      <c r="C25" s="308"/>
      <c r="D25" s="308"/>
      <c r="E25" s="308"/>
      <c r="F25" s="308"/>
      <c r="G25" s="308"/>
      <c r="H25" s="308"/>
      <c r="I25" s="308"/>
    </row>
    <row r="26" spans="1:9" s="262" customFormat="1" ht="16.5">
      <c r="A26" s="308" t="s">
        <v>409</v>
      </c>
      <c r="B26" s="308"/>
      <c r="C26" s="308"/>
      <c r="D26" s="308"/>
      <c r="E26" s="308"/>
      <c r="F26" s="308"/>
      <c r="G26" s="308"/>
      <c r="H26" s="308"/>
      <c r="I26" s="308"/>
    </row>
    <row r="27" spans="1:9" s="262" customFormat="1" ht="16.5">
      <c r="A27" s="308" t="s">
        <v>410</v>
      </c>
      <c r="B27" s="308"/>
      <c r="C27" s="308"/>
      <c r="D27" s="308"/>
      <c r="E27" s="308"/>
      <c r="F27" s="308"/>
      <c r="G27" s="308"/>
      <c r="H27" s="308"/>
      <c r="I27" s="308"/>
    </row>
    <row r="28" spans="1:9" s="262" customFormat="1" ht="16.5">
      <c r="A28" s="308" t="s">
        <v>411</v>
      </c>
      <c r="B28" s="308"/>
      <c r="C28" s="308"/>
      <c r="D28" s="308"/>
      <c r="E28" s="308"/>
      <c r="F28" s="308"/>
      <c r="G28" s="308"/>
      <c r="H28" s="308"/>
      <c r="I28" s="308"/>
    </row>
    <row r="29" spans="1:9" s="262" customFormat="1" ht="16.5">
      <c r="A29" s="308" t="s">
        <v>412</v>
      </c>
      <c r="B29" s="308"/>
      <c r="C29" s="308"/>
      <c r="D29" s="308"/>
      <c r="E29" s="308"/>
      <c r="F29" s="308"/>
      <c r="G29" s="308"/>
      <c r="H29" s="308"/>
      <c r="I29" s="308"/>
    </row>
    <row r="30" spans="1:9" s="262" customFormat="1" ht="16.5">
      <c r="A30" s="308" t="s">
        <v>413</v>
      </c>
      <c r="B30" s="308"/>
      <c r="C30" s="308"/>
      <c r="D30" s="308"/>
      <c r="E30" s="308"/>
      <c r="F30" s="308"/>
      <c r="G30" s="308"/>
      <c r="H30" s="308"/>
      <c r="I30" s="308"/>
    </row>
    <row r="31" spans="1:9" s="262" customFormat="1" ht="16.5">
      <c r="A31" s="308" t="s">
        <v>414</v>
      </c>
      <c r="B31" s="308"/>
      <c r="C31" s="308"/>
      <c r="D31" s="308"/>
      <c r="E31" s="308"/>
      <c r="F31" s="308"/>
      <c r="G31" s="308"/>
      <c r="H31" s="308"/>
      <c r="I31" s="308"/>
    </row>
    <row r="32" spans="1:9" s="262" customFormat="1" ht="16.5">
      <c r="A32" s="308" t="s">
        <v>415</v>
      </c>
      <c r="B32" s="308"/>
      <c r="C32" s="308"/>
      <c r="D32" s="308"/>
      <c r="E32" s="308"/>
      <c r="F32" s="308"/>
      <c r="G32" s="308"/>
      <c r="H32" s="308"/>
      <c r="I32" s="308"/>
    </row>
    <row r="33" spans="1:9" s="262" customFormat="1" ht="16.5">
      <c r="A33" s="308" t="s">
        <v>416</v>
      </c>
      <c r="B33" s="308"/>
      <c r="C33" s="308"/>
      <c r="D33" s="308"/>
      <c r="E33" s="308"/>
      <c r="F33" s="308"/>
      <c r="G33" s="308"/>
      <c r="H33" s="308"/>
      <c r="I33" s="308"/>
    </row>
    <row r="34" spans="1:9" s="262" customFormat="1" ht="16.5">
      <c r="A34" s="308" t="s">
        <v>417</v>
      </c>
      <c r="B34" s="308"/>
      <c r="C34" s="308"/>
      <c r="D34" s="308"/>
      <c r="E34" s="308"/>
      <c r="F34" s="308"/>
      <c r="G34" s="308"/>
      <c r="H34" s="308"/>
      <c r="I34" s="308"/>
    </row>
    <row r="35" spans="1:9" s="262" customFormat="1" ht="16.5">
      <c r="A35" s="308" t="s">
        <v>418</v>
      </c>
      <c r="B35" s="308"/>
      <c r="C35" s="308"/>
      <c r="D35" s="308"/>
      <c r="E35" s="308"/>
      <c r="F35" s="308"/>
      <c r="G35" s="308"/>
      <c r="H35" s="308"/>
      <c r="I35" s="308"/>
    </row>
    <row r="36" spans="1:9" s="262" customFormat="1" ht="16.5">
      <c r="A36" s="308" t="s">
        <v>419</v>
      </c>
      <c r="B36" s="308"/>
      <c r="C36" s="308"/>
      <c r="D36" s="308"/>
      <c r="E36" s="308"/>
      <c r="F36" s="308"/>
      <c r="G36" s="308"/>
      <c r="H36" s="308"/>
      <c r="I36" s="308"/>
    </row>
    <row r="37" spans="1:9" s="262" customFormat="1" ht="16.5">
      <c r="A37" s="308" t="s">
        <v>420</v>
      </c>
      <c r="B37" s="308"/>
      <c r="C37" s="308"/>
      <c r="D37" s="308"/>
      <c r="E37" s="308"/>
      <c r="F37" s="308"/>
      <c r="G37" s="308"/>
      <c r="H37" s="308"/>
      <c r="I37" s="308"/>
    </row>
    <row r="38" spans="1:9" s="262" customFormat="1" ht="16.5">
      <c r="A38" s="311" t="s">
        <v>20</v>
      </c>
      <c r="B38" s="293">
        <f t="shared" ref="B38:I38" si="2">SUBTOTAL(9,B24:B37)</f>
        <v>0</v>
      </c>
      <c r="C38" s="293">
        <f t="shared" si="2"/>
        <v>0</v>
      </c>
      <c r="D38" s="293">
        <f t="shared" si="2"/>
        <v>0</v>
      </c>
      <c r="E38" s="293">
        <f t="shared" si="2"/>
        <v>0</v>
      </c>
      <c r="F38" s="293">
        <f t="shared" si="2"/>
        <v>0</v>
      </c>
      <c r="G38" s="293">
        <f t="shared" si="2"/>
        <v>0</v>
      </c>
      <c r="H38" s="293">
        <f t="shared" si="2"/>
        <v>0</v>
      </c>
      <c r="I38" s="293">
        <f t="shared" si="2"/>
        <v>0</v>
      </c>
    </row>
    <row r="39" spans="1:9" s="262" customFormat="1" ht="16.5">
      <c r="A39" s="311" t="s">
        <v>421</v>
      </c>
      <c r="B39" s="579" t="s">
        <v>308</v>
      </c>
      <c r="C39" s="293">
        <f t="shared" ref="C39:I39" si="3">C23-C38</f>
        <v>0</v>
      </c>
      <c r="D39" s="293">
        <f t="shared" si="3"/>
        <v>0</v>
      </c>
      <c r="E39" s="293">
        <f t="shared" si="3"/>
        <v>0</v>
      </c>
      <c r="F39" s="293">
        <f t="shared" si="3"/>
        <v>0</v>
      </c>
      <c r="G39" s="293">
        <f t="shared" si="3"/>
        <v>0</v>
      </c>
      <c r="H39" s="293">
        <f t="shared" si="3"/>
        <v>0</v>
      </c>
      <c r="I39" s="293">
        <f t="shared" si="3"/>
        <v>0</v>
      </c>
    </row>
    <row r="40" spans="1:9" s="262" customFormat="1" ht="16.5">
      <c r="A40" s="311" t="s">
        <v>422</v>
      </c>
      <c r="B40" s="579" t="s">
        <v>308</v>
      </c>
      <c r="C40" s="579" t="s">
        <v>308</v>
      </c>
      <c r="D40" s="579" t="s">
        <v>308</v>
      </c>
      <c r="E40" s="312" t="e">
        <f>(E23+$C$23)/(E38+$C$38)</f>
        <v>#DIV/0!</v>
      </c>
      <c r="F40" s="312" t="e">
        <f>(F23+$C$23)/(F38+$C$38)</f>
        <v>#DIV/0!</v>
      </c>
      <c r="G40" s="309" t="e">
        <f>G23/G38</f>
        <v>#DIV/0!</v>
      </c>
      <c r="H40" s="309" t="e">
        <f>H23/H38</f>
        <v>#DIV/0!</v>
      </c>
      <c r="I40" s="309" t="e">
        <f>I23/I38</f>
        <v>#DIV/0!</v>
      </c>
    </row>
    <row r="41" spans="1:9" s="262" customFormat="1" ht="16.5">
      <c r="A41" s="308" t="s">
        <v>588</v>
      </c>
      <c r="B41" s="293">
        <f>'表1-1 资产配置状况'!C76-'表1-1 资产配置状况'!D76-'表1-1 资产配置状况'!E76</f>
        <v>0</v>
      </c>
      <c r="C41" s="579" t="s">
        <v>308</v>
      </c>
      <c r="D41" s="579" t="s">
        <v>308</v>
      </c>
      <c r="E41" s="579" t="s">
        <v>308</v>
      </c>
      <c r="F41" s="579" t="s">
        <v>308</v>
      </c>
      <c r="G41" s="579" t="s">
        <v>308</v>
      </c>
      <c r="H41" s="579" t="s">
        <v>308</v>
      </c>
      <c r="I41" s="579" t="s">
        <v>308</v>
      </c>
    </row>
    <row r="42" spans="1:9" s="262" customFormat="1" ht="16.5">
      <c r="A42" s="308" t="s">
        <v>423</v>
      </c>
      <c r="B42" s="308"/>
      <c r="C42" s="579" t="s">
        <v>308</v>
      </c>
      <c r="D42" s="579" t="s">
        <v>308</v>
      </c>
      <c r="E42" s="579" t="s">
        <v>308</v>
      </c>
      <c r="F42" s="579" t="s">
        <v>308</v>
      </c>
      <c r="G42" s="579" t="s">
        <v>308</v>
      </c>
      <c r="H42" s="579" t="s">
        <v>308</v>
      </c>
      <c r="I42" s="579" t="s">
        <v>308</v>
      </c>
    </row>
    <row r="43" spans="1:9" s="262" customFormat="1" ht="16.5">
      <c r="A43" s="311" t="s">
        <v>424</v>
      </c>
      <c r="B43" s="579" t="s">
        <v>308</v>
      </c>
      <c r="C43" s="579" t="s">
        <v>308</v>
      </c>
      <c r="D43" s="579" t="s">
        <v>308</v>
      </c>
      <c r="E43" s="312" t="e">
        <f>(E23+$C$23+(B41*20%-B42))/(E38+$C$38)</f>
        <v>#DIV/0!</v>
      </c>
      <c r="F43" s="312" t="e">
        <f>(F23+$C$23+(B41*20%-B42))/(F38+$C$38)</f>
        <v>#DIV/0!</v>
      </c>
      <c r="G43" s="580" t="s">
        <v>308</v>
      </c>
      <c r="H43" s="579" t="s">
        <v>237</v>
      </c>
      <c r="I43" s="579" t="s">
        <v>237</v>
      </c>
    </row>
    <row r="44" spans="1:9" s="262" customFormat="1" ht="16.5">
      <c r="A44" s="311" t="s">
        <v>425</v>
      </c>
      <c r="B44" s="595" t="e">
        <f>B42/B41</f>
        <v>#DIV/0!</v>
      </c>
      <c r="C44" s="579" t="s">
        <v>308</v>
      </c>
      <c r="D44" s="579" t="s">
        <v>308</v>
      </c>
      <c r="E44" s="579" t="s">
        <v>308</v>
      </c>
      <c r="F44" s="579" t="s">
        <v>308</v>
      </c>
      <c r="G44" s="579" t="s">
        <v>308</v>
      </c>
      <c r="H44" s="579" t="s">
        <v>308</v>
      </c>
      <c r="I44" s="579" t="s">
        <v>308</v>
      </c>
    </row>
    <row r="45" spans="1:9">
      <c r="A45" s="353"/>
      <c r="B45" s="353"/>
      <c r="C45" s="353"/>
      <c r="D45" s="353"/>
      <c r="E45" s="354"/>
      <c r="F45" s="353"/>
      <c r="G45" s="353"/>
      <c r="H45" s="353"/>
      <c r="I45" s="353"/>
    </row>
    <row r="46" spans="1:9">
      <c r="B46" s="353"/>
      <c r="C46" s="353"/>
      <c r="D46" s="353"/>
      <c r="E46" s="353"/>
      <c r="F46" s="353"/>
      <c r="G46" s="353"/>
      <c r="H46" s="353"/>
      <c r="I46" s="353"/>
    </row>
  </sheetData>
  <sheetProtection password="CC52" sheet="1" objects="1" scenarios="1" formatCells="0" formatColumns="0" formatRows="0"/>
  <protectedRanges>
    <protectedRange sqref="B42" name="区域5"/>
    <protectedRange sqref="B24:I37" name="区域4"/>
    <protectedRange sqref="B7:I22" name="区域3"/>
    <protectedRange sqref="B5:I5" name="区域2"/>
    <protectedRange sqref="A2:F2" name="区域1"/>
  </protectedRanges>
  <mergeCells count="9">
    <mergeCell ref="A1:I1"/>
    <mergeCell ref="A2:B2"/>
    <mergeCell ref="E2:F2"/>
    <mergeCell ref="H2:I2"/>
    <mergeCell ref="A3:A4"/>
    <mergeCell ref="B3:B4"/>
    <mergeCell ref="C3:C4"/>
    <mergeCell ref="D3:D4"/>
    <mergeCell ref="E3:I3"/>
  </mergeCells>
  <phoneticPr fontId="4" type="noConversion"/>
  <pageMargins left="0.7" right="0.7" top="0.75" bottom="0.75" header="0.3" footer="0.3"/>
  <pageSetup paperSize="9" scale="72" orientation="portrait" r:id="rId1"/>
  <drawing r:id="rId2"/>
</worksheet>
</file>

<file path=xl/worksheets/sheet19.xml><?xml version="1.0" encoding="utf-8"?>
<worksheet xmlns="http://schemas.openxmlformats.org/spreadsheetml/2006/main" xmlns:r="http://schemas.openxmlformats.org/officeDocument/2006/relationships">
  <sheetPr>
    <pageSetUpPr fitToPage="1"/>
  </sheetPr>
  <dimension ref="A1:Q29"/>
  <sheetViews>
    <sheetView view="pageBreakPreview" zoomScale="80" zoomScaleNormal="80" zoomScaleSheetLayoutView="80" workbookViewId="0">
      <selection activeCell="A47" sqref="A47"/>
    </sheetView>
  </sheetViews>
  <sheetFormatPr defaultColWidth="8.75" defaultRowHeight="17.25"/>
  <cols>
    <col min="1" max="1" width="5.375" style="305" customWidth="1"/>
    <col min="2" max="2" width="44.375" style="305" customWidth="1"/>
    <col min="3" max="4" width="10.25" style="305" customWidth="1"/>
    <col min="5" max="5" width="12.25" style="305" customWidth="1"/>
    <col min="6" max="16384" width="8.75" style="258"/>
  </cols>
  <sheetData>
    <row r="1" spans="1:17" ht="24.75">
      <c r="A1" s="695" t="s">
        <v>467</v>
      </c>
      <c r="B1" s="695"/>
      <c r="C1" s="695"/>
      <c r="D1" s="695"/>
      <c r="E1" s="695"/>
      <c r="F1" s="695"/>
      <c r="G1" s="695"/>
      <c r="H1" s="695"/>
      <c r="I1" s="695"/>
      <c r="J1" s="695"/>
      <c r="K1" s="695"/>
      <c r="L1" s="695"/>
      <c r="M1" s="695"/>
      <c r="N1" s="695"/>
      <c r="O1" s="695"/>
      <c r="P1" s="695"/>
      <c r="Q1" s="695"/>
    </row>
    <row r="2" spans="1:17" s="262" customFormat="1" ht="16.5">
      <c r="A2" s="355"/>
      <c r="B2" s="355"/>
      <c r="C2" s="865"/>
      <c r="D2" s="865"/>
      <c r="E2" s="261"/>
      <c r="F2" s="260"/>
      <c r="G2" s="260"/>
      <c r="H2" s="260"/>
      <c r="I2" s="260"/>
      <c r="J2" s="260"/>
      <c r="K2" s="260"/>
      <c r="L2" s="260"/>
      <c r="M2" s="260"/>
      <c r="N2" s="260"/>
      <c r="O2" s="260"/>
      <c r="P2" s="260"/>
      <c r="Q2" s="260"/>
    </row>
    <row r="3" spans="1:17" s="262" customFormat="1" ht="16.5">
      <c r="A3" s="356" t="s">
        <v>294</v>
      </c>
      <c r="B3" s="356"/>
      <c r="C3" s="873"/>
      <c r="D3" s="873"/>
      <c r="F3" s="260"/>
      <c r="G3" s="260"/>
      <c r="H3" s="260"/>
      <c r="I3" s="260"/>
      <c r="J3" s="260"/>
      <c r="K3" s="260"/>
      <c r="L3" s="260"/>
      <c r="M3" s="260"/>
      <c r="N3" s="260"/>
      <c r="O3" s="260"/>
      <c r="P3" s="260"/>
      <c r="Q3" s="253" t="s">
        <v>295</v>
      </c>
    </row>
    <row r="4" spans="1:17" s="262" customFormat="1" ht="16.5">
      <c r="A4" s="869" t="s">
        <v>691</v>
      </c>
      <c r="B4" s="871"/>
      <c r="C4" s="869" t="s">
        <v>692</v>
      </c>
      <c r="D4" s="870"/>
      <c r="E4" s="871"/>
      <c r="F4" s="869" t="s">
        <v>693</v>
      </c>
      <c r="G4" s="870"/>
      <c r="H4" s="871"/>
      <c r="I4" s="869" t="s">
        <v>694</v>
      </c>
      <c r="J4" s="870"/>
      <c r="K4" s="871"/>
      <c r="L4" s="869" t="s">
        <v>695</v>
      </c>
      <c r="M4" s="870"/>
      <c r="N4" s="871"/>
      <c r="O4" s="869" t="s">
        <v>696</v>
      </c>
      <c r="P4" s="870"/>
      <c r="Q4" s="871"/>
    </row>
    <row r="5" spans="1:17" s="262" customFormat="1" ht="16.5">
      <c r="A5" s="313" t="s">
        <v>238</v>
      </c>
      <c r="B5" s="313" t="s">
        <v>380</v>
      </c>
      <c r="C5" s="313" t="s">
        <v>426</v>
      </c>
      <c r="D5" s="314" t="s">
        <v>427</v>
      </c>
      <c r="E5" s="315" t="s">
        <v>428</v>
      </c>
      <c r="F5" s="313" t="s">
        <v>426</v>
      </c>
      <c r="G5" s="314" t="s">
        <v>427</v>
      </c>
      <c r="H5" s="315" t="s">
        <v>428</v>
      </c>
      <c r="I5" s="313" t="s">
        <v>426</v>
      </c>
      <c r="J5" s="314" t="s">
        <v>427</v>
      </c>
      <c r="K5" s="315" t="s">
        <v>428</v>
      </c>
      <c r="L5" s="313" t="s">
        <v>426</v>
      </c>
      <c r="M5" s="314" t="s">
        <v>427</v>
      </c>
      <c r="N5" s="315" t="s">
        <v>428</v>
      </c>
      <c r="O5" s="313" t="s">
        <v>426</v>
      </c>
      <c r="P5" s="314" t="s">
        <v>427</v>
      </c>
      <c r="Q5" s="315" t="s">
        <v>428</v>
      </c>
    </row>
    <row r="6" spans="1:17" s="262" customFormat="1" ht="16.5">
      <c r="A6" s="316">
        <v>1</v>
      </c>
      <c r="B6" s="316" t="s">
        <v>429</v>
      </c>
      <c r="C6" s="317">
        <f>SUBTOTAL(9,C7:C16)</f>
        <v>0</v>
      </c>
      <c r="D6" s="318" t="s">
        <v>308</v>
      </c>
      <c r="E6" s="319">
        <f>SUBTOTAL(9,E7:E16)</f>
        <v>0</v>
      </c>
      <c r="F6" s="317">
        <f>SUBTOTAL(9,F7:F16)</f>
        <v>0</v>
      </c>
      <c r="G6" s="318" t="s">
        <v>308</v>
      </c>
      <c r="H6" s="319">
        <f>SUBTOTAL(9,H7:H16)</f>
        <v>0</v>
      </c>
      <c r="I6" s="317">
        <f>SUBTOTAL(9,I7:I16)</f>
        <v>0</v>
      </c>
      <c r="J6" s="318" t="s">
        <v>308</v>
      </c>
      <c r="K6" s="319">
        <f>SUBTOTAL(9,K7:K16)</f>
        <v>0</v>
      </c>
      <c r="L6" s="317">
        <f>SUBTOTAL(9,L7:L16)</f>
        <v>0</v>
      </c>
      <c r="M6" s="318" t="s">
        <v>308</v>
      </c>
      <c r="N6" s="319">
        <f>SUBTOTAL(9,N7:N16)</f>
        <v>0</v>
      </c>
      <c r="O6" s="317">
        <f>SUBTOTAL(9,O7:O16)</f>
        <v>0</v>
      </c>
      <c r="P6" s="318" t="s">
        <v>308</v>
      </c>
      <c r="Q6" s="319">
        <f>SUBTOTAL(9,Q7:Q16)</f>
        <v>0</v>
      </c>
    </row>
    <row r="7" spans="1:17" s="262" customFormat="1" ht="16.5">
      <c r="A7" s="320">
        <v>1.1000000000000001</v>
      </c>
      <c r="B7" s="321" t="s">
        <v>430</v>
      </c>
      <c r="C7" s="322"/>
      <c r="D7" s="323">
        <v>1</v>
      </c>
      <c r="E7" s="319">
        <f>C7*D7</f>
        <v>0</v>
      </c>
      <c r="F7" s="322"/>
      <c r="G7" s="323">
        <v>1</v>
      </c>
      <c r="H7" s="319">
        <f>F7*G7</f>
        <v>0</v>
      </c>
      <c r="I7" s="322"/>
      <c r="J7" s="323">
        <v>1</v>
      </c>
      <c r="K7" s="319">
        <f>I7*J7</f>
        <v>0</v>
      </c>
      <c r="L7" s="322"/>
      <c r="M7" s="323">
        <v>1</v>
      </c>
      <c r="N7" s="319">
        <f>L7*M7</f>
        <v>0</v>
      </c>
      <c r="O7" s="322"/>
      <c r="P7" s="323">
        <v>1</v>
      </c>
      <c r="Q7" s="319">
        <f>O7*P7</f>
        <v>0</v>
      </c>
    </row>
    <row r="8" spans="1:17" s="262" customFormat="1" ht="16.5">
      <c r="A8" s="320">
        <v>1.2</v>
      </c>
      <c r="B8" s="324" t="s">
        <v>431</v>
      </c>
      <c r="C8" s="322"/>
      <c r="D8" s="323">
        <v>1</v>
      </c>
      <c r="E8" s="319">
        <f t="shared" ref="E8:E27" si="0">C8*D8</f>
        <v>0</v>
      </c>
      <c r="F8" s="322"/>
      <c r="G8" s="323">
        <v>1</v>
      </c>
      <c r="H8" s="319">
        <f t="shared" ref="H8:H16" si="1">F8*G8</f>
        <v>0</v>
      </c>
      <c r="I8" s="322"/>
      <c r="J8" s="323">
        <v>1</v>
      </c>
      <c r="K8" s="319">
        <f t="shared" ref="K8:K16" si="2">I8*J8</f>
        <v>0</v>
      </c>
      <c r="L8" s="322"/>
      <c r="M8" s="323">
        <v>1</v>
      </c>
      <c r="N8" s="319">
        <f t="shared" ref="N8:N16" si="3">L8*M8</f>
        <v>0</v>
      </c>
      <c r="O8" s="322"/>
      <c r="P8" s="323">
        <v>1</v>
      </c>
      <c r="Q8" s="319">
        <f t="shared" ref="Q8:Q16" si="4">O8*P8</f>
        <v>0</v>
      </c>
    </row>
    <row r="9" spans="1:17" s="262" customFormat="1" ht="16.5">
      <c r="A9" s="320">
        <v>1.3</v>
      </c>
      <c r="B9" s="324" t="s">
        <v>432</v>
      </c>
      <c r="C9" s="322"/>
      <c r="D9" s="323">
        <v>1</v>
      </c>
      <c r="E9" s="319">
        <f t="shared" si="0"/>
        <v>0</v>
      </c>
      <c r="F9" s="322"/>
      <c r="G9" s="323">
        <v>1</v>
      </c>
      <c r="H9" s="319">
        <f t="shared" si="1"/>
        <v>0</v>
      </c>
      <c r="I9" s="322"/>
      <c r="J9" s="323">
        <v>1</v>
      </c>
      <c r="K9" s="319">
        <f t="shared" si="2"/>
        <v>0</v>
      </c>
      <c r="L9" s="322"/>
      <c r="M9" s="323">
        <v>1</v>
      </c>
      <c r="N9" s="319">
        <f t="shared" si="3"/>
        <v>0</v>
      </c>
      <c r="O9" s="322"/>
      <c r="P9" s="323">
        <v>1</v>
      </c>
      <c r="Q9" s="319">
        <f t="shared" si="4"/>
        <v>0</v>
      </c>
    </row>
    <row r="10" spans="1:17" s="262" customFormat="1" ht="16.5">
      <c r="A10" s="320">
        <v>1.4</v>
      </c>
      <c r="B10" s="324" t="s">
        <v>433</v>
      </c>
      <c r="C10" s="322"/>
      <c r="D10" s="323">
        <v>0.9</v>
      </c>
      <c r="E10" s="319">
        <f t="shared" si="0"/>
        <v>0</v>
      </c>
      <c r="F10" s="322"/>
      <c r="G10" s="323">
        <v>0.9</v>
      </c>
      <c r="H10" s="319">
        <f t="shared" si="1"/>
        <v>0</v>
      </c>
      <c r="I10" s="322"/>
      <c r="J10" s="323">
        <v>0.9</v>
      </c>
      <c r="K10" s="319">
        <f t="shared" si="2"/>
        <v>0</v>
      </c>
      <c r="L10" s="322"/>
      <c r="M10" s="323">
        <v>0.9</v>
      </c>
      <c r="N10" s="319">
        <f t="shared" si="3"/>
        <v>0</v>
      </c>
      <c r="O10" s="322"/>
      <c r="P10" s="323">
        <v>0.9</v>
      </c>
      <c r="Q10" s="319">
        <f t="shared" si="4"/>
        <v>0</v>
      </c>
    </row>
    <row r="11" spans="1:17" s="262" customFormat="1" ht="16.5">
      <c r="A11" s="320">
        <v>1.5</v>
      </c>
      <c r="B11" s="324" t="s">
        <v>434</v>
      </c>
      <c r="C11" s="322"/>
      <c r="D11" s="323">
        <v>0.9</v>
      </c>
      <c r="E11" s="319">
        <f t="shared" si="0"/>
        <v>0</v>
      </c>
      <c r="F11" s="322"/>
      <c r="G11" s="323">
        <v>0.9</v>
      </c>
      <c r="H11" s="319">
        <f t="shared" si="1"/>
        <v>0</v>
      </c>
      <c r="I11" s="322"/>
      <c r="J11" s="323">
        <v>0.9</v>
      </c>
      <c r="K11" s="319">
        <f t="shared" si="2"/>
        <v>0</v>
      </c>
      <c r="L11" s="322"/>
      <c r="M11" s="323">
        <v>0.9</v>
      </c>
      <c r="N11" s="319">
        <f t="shared" si="3"/>
        <v>0</v>
      </c>
      <c r="O11" s="322"/>
      <c r="P11" s="323">
        <v>0.9</v>
      </c>
      <c r="Q11" s="319">
        <f t="shared" si="4"/>
        <v>0</v>
      </c>
    </row>
    <row r="12" spans="1:17" s="262" customFormat="1" ht="16.5">
      <c r="A12" s="320">
        <v>1.6</v>
      </c>
      <c r="B12" s="324" t="s">
        <v>435</v>
      </c>
      <c r="C12" s="322"/>
      <c r="D12" s="323">
        <v>0.9</v>
      </c>
      <c r="E12" s="319">
        <f t="shared" si="0"/>
        <v>0</v>
      </c>
      <c r="F12" s="322"/>
      <c r="G12" s="323">
        <v>0.9</v>
      </c>
      <c r="H12" s="319">
        <f t="shared" si="1"/>
        <v>0</v>
      </c>
      <c r="I12" s="322"/>
      <c r="J12" s="323">
        <v>0.9</v>
      </c>
      <c r="K12" s="319">
        <f t="shared" si="2"/>
        <v>0</v>
      </c>
      <c r="L12" s="322"/>
      <c r="M12" s="323">
        <v>0.9</v>
      </c>
      <c r="N12" s="319">
        <f t="shared" si="3"/>
        <v>0</v>
      </c>
      <c r="O12" s="322"/>
      <c r="P12" s="323">
        <v>0.9</v>
      </c>
      <c r="Q12" s="319">
        <f t="shared" si="4"/>
        <v>0</v>
      </c>
    </row>
    <row r="13" spans="1:17" s="262" customFormat="1" ht="16.5">
      <c r="A13" s="325">
        <v>1.7</v>
      </c>
      <c r="B13" s="324" t="s">
        <v>436</v>
      </c>
      <c r="C13" s="322"/>
      <c r="D13" s="323">
        <v>0.9</v>
      </c>
      <c r="E13" s="319">
        <f t="shared" si="0"/>
        <v>0</v>
      </c>
      <c r="F13" s="322"/>
      <c r="G13" s="323">
        <v>0.9</v>
      </c>
      <c r="H13" s="319">
        <f t="shared" si="1"/>
        <v>0</v>
      </c>
      <c r="I13" s="322"/>
      <c r="J13" s="323">
        <v>0.9</v>
      </c>
      <c r="K13" s="319">
        <f t="shared" si="2"/>
        <v>0</v>
      </c>
      <c r="L13" s="322"/>
      <c r="M13" s="323">
        <v>0.9</v>
      </c>
      <c r="N13" s="319">
        <f t="shared" si="3"/>
        <v>0</v>
      </c>
      <c r="O13" s="322"/>
      <c r="P13" s="323">
        <v>0.9</v>
      </c>
      <c r="Q13" s="319">
        <f t="shared" si="4"/>
        <v>0</v>
      </c>
    </row>
    <row r="14" spans="1:17" s="262" customFormat="1" ht="16.5">
      <c r="A14" s="320">
        <v>1.8</v>
      </c>
      <c r="B14" s="324" t="s">
        <v>437</v>
      </c>
      <c r="C14" s="322"/>
      <c r="D14" s="323">
        <v>0.85</v>
      </c>
      <c r="E14" s="319">
        <f t="shared" si="0"/>
        <v>0</v>
      </c>
      <c r="F14" s="322"/>
      <c r="G14" s="323">
        <v>0.85</v>
      </c>
      <c r="H14" s="319">
        <f t="shared" si="1"/>
        <v>0</v>
      </c>
      <c r="I14" s="322"/>
      <c r="J14" s="323">
        <v>0.85</v>
      </c>
      <c r="K14" s="319">
        <f t="shared" si="2"/>
        <v>0</v>
      </c>
      <c r="L14" s="322"/>
      <c r="M14" s="323">
        <v>0.85</v>
      </c>
      <c r="N14" s="319">
        <f t="shared" si="3"/>
        <v>0</v>
      </c>
      <c r="O14" s="322"/>
      <c r="P14" s="323">
        <v>0.85</v>
      </c>
      <c r="Q14" s="319">
        <f t="shared" si="4"/>
        <v>0</v>
      </c>
    </row>
    <row r="15" spans="1:17" s="262" customFormat="1" ht="16.5">
      <c r="A15" s="320">
        <v>1.9</v>
      </c>
      <c r="B15" s="324" t="s">
        <v>438</v>
      </c>
      <c r="C15" s="322"/>
      <c r="D15" s="323">
        <v>0.85</v>
      </c>
      <c r="E15" s="319">
        <f t="shared" si="0"/>
        <v>0</v>
      </c>
      <c r="F15" s="322"/>
      <c r="G15" s="323">
        <v>0.85</v>
      </c>
      <c r="H15" s="319">
        <f t="shared" si="1"/>
        <v>0</v>
      </c>
      <c r="I15" s="322"/>
      <c r="J15" s="323">
        <v>0.85</v>
      </c>
      <c r="K15" s="319">
        <f t="shared" si="2"/>
        <v>0</v>
      </c>
      <c r="L15" s="322"/>
      <c r="M15" s="323">
        <v>0.85</v>
      </c>
      <c r="N15" s="319">
        <f t="shared" si="3"/>
        <v>0</v>
      </c>
      <c r="O15" s="322"/>
      <c r="P15" s="323">
        <v>0.85</v>
      </c>
      <c r="Q15" s="319">
        <f t="shared" si="4"/>
        <v>0</v>
      </c>
    </row>
    <row r="16" spans="1:17" s="262" customFormat="1" ht="16.5">
      <c r="A16" s="320" t="s">
        <v>439</v>
      </c>
      <c r="B16" s="324" t="s">
        <v>440</v>
      </c>
      <c r="C16" s="326"/>
      <c r="D16" s="323">
        <v>0.5</v>
      </c>
      <c r="E16" s="319">
        <f t="shared" si="0"/>
        <v>0</v>
      </c>
      <c r="F16" s="326"/>
      <c r="G16" s="323">
        <v>0.5</v>
      </c>
      <c r="H16" s="319">
        <f t="shared" si="1"/>
        <v>0</v>
      </c>
      <c r="I16" s="326"/>
      <c r="J16" s="323">
        <v>0.5</v>
      </c>
      <c r="K16" s="319">
        <f t="shared" si="2"/>
        <v>0</v>
      </c>
      <c r="L16" s="326"/>
      <c r="M16" s="323">
        <v>0.5</v>
      </c>
      <c r="N16" s="319">
        <f t="shared" si="3"/>
        <v>0</v>
      </c>
      <c r="O16" s="326"/>
      <c r="P16" s="323">
        <v>0.5</v>
      </c>
      <c r="Q16" s="319">
        <f t="shared" si="4"/>
        <v>0</v>
      </c>
    </row>
    <row r="17" spans="1:17" s="262" customFormat="1" ht="16.5">
      <c r="A17" s="874" t="s">
        <v>441</v>
      </c>
      <c r="B17" s="875"/>
      <c r="C17" s="872" t="s">
        <v>441</v>
      </c>
      <c r="D17" s="872"/>
      <c r="E17" s="872"/>
      <c r="F17" s="872" t="s">
        <v>441</v>
      </c>
      <c r="G17" s="872"/>
      <c r="H17" s="872"/>
      <c r="I17" s="872" t="s">
        <v>441</v>
      </c>
      <c r="J17" s="872"/>
      <c r="K17" s="872"/>
      <c r="L17" s="872" t="s">
        <v>441</v>
      </c>
      <c r="M17" s="872"/>
      <c r="N17" s="872"/>
      <c r="O17" s="872" t="s">
        <v>441</v>
      </c>
      <c r="P17" s="872"/>
      <c r="Q17" s="872"/>
    </row>
    <row r="18" spans="1:17" s="262" customFormat="1" ht="16.5">
      <c r="A18" s="327">
        <v>2</v>
      </c>
      <c r="B18" s="316" t="s">
        <v>442</v>
      </c>
      <c r="C18" s="317">
        <f>C19-C27</f>
        <v>0</v>
      </c>
      <c r="D18" s="318" t="s">
        <v>308</v>
      </c>
      <c r="E18" s="319">
        <f>E19-E27</f>
        <v>0</v>
      </c>
      <c r="F18" s="317">
        <f>F19-F27</f>
        <v>0</v>
      </c>
      <c r="G18" s="318" t="s">
        <v>676</v>
      </c>
      <c r="H18" s="319">
        <f>H19-H27</f>
        <v>0</v>
      </c>
      <c r="I18" s="317">
        <f>I19-I27</f>
        <v>0</v>
      </c>
      <c r="J18" s="318" t="s">
        <v>308</v>
      </c>
      <c r="K18" s="319">
        <f>K19-K27</f>
        <v>0</v>
      </c>
      <c r="L18" s="317">
        <f>L19-L27</f>
        <v>0</v>
      </c>
      <c r="M18" s="318" t="s">
        <v>308</v>
      </c>
      <c r="N18" s="319">
        <f>N19-N27</f>
        <v>0</v>
      </c>
      <c r="O18" s="317">
        <f>O19-O27</f>
        <v>0</v>
      </c>
      <c r="P18" s="318" t="s">
        <v>676</v>
      </c>
      <c r="Q18" s="319">
        <f>Q19-Q27</f>
        <v>0</v>
      </c>
    </row>
    <row r="19" spans="1:17" s="262" customFormat="1" ht="16.5">
      <c r="A19" s="328">
        <v>2.1</v>
      </c>
      <c r="B19" s="329" t="s">
        <v>443</v>
      </c>
      <c r="C19" s="317">
        <f>SUBTOTAL(9,C20:C22)</f>
        <v>0</v>
      </c>
      <c r="D19" s="323">
        <v>1</v>
      </c>
      <c r="E19" s="319">
        <f t="shared" si="0"/>
        <v>0</v>
      </c>
      <c r="F19" s="317">
        <f>SUBTOTAL(9,F20:F22)</f>
        <v>0</v>
      </c>
      <c r="G19" s="323">
        <v>1</v>
      </c>
      <c r="H19" s="319">
        <f t="shared" ref="H19:H27" si="5">F19*G19</f>
        <v>0</v>
      </c>
      <c r="I19" s="317">
        <f>SUBTOTAL(9,I20:I22)</f>
        <v>0</v>
      </c>
      <c r="J19" s="323">
        <v>1</v>
      </c>
      <c r="K19" s="319">
        <f t="shared" ref="K19:K27" si="6">I19*J19</f>
        <v>0</v>
      </c>
      <c r="L19" s="317">
        <f>SUBTOTAL(9,L20:L22)</f>
        <v>0</v>
      </c>
      <c r="M19" s="323">
        <v>1</v>
      </c>
      <c r="N19" s="319">
        <f t="shared" ref="N19:N27" si="7">L19*M19</f>
        <v>0</v>
      </c>
      <c r="O19" s="317">
        <f>SUBTOTAL(9,O20:O22)</f>
        <v>0</v>
      </c>
      <c r="P19" s="323">
        <v>1</v>
      </c>
      <c r="Q19" s="319">
        <f t="shared" ref="Q19:Q27" si="8">O19*P19</f>
        <v>0</v>
      </c>
    </row>
    <row r="20" spans="1:17" s="262" customFormat="1" ht="16.5">
      <c r="A20" s="330" t="s">
        <v>444</v>
      </c>
      <c r="B20" s="331" t="s">
        <v>445</v>
      </c>
      <c r="C20" s="326"/>
      <c r="D20" s="323">
        <v>1</v>
      </c>
      <c r="E20" s="319">
        <f t="shared" si="0"/>
        <v>0</v>
      </c>
      <c r="F20" s="326"/>
      <c r="G20" s="323">
        <v>1</v>
      </c>
      <c r="H20" s="319">
        <f t="shared" si="5"/>
        <v>0</v>
      </c>
      <c r="I20" s="326"/>
      <c r="J20" s="323">
        <v>1</v>
      </c>
      <c r="K20" s="319">
        <f t="shared" si="6"/>
        <v>0</v>
      </c>
      <c r="L20" s="326"/>
      <c r="M20" s="323">
        <v>1</v>
      </c>
      <c r="N20" s="319">
        <f t="shared" si="7"/>
        <v>0</v>
      </c>
      <c r="O20" s="326"/>
      <c r="P20" s="323">
        <v>1</v>
      </c>
      <c r="Q20" s="319">
        <f t="shared" si="8"/>
        <v>0</v>
      </c>
    </row>
    <row r="21" spans="1:17" s="262" customFormat="1" ht="16.5">
      <c r="A21" s="330" t="s">
        <v>446</v>
      </c>
      <c r="B21" s="331" t="s">
        <v>447</v>
      </c>
      <c r="C21" s="326"/>
      <c r="D21" s="323">
        <v>1</v>
      </c>
      <c r="E21" s="319">
        <f t="shared" si="0"/>
        <v>0</v>
      </c>
      <c r="F21" s="326"/>
      <c r="G21" s="323">
        <v>1</v>
      </c>
      <c r="H21" s="319">
        <f t="shared" si="5"/>
        <v>0</v>
      </c>
      <c r="I21" s="326"/>
      <c r="J21" s="323">
        <v>1</v>
      </c>
      <c r="K21" s="319">
        <f t="shared" si="6"/>
        <v>0</v>
      </c>
      <c r="L21" s="326"/>
      <c r="M21" s="323">
        <v>1</v>
      </c>
      <c r="N21" s="319">
        <f t="shared" si="7"/>
        <v>0</v>
      </c>
      <c r="O21" s="326"/>
      <c r="P21" s="323">
        <v>1</v>
      </c>
      <c r="Q21" s="319">
        <f t="shared" si="8"/>
        <v>0</v>
      </c>
    </row>
    <row r="22" spans="1:17" s="262" customFormat="1" ht="16.5">
      <c r="A22" s="330" t="s">
        <v>448</v>
      </c>
      <c r="B22" s="331" t="s">
        <v>449</v>
      </c>
      <c r="C22" s="326"/>
      <c r="D22" s="323">
        <v>1</v>
      </c>
      <c r="E22" s="319">
        <f t="shared" si="0"/>
        <v>0</v>
      </c>
      <c r="F22" s="326"/>
      <c r="G22" s="323">
        <v>1</v>
      </c>
      <c r="H22" s="319">
        <f t="shared" si="5"/>
        <v>0</v>
      </c>
      <c r="I22" s="326"/>
      <c r="J22" s="323">
        <v>1</v>
      </c>
      <c r="K22" s="319">
        <f t="shared" si="6"/>
        <v>0</v>
      </c>
      <c r="L22" s="326"/>
      <c r="M22" s="323">
        <v>1</v>
      </c>
      <c r="N22" s="319">
        <f t="shared" si="7"/>
        <v>0</v>
      </c>
      <c r="O22" s="326"/>
      <c r="P22" s="323">
        <v>1</v>
      </c>
      <c r="Q22" s="319">
        <f t="shared" si="8"/>
        <v>0</v>
      </c>
    </row>
    <row r="23" spans="1:17" s="262" customFormat="1" ht="16.5">
      <c r="A23" s="328">
        <v>2.2000000000000002</v>
      </c>
      <c r="B23" s="329" t="s">
        <v>450</v>
      </c>
      <c r="C23" s="317">
        <f>SUBTOTAL(9,C24:C26)</f>
        <v>0</v>
      </c>
      <c r="D23" s="323">
        <v>1</v>
      </c>
      <c r="E23" s="319">
        <f t="shared" si="0"/>
        <v>0</v>
      </c>
      <c r="F23" s="317">
        <f>SUBTOTAL(9,F24:F26)</f>
        <v>0</v>
      </c>
      <c r="G23" s="323">
        <v>1</v>
      </c>
      <c r="H23" s="319">
        <f t="shared" si="5"/>
        <v>0</v>
      </c>
      <c r="I23" s="317">
        <f>SUBTOTAL(9,I24:I26)</f>
        <v>0</v>
      </c>
      <c r="J23" s="323">
        <v>1</v>
      </c>
      <c r="K23" s="319">
        <f t="shared" si="6"/>
        <v>0</v>
      </c>
      <c r="L23" s="317">
        <f>SUBTOTAL(9,L24:L26)</f>
        <v>0</v>
      </c>
      <c r="M23" s="323">
        <v>1</v>
      </c>
      <c r="N23" s="319">
        <f t="shared" si="7"/>
        <v>0</v>
      </c>
      <c r="O23" s="317">
        <f>SUBTOTAL(9,O24:O26)</f>
        <v>0</v>
      </c>
      <c r="P23" s="323">
        <v>1</v>
      </c>
      <c r="Q23" s="319">
        <f t="shared" si="8"/>
        <v>0</v>
      </c>
    </row>
    <row r="24" spans="1:17" s="262" customFormat="1" ht="16.5">
      <c r="A24" s="330" t="s">
        <v>451</v>
      </c>
      <c r="B24" s="331" t="s">
        <v>452</v>
      </c>
      <c r="C24" s="326"/>
      <c r="D24" s="323">
        <v>1</v>
      </c>
      <c r="E24" s="319">
        <f t="shared" si="0"/>
        <v>0</v>
      </c>
      <c r="F24" s="326"/>
      <c r="G24" s="323">
        <v>1</v>
      </c>
      <c r="H24" s="319">
        <f t="shared" si="5"/>
        <v>0</v>
      </c>
      <c r="I24" s="326"/>
      <c r="J24" s="323">
        <v>1</v>
      </c>
      <c r="K24" s="319">
        <f t="shared" si="6"/>
        <v>0</v>
      </c>
      <c r="L24" s="326"/>
      <c r="M24" s="323">
        <v>1</v>
      </c>
      <c r="N24" s="319">
        <f t="shared" si="7"/>
        <v>0</v>
      </c>
      <c r="O24" s="326"/>
      <c r="P24" s="323">
        <v>1</v>
      </c>
      <c r="Q24" s="319">
        <f t="shared" si="8"/>
        <v>0</v>
      </c>
    </row>
    <row r="25" spans="1:17" s="262" customFormat="1" ht="16.5">
      <c r="A25" s="330" t="s">
        <v>453</v>
      </c>
      <c r="B25" s="331" t="s">
        <v>454</v>
      </c>
      <c r="C25" s="326"/>
      <c r="D25" s="323">
        <v>1</v>
      </c>
      <c r="E25" s="319">
        <f t="shared" si="0"/>
        <v>0</v>
      </c>
      <c r="F25" s="326"/>
      <c r="G25" s="323">
        <v>1</v>
      </c>
      <c r="H25" s="319">
        <f t="shared" si="5"/>
        <v>0</v>
      </c>
      <c r="I25" s="326"/>
      <c r="J25" s="323">
        <v>1</v>
      </c>
      <c r="K25" s="319">
        <f t="shared" si="6"/>
        <v>0</v>
      </c>
      <c r="L25" s="326"/>
      <c r="M25" s="323">
        <v>1</v>
      </c>
      <c r="N25" s="319">
        <f t="shared" si="7"/>
        <v>0</v>
      </c>
      <c r="O25" s="326"/>
      <c r="P25" s="323">
        <v>1</v>
      </c>
      <c r="Q25" s="319">
        <f t="shared" si="8"/>
        <v>0</v>
      </c>
    </row>
    <row r="26" spans="1:17" s="262" customFormat="1" ht="16.5">
      <c r="A26" s="330" t="s">
        <v>455</v>
      </c>
      <c r="B26" s="331" t="s">
        <v>456</v>
      </c>
      <c r="C26" s="326"/>
      <c r="D26" s="323">
        <v>1</v>
      </c>
      <c r="E26" s="319">
        <f t="shared" si="0"/>
        <v>0</v>
      </c>
      <c r="F26" s="326"/>
      <c r="G26" s="323">
        <v>1</v>
      </c>
      <c r="H26" s="319">
        <f t="shared" si="5"/>
        <v>0</v>
      </c>
      <c r="I26" s="326"/>
      <c r="J26" s="323">
        <v>1</v>
      </c>
      <c r="K26" s="319">
        <f t="shared" si="6"/>
        <v>0</v>
      </c>
      <c r="L26" s="326"/>
      <c r="M26" s="323">
        <v>1</v>
      </c>
      <c r="N26" s="319">
        <f t="shared" si="7"/>
        <v>0</v>
      </c>
      <c r="O26" s="326"/>
      <c r="P26" s="323">
        <v>1</v>
      </c>
      <c r="Q26" s="319">
        <f t="shared" si="8"/>
        <v>0</v>
      </c>
    </row>
    <row r="27" spans="1:17" s="262" customFormat="1" ht="33">
      <c r="A27" s="328">
        <v>2.2999999999999998</v>
      </c>
      <c r="B27" s="329" t="s">
        <v>457</v>
      </c>
      <c r="C27" s="317">
        <f>MIN(C23,75%*C19)</f>
        <v>0</v>
      </c>
      <c r="D27" s="323">
        <v>1</v>
      </c>
      <c r="E27" s="319">
        <f t="shared" si="0"/>
        <v>0</v>
      </c>
      <c r="F27" s="317">
        <f>MIN(F23,75%*F19)</f>
        <v>0</v>
      </c>
      <c r="G27" s="323">
        <v>1</v>
      </c>
      <c r="H27" s="319">
        <f t="shared" si="5"/>
        <v>0</v>
      </c>
      <c r="I27" s="317">
        <f>MIN(I23,75%*I19)</f>
        <v>0</v>
      </c>
      <c r="J27" s="323">
        <v>1</v>
      </c>
      <c r="K27" s="319">
        <f t="shared" si="6"/>
        <v>0</v>
      </c>
      <c r="L27" s="317">
        <f>MIN(L23,75%*L19)</f>
        <v>0</v>
      </c>
      <c r="M27" s="323">
        <v>1</v>
      </c>
      <c r="N27" s="319">
        <f t="shared" si="7"/>
        <v>0</v>
      </c>
      <c r="O27" s="317">
        <f>MIN(O23,75%*O19)</f>
        <v>0</v>
      </c>
      <c r="P27" s="323">
        <v>1</v>
      </c>
      <c r="Q27" s="319">
        <f t="shared" si="8"/>
        <v>0</v>
      </c>
    </row>
    <row r="28" spans="1:17" s="262" customFormat="1" ht="16.5">
      <c r="A28" s="327">
        <v>3</v>
      </c>
      <c r="B28" s="316" t="s">
        <v>458</v>
      </c>
      <c r="C28" s="332" t="s">
        <v>308</v>
      </c>
      <c r="D28" s="318" t="s">
        <v>308</v>
      </c>
      <c r="E28" s="332" t="e">
        <f>E6/E18</f>
        <v>#DIV/0!</v>
      </c>
      <c r="F28" s="332" t="s">
        <v>308</v>
      </c>
      <c r="G28" s="318" t="s">
        <v>308</v>
      </c>
      <c r="H28" s="332" t="e">
        <f>H6/H18</f>
        <v>#DIV/0!</v>
      </c>
      <c r="I28" s="332" t="s">
        <v>308</v>
      </c>
      <c r="J28" s="318" t="s">
        <v>308</v>
      </c>
      <c r="K28" s="332" t="e">
        <f>K6/K18</f>
        <v>#DIV/0!</v>
      </c>
      <c r="L28" s="332" t="s">
        <v>308</v>
      </c>
      <c r="M28" s="318" t="s">
        <v>308</v>
      </c>
      <c r="N28" s="332" t="e">
        <f>N6/N18</f>
        <v>#DIV/0!</v>
      </c>
      <c r="O28" s="332" t="s">
        <v>308</v>
      </c>
      <c r="P28" s="318" t="s">
        <v>308</v>
      </c>
      <c r="Q28" s="332" t="e">
        <f>Q6/Q18</f>
        <v>#DIV/0!</v>
      </c>
    </row>
    <row r="29" spans="1:17">
      <c r="A29" s="333"/>
      <c r="B29" s="278" t="s">
        <v>459</v>
      </c>
      <c r="C29" s="333"/>
      <c r="D29" s="333"/>
      <c r="E29" s="333"/>
    </row>
  </sheetData>
  <sheetProtection password="CC52" sheet="1" objects="1" scenarios="1" formatCells="0" formatColumns="0" formatRows="0"/>
  <protectedRanges>
    <protectedRange sqref="O24:O26" name="区域18"/>
    <protectedRange sqref="L24:L26" name="区域17"/>
    <protectedRange sqref="I24:I26" name="区域16"/>
    <protectedRange sqref="F24:F26" name="区域15"/>
    <protectedRange sqref="C24:C26" name="区域14"/>
    <protectedRange sqref="O20:O22" name="区域13"/>
    <protectedRange sqref="L20:L22" name="区域12"/>
    <protectedRange sqref="O20:O22" name="区域11"/>
    <protectedRange sqref="L20:L22" name="区域10"/>
    <protectedRange sqref="I20:I22" name="区域9"/>
    <protectedRange sqref="F20:F22" name="区域8"/>
    <protectedRange sqref="C20:C22" name="区域7"/>
    <protectedRange sqref="O7:O16" name="区域6"/>
    <protectedRange sqref="L7:L16" name="区域5"/>
    <protectedRange sqref="I7:I16" name="区域4"/>
    <protectedRange sqref="F7:F16" name="区域3"/>
    <protectedRange sqref="C7:C16" name="区域2"/>
    <protectedRange sqref="A3:J3" name="区域1"/>
  </protectedRanges>
  <mergeCells count="15">
    <mergeCell ref="O4:Q4"/>
    <mergeCell ref="O17:Q17"/>
    <mergeCell ref="A1:Q1"/>
    <mergeCell ref="F4:H4"/>
    <mergeCell ref="F17:H17"/>
    <mergeCell ref="I4:K4"/>
    <mergeCell ref="I17:K17"/>
    <mergeCell ref="L4:N4"/>
    <mergeCell ref="L17:N17"/>
    <mergeCell ref="C2:D2"/>
    <mergeCell ref="C3:D3"/>
    <mergeCell ref="A17:B17"/>
    <mergeCell ref="C17:E17"/>
    <mergeCell ref="C4:E4"/>
    <mergeCell ref="A4:B4"/>
  </mergeCells>
  <phoneticPr fontId="4" type="noConversion"/>
  <pageMargins left="0.70866141732283472" right="0.70866141732283472" top="0.74803149606299213" bottom="0.74803149606299213" header="0.31496062992125984" footer="0.31496062992125984"/>
  <pageSetup paperSize="9" scale="71" orientation="landscape" r:id="rId1"/>
  <drawing r:id="rId2"/>
</worksheet>
</file>

<file path=xl/worksheets/sheet2.xml><?xml version="1.0" encoding="utf-8"?>
<worksheet xmlns="http://schemas.openxmlformats.org/spreadsheetml/2006/main" xmlns:r="http://schemas.openxmlformats.org/officeDocument/2006/relationships">
  <sheetPr>
    <pageSetUpPr fitToPage="1"/>
  </sheetPr>
  <dimension ref="A1:C24"/>
  <sheetViews>
    <sheetView view="pageBreakPreview" zoomScaleSheetLayoutView="100" workbookViewId="0">
      <selection activeCell="C5" sqref="C5"/>
    </sheetView>
  </sheetViews>
  <sheetFormatPr defaultColWidth="9" defaultRowHeight="16.5"/>
  <cols>
    <col min="1" max="1" width="13" style="1" customWidth="1"/>
    <col min="2" max="2" width="30.25" style="1" customWidth="1"/>
    <col min="3" max="3" width="59.25" style="1" customWidth="1"/>
    <col min="4" max="6" width="9" style="1"/>
    <col min="7" max="7" width="16.875" style="1" bestFit="1" customWidth="1"/>
    <col min="8" max="16384" width="9" style="1"/>
  </cols>
  <sheetData>
    <row r="1" spans="1:3">
      <c r="A1" s="133" t="s">
        <v>155</v>
      </c>
      <c r="B1" s="133" t="s">
        <v>156</v>
      </c>
      <c r="C1" s="133" t="s">
        <v>792</v>
      </c>
    </row>
    <row r="2" spans="1:3">
      <c r="A2" s="113">
        <v>1</v>
      </c>
      <c r="B2" s="667" t="s">
        <v>157</v>
      </c>
      <c r="C2" s="247" t="s">
        <v>793</v>
      </c>
    </row>
    <row r="3" spans="1:3">
      <c r="A3" s="113">
        <v>2</v>
      </c>
      <c r="B3" s="668"/>
      <c r="C3" s="247" t="s">
        <v>794</v>
      </c>
    </row>
    <row r="4" spans="1:3">
      <c r="A4" s="113">
        <v>3</v>
      </c>
      <c r="B4" s="669"/>
      <c r="C4" s="247" t="s">
        <v>795</v>
      </c>
    </row>
    <row r="5" spans="1:3">
      <c r="A5" s="113">
        <v>4</v>
      </c>
      <c r="B5" s="667" t="s">
        <v>828</v>
      </c>
      <c r="C5" s="247" t="s">
        <v>803</v>
      </c>
    </row>
    <row r="6" spans="1:3">
      <c r="A6" s="113">
        <v>5</v>
      </c>
      <c r="B6" s="668"/>
      <c r="C6" s="247" t="s">
        <v>802</v>
      </c>
    </row>
    <row r="7" spans="1:3">
      <c r="A7" s="113">
        <v>6</v>
      </c>
      <c r="B7" s="669"/>
      <c r="C7" s="247" t="s">
        <v>796</v>
      </c>
    </row>
    <row r="8" spans="1:3">
      <c r="A8" s="113">
        <v>7</v>
      </c>
      <c r="B8" s="667" t="s">
        <v>251</v>
      </c>
      <c r="C8" s="342" t="s">
        <v>797</v>
      </c>
    </row>
    <row r="9" spans="1:3">
      <c r="A9" s="113">
        <v>8</v>
      </c>
      <c r="B9" s="669"/>
      <c r="C9" s="342" t="s">
        <v>798</v>
      </c>
    </row>
    <row r="10" spans="1:3">
      <c r="A10" s="113">
        <v>9</v>
      </c>
      <c r="B10" s="667" t="s">
        <v>474</v>
      </c>
      <c r="C10" s="247" t="s">
        <v>469</v>
      </c>
    </row>
    <row r="11" spans="1:3">
      <c r="A11" s="113">
        <v>10</v>
      </c>
      <c r="B11" s="668"/>
      <c r="C11" s="247" t="s">
        <v>470</v>
      </c>
    </row>
    <row r="12" spans="1:3">
      <c r="A12" s="113">
        <v>11</v>
      </c>
      <c r="B12" s="668"/>
      <c r="C12" s="247" t="s">
        <v>471</v>
      </c>
    </row>
    <row r="13" spans="1:3">
      <c r="A13" s="113">
        <v>12</v>
      </c>
      <c r="B13" s="668"/>
      <c r="C13" s="247" t="s">
        <v>472</v>
      </c>
    </row>
    <row r="14" spans="1:3">
      <c r="A14" s="113">
        <v>13</v>
      </c>
      <c r="B14" s="668"/>
      <c r="C14" s="247" t="s">
        <v>473</v>
      </c>
    </row>
    <row r="15" spans="1:3">
      <c r="A15" s="113">
        <v>14</v>
      </c>
      <c r="B15" s="668"/>
      <c r="C15" s="247" t="s">
        <v>466</v>
      </c>
    </row>
    <row r="16" spans="1:3">
      <c r="A16" s="113">
        <v>15</v>
      </c>
      <c r="B16" s="669"/>
      <c r="C16" s="247" t="s">
        <v>467</v>
      </c>
    </row>
    <row r="17" spans="1:3">
      <c r="A17" s="113">
        <v>16</v>
      </c>
      <c r="B17" s="586" t="s">
        <v>739</v>
      </c>
      <c r="C17" s="342" t="s">
        <v>741</v>
      </c>
    </row>
    <row r="18" spans="1:3">
      <c r="A18" s="113">
        <v>17</v>
      </c>
      <c r="B18" s="420" t="s">
        <v>581</v>
      </c>
      <c r="C18" s="342" t="s">
        <v>704</v>
      </c>
    </row>
    <row r="19" spans="1:3">
      <c r="A19" s="113">
        <v>18</v>
      </c>
      <c r="B19" s="586" t="s">
        <v>740</v>
      </c>
      <c r="C19" s="342" t="s">
        <v>740</v>
      </c>
    </row>
    <row r="20" spans="1:3">
      <c r="A20" s="126" t="s">
        <v>168</v>
      </c>
    </row>
    <row r="21" spans="1:3">
      <c r="A21" s="1" t="s">
        <v>173</v>
      </c>
      <c r="B21" s="1" t="s">
        <v>174</v>
      </c>
    </row>
    <row r="22" spans="1:3">
      <c r="A22" s="341"/>
      <c r="B22" s="1" t="s">
        <v>169</v>
      </c>
    </row>
    <row r="23" spans="1:3">
      <c r="A23" s="575" t="s">
        <v>237</v>
      </c>
      <c r="B23" s="1" t="s">
        <v>170</v>
      </c>
    </row>
    <row r="24" spans="1:3">
      <c r="A24" s="1" t="s">
        <v>476</v>
      </c>
      <c r="B24" s="1" t="s">
        <v>641</v>
      </c>
    </row>
  </sheetData>
  <mergeCells count="4">
    <mergeCell ref="B10:B16"/>
    <mergeCell ref="B8:B9"/>
    <mergeCell ref="B5:B7"/>
    <mergeCell ref="B2:B4"/>
  </mergeCells>
  <phoneticPr fontId="4" type="noConversion"/>
  <hyperlinks>
    <hyperlink ref="C2" location="'表1-1 资产配置状况'!_GoBack" display="表1-1 资产配置状况"/>
    <hyperlink ref="C3" location="'表1-2 资产信用状况'!Print_Area" display="表1-2 资产信用状况"/>
    <hyperlink ref="C17" location="'表5-1 偿二代综合压力测试'!Print_Area" display="表5-1 偿二代综合压力测试"/>
    <hyperlink ref="C4" location="'表1-3 负债产品信息（人身保险公司）'!Print_Area" display="表1-3 负债产品信息（人身保险公司）"/>
    <hyperlink ref="C8" location="'表3-1 基本情景成本收益匹配测试表（人身保险公司）'!Print_Area" display="表3-1 基本情景成本收益匹配测试表（人身保险公司）"/>
    <hyperlink ref="C9" location="'表3-2 成本收益压力情景测试表(人身保险公司）'!Print_Area" display="表3-2 成本收益压力情景测试表（人身保险公司）"/>
    <hyperlink ref="C6" location="'表2-2 基本情景期限匹配测试表（人身保险公司）_关键久期'!Print_Area" display="表2-2 基本情景期限匹配测试表（人身保险公司）_关键久期"/>
    <hyperlink ref="C5" location="'表2-1 基本情景期限匹配测试表（人身保险公司）_久期'!Print_Area" display="表2-1 基本情景期限匹配测试表（人身保险公司）_有效久期/修正久期"/>
    <hyperlink ref="C7" location="'表2-3 利率压力情景测试表（人身保险公司）'!Print_Area" display="表2-3 利率压力情景测试表（人身保险公司）"/>
    <hyperlink ref="C15" location="'表4-6 综合流动比率表（人身保险公司）'!A1" display="表4-6 综合流动比率表（人身保险公司）"/>
    <hyperlink ref="C16" location="'表4-7 流动性覆盖率（人身保险公司）'!Print_Area" display="表4-7 流动性覆盖率"/>
    <hyperlink ref="C18" location="'附表 利率压力情景变动幅度 '!Print_Area" display="附表 利率压力情景变动幅度"/>
    <hyperlink ref="C10" location="'表4-1 压力情景现金流测试表（人身保险公司）_公司整体'!A1" display="表4-1 压力情景现金流测试表（人身保险公司）_公司整体"/>
    <hyperlink ref="C11" location="'表4-2 压力情景现金流测试表（人身保险公司）_传统保险业务'!Print_Area" display="表4-2 压力情景现金流测试表（人身保险公司）_传统保险业务"/>
    <hyperlink ref="C12" location="'表4-3 压力情景现金流测试表（人身保险公司）_分红保险业务'!Print_Area" display="表4-3 压力情景现金流测试表（人身保险公司）_分红保险业务"/>
    <hyperlink ref="C13" location="'表4-4 压力情景现金流测试表（人身保险公司）_万能保险业务'!Print_Area" display="表4-4 压力情景现金流测试表（人身保险公司）_万能保险业务"/>
    <hyperlink ref="C14" location="'表4-5压力情景现金流测试表（人身保险公司）_投资连结保险业务'!Print_Area" display="表4-5 压力情景现金流测试表（人身保险公司）_投资连结保险业务"/>
    <hyperlink ref="C19" location="备注!A1" display="备注"/>
  </hyperlinks>
  <printOptions horizontalCentered="1"/>
  <pageMargins left="0.70866141732283472" right="0.70866141732283472" top="0.74803149606299213" bottom="0.74803149606299213" header="0.31496062992125984" footer="0.31496062992125984"/>
  <pageSetup paperSize="9" scale="86" orientation="portrait" r:id="rId1"/>
  <headerFooter>
    <oddFooter>第 &amp;P 页，共 &amp;N 页</oddFooter>
  </headerFooter>
</worksheet>
</file>

<file path=xl/worksheets/sheet20.xml><?xml version="1.0" encoding="utf-8"?>
<worksheet xmlns="http://schemas.openxmlformats.org/spreadsheetml/2006/main" xmlns:r="http://schemas.openxmlformats.org/officeDocument/2006/relationships">
  <sheetPr>
    <pageSetUpPr fitToPage="1"/>
  </sheetPr>
  <dimension ref="A1:L12"/>
  <sheetViews>
    <sheetView showGridLines="0" view="pageBreakPreview" zoomScaleSheetLayoutView="100" workbookViewId="0">
      <selection activeCell="A47" sqref="A47"/>
    </sheetView>
  </sheetViews>
  <sheetFormatPr defaultColWidth="9" defaultRowHeight="16.5"/>
  <cols>
    <col min="1" max="1" width="25.625" style="26" customWidth="1"/>
    <col min="2" max="2" width="22.25" style="26" customWidth="1"/>
    <col min="3" max="8" width="10.125" style="26" bestFit="1" customWidth="1"/>
    <col min="9" max="16384" width="9" style="26"/>
  </cols>
  <sheetData>
    <row r="1" spans="1:12" s="16" customFormat="1" ht="24.75">
      <c r="A1" s="695" t="s">
        <v>742</v>
      </c>
      <c r="B1" s="695"/>
      <c r="C1" s="695"/>
      <c r="D1" s="695"/>
      <c r="E1" s="695"/>
      <c r="F1" s="695"/>
      <c r="G1" s="695"/>
      <c r="H1" s="695"/>
      <c r="I1" s="249"/>
      <c r="J1" s="14"/>
      <c r="K1" s="14"/>
      <c r="L1" s="15"/>
    </row>
    <row r="2" spans="1:12" ht="17.25" thickBot="1">
      <c r="A2" s="2" t="s">
        <v>231</v>
      </c>
      <c r="C2" s="696" t="s">
        <v>232</v>
      </c>
      <c r="D2" s="696"/>
      <c r="E2" s="696"/>
    </row>
    <row r="3" spans="1:12">
      <c r="A3" s="876"/>
      <c r="B3" s="881" t="s">
        <v>537</v>
      </c>
      <c r="C3" s="878" t="s">
        <v>538</v>
      </c>
      <c r="D3" s="879"/>
      <c r="E3" s="879"/>
      <c r="F3" s="878" t="s">
        <v>108</v>
      </c>
      <c r="G3" s="879"/>
      <c r="H3" s="880"/>
    </row>
    <row r="4" spans="1:12">
      <c r="A4" s="877"/>
      <c r="B4" s="882"/>
      <c r="C4" s="27" t="s">
        <v>102</v>
      </c>
      <c r="D4" s="27" t="s">
        <v>103</v>
      </c>
      <c r="E4" s="109" t="s">
        <v>104</v>
      </c>
      <c r="F4" s="27" t="s">
        <v>105</v>
      </c>
      <c r="G4" s="27" t="s">
        <v>106</v>
      </c>
      <c r="H4" s="60" t="s">
        <v>107</v>
      </c>
    </row>
    <row r="5" spans="1:12">
      <c r="A5" s="28" t="s">
        <v>124</v>
      </c>
      <c r="B5" s="66"/>
      <c r="C5" s="27"/>
      <c r="D5" s="27"/>
      <c r="E5" s="59"/>
      <c r="F5" s="27"/>
      <c r="G5" s="27"/>
      <c r="H5" s="61"/>
    </row>
    <row r="6" spans="1:12">
      <c r="A6" s="28" t="s">
        <v>539</v>
      </c>
      <c r="B6" s="66"/>
      <c r="C6" s="27"/>
      <c r="D6" s="27"/>
      <c r="E6" s="59"/>
      <c r="F6" s="27"/>
      <c r="G6" s="27"/>
      <c r="H6" s="61"/>
    </row>
    <row r="7" spans="1:12">
      <c r="A7" s="28" t="s">
        <v>109</v>
      </c>
      <c r="B7" s="66"/>
      <c r="C7" s="27"/>
      <c r="D7" s="27"/>
      <c r="E7" s="59"/>
      <c r="F7" s="27"/>
      <c r="G7" s="27"/>
      <c r="H7" s="61"/>
    </row>
    <row r="8" spans="1:12">
      <c r="A8" s="29" t="s">
        <v>125</v>
      </c>
      <c r="B8" s="67"/>
      <c r="C8" s="27"/>
      <c r="D8" s="27"/>
      <c r="E8" s="59"/>
      <c r="F8" s="27"/>
      <c r="G8" s="27"/>
      <c r="H8" s="61"/>
    </row>
    <row r="9" spans="1:12">
      <c r="A9" s="29" t="s">
        <v>126</v>
      </c>
      <c r="B9" s="67"/>
      <c r="C9" s="27"/>
      <c r="D9" s="27"/>
      <c r="E9" s="59"/>
      <c r="F9" s="27"/>
      <c r="G9" s="27"/>
      <c r="H9" s="61"/>
    </row>
    <row r="10" spans="1:12" ht="17.25" thickBot="1">
      <c r="A10" s="62" t="s">
        <v>127</v>
      </c>
      <c r="B10" s="68"/>
      <c r="C10" s="63"/>
      <c r="D10" s="63"/>
      <c r="E10" s="64"/>
      <c r="F10" s="63"/>
      <c r="G10" s="63"/>
      <c r="H10" s="65"/>
    </row>
    <row r="11" spans="1:12">
      <c r="A11" s="214" t="s">
        <v>273</v>
      </c>
      <c r="B11" s="1" t="s">
        <v>277</v>
      </c>
    </row>
    <row r="12" spans="1:12">
      <c r="B12" s="26" t="s">
        <v>540</v>
      </c>
    </row>
  </sheetData>
  <sheetProtection password="CC52" sheet="1" objects="1" scenarios="1" formatCells="0" formatColumns="0" formatRows="0"/>
  <protectedRanges>
    <protectedRange sqref="A2:F2" name="区域2"/>
    <protectedRange sqref="B5:H10" name="区域1"/>
  </protectedRanges>
  <mergeCells count="6">
    <mergeCell ref="A3:A4"/>
    <mergeCell ref="C3:E3"/>
    <mergeCell ref="F3:H3"/>
    <mergeCell ref="B3:B4"/>
    <mergeCell ref="A1:H1"/>
    <mergeCell ref="C2:E2"/>
  </mergeCells>
  <phoneticPr fontId="4" type="noConversion"/>
  <printOptions horizontalCentered="1"/>
  <pageMargins left="0.70866141732283472" right="0.70866141732283472" top="0.74803149606299213" bottom="0.74803149606299213" header="0.31496062992125984" footer="0.31496062992125984"/>
  <pageSetup paperSize="9" orientation="landscape" r:id="rId1"/>
  <headerFooter>
    <oddFooter>第 &amp;P 页，共 &amp;N 页</oddFooter>
  </headerFooter>
  <drawing r:id="rId2"/>
</worksheet>
</file>

<file path=xl/worksheets/sheet21.xml><?xml version="1.0" encoding="utf-8"?>
<worksheet xmlns="http://schemas.openxmlformats.org/spreadsheetml/2006/main" xmlns:r="http://schemas.openxmlformats.org/officeDocument/2006/relationships">
  <dimension ref="A1:G34"/>
  <sheetViews>
    <sheetView view="pageBreakPreview" topLeftCell="A19" zoomScale="84" zoomScaleSheetLayoutView="84" workbookViewId="0">
      <selection activeCell="A47" sqref="A47"/>
    </sheetView>
  </sheetViews>
  <sheetFormatPr defaultColWidth="9" defaultRowHeight="16.5"/>
  <cols>
    <col min="1" max="1" width="6.375" style="344" customWidth="1"/>
    <col min="2" max="2" width="10.25" style="344" bestFit="1" customWidth="1"/>
    <col min="3" max="3" width="9.375" style="344" bestFit="1" customWidth="1"/>
    <col min="4" max="7" width="10.25" style="344" bestFit="1" customWidth="1"/>
    <col min="8" max="16384" width="9" style="344"/>
  </cols>
  <sheetData>
    <row r="1" spans="1:7" ht="24.75">
      <c r="A1" s="886" t="s">
        <v>697</v>
      </c>
      <c r="B1" s="886"/>
      <c r="C1" s="886"/>
      <c r="D1" s="886"/>
      <c r="E1" s="886"/>
      <c r="F1" s="886"/>
      <c r="G1" s="886"/>
    </row>
    <row r="2" spans="1:7">
      <c r="A2" s="343" t="s">
        <v>486</v>
      </c>
      <c r="B2" s="343"/>
      <c r="C2" s="343"/>
      <c r="D2" s="343"/>
      <c r="E2" s="343"/>
      <c r="F2" s="343"/>
      <c r="G2" s="343"/>
    </row>
    <row r="3" spans="1:7">
      <c r="A3" s="345"/>
      <c r="B3" s="883" t="s">
        <v>477</v>
      </c>
      <c r="C3" s="884"/>
      <c r="D3" s="884"/>
      <c r="E3" s="884"/>
      <c r="F3" s="884"/>
      <c r="G3" s="885"/>
    </row>
    <row r="4" spans="1:7">
      <c r="A4" s="345" t="s">
        <v>478</v>
      </c>
      <c r="B4" s="345" t="s">
        <v>479</v>
      </c>
      <c r="C4" s="345" t="s">
        <v>480</v>
      </c>
      <c r="D4" s="345" t="s">
        <v>481</v>
      </c>
      <c r="E4" s="345" t="s">
        <v>482</v>
      </c>
      <c r="F4" s="345" t="s">
        <v>483</v>
      </c>
      <c r="G4" s="345" t="s">
        <v>484</v>
      </c>
    </row>
    <row r="5" spans="1:7">
      <c r="A5" s="345">
        <v>1</v>
      </c>
      <c r="B5" s="346">
        <v>-1.427264613627104E-2</v>
      </c>
      <c r="C5" s="346">
        <v>1.3687559867224542E-2</v>
      </c>
      <c r="D5" s="346">
        <v>-0.02</v>
      </c>
      <c r="E5" s="346">
        <v>2.5000000000000001E-2</v>
      </c>
      <c r="F5" s="346">
        <v>2.5394525127919489E-2</v>
      </c>
      <c r="G5" s="346">
        <v>-0.02</v>
      </c>
    </row>
    <row r="6" spans="1:7">
      <c r="A6" s="345">
        <v>2</v>
      </c>
      <c r="B6" s="346">
        <v>-1.5161942850273093E-2</v>
      </c>
      <c r="C6" s="346">
        <v>1.454040116213311E-2</v>
      </c>
      <c r="D6" s="346">
        <v>-1.9E-2</v>
      </c>
      <c r="E6" s="346">
        <v>2.1999999999999999E-2</v>
      </c>
      <c r="F6" s="346">
        <v>1.3799434456620189E-2</v>
      </c>
      <c r="G6" s="346">
        <v>-1.3133227165070569E-2</v>
      </c>
    </row>
    <row r="7" spans="1:7">
      <c r="A7" s="345">
        <v>3</v>
      </c>
      <c r="B7" s="346">
        <v>-1.5248914663067237E-2</v>
      </c>
      <c r="C7" s="346">
        <v>1.4623807692570075E-2</v>
      </c>
      <c r="D7" s="346">
        <v>-1.7999999999999999E-2</v>
      </c>
      <c r="E7" s="346">
        <v>0.02</v>
      </c>
      <c r="F7" s="346">
        <v>4.8804209227960695E-3</v>
      </c>
      <c r="G7" s="346">
        <v>-4.6448045999084144E-3</v>
      </c>
    </row>
    <row r="8" spans="1:7">
      <c r="A8" s="345">
        <v>4</v>
      </c>
      <c r="B8" s="346">
        <v>-1.6331702279238271E-2</v>
      </c>
      <c r="C8" s="346">
        <v>1.5662208012897957E-2</v>
      </c>
      <c r="D8" s="346">
        <v>-1.7000000000000001E-2</v>
      </c>
      <c r="E8" s="346">
        <v>1.7999999999999999E-2</v>
      </c>
      <c r="F8" s="346">
        <v>-1.7420774173475353E-3</v>
      </c>
      <c r="G8" s="346">
        <v>1.6579736316794152E-3</v>
      </c>
    </row>
    <row r="9" spans="1:7">
      <c r="A9" s="345">
        <v>5</v>
      </c>
      <c r="B9" s="346">
        <v>-1.6812133391937729E-2</v>
      </c>
      <c r="C9" s="346">
        <v>1.6122944554276906E-2</v>
      </c>
      <c r="D9" s="346">
        <v>-1.6E-2</v>
      </c>
      <c r="E9" s="346">
        <v>1.6E-2</v>
      </c>
      <c r="F9" s="346">
        <v>-9.6987153927895406E-3</v>
      </c>
      <c r="G9" s="346">
        <v>9.3011307298243272E-3</v>
      </c>
    </row>
    <row r="10" spans="1:7">
      <c r="A10" s="345">
        <v>6</v>
      </c>
      <c r="B10" s="346">
        <v>-1.6557025315513382E-2</v>
      </c>
      <c r="C10" s="346">
        <v>1.5878294260608022E-2</v>
      </c>
      <c r="D10" s="346">
        <v>-1.4665306219572667E-2</v>
      </c>
      <c r="E10" s="346">
        <v>1.4064123424279462E-2</v>
      </c>
      <c r="F10" s="346">
        <v>-1.383406975890001E-2</v>
      </c>
      <c r="G10" s="346">
        <v>1.3266962287469451E-2</v>
      </c>
    </row>
    <row r="11" spans="1:7">
      <c r="A11" s="345">
        <v>7</v>
      </c>
      <c r="B11" s="346">
        <v>-1.6448212109456926E-2</v>
      </c>
      <c r="C11" s="346">
        <v>1.5773941692904591E-2</v>
      </c>
      <c r="D11" s="346">
        <v>-1.3760631854720453E-2</v>
      </c>
      <c r="E11" s="346">
        <v>1.3196534862843076E-2</v>
      </c>
      <c r="F11" s="346">
        <v>-1.7519552067568604E-2</v>
      </c>
      <c r="G11" s="346">
        <v>1.6801363635184637E-2</v>
      </c>
    </row>
    <row r="12" spans="1:7">
      <c r="A12" s="345">
        <v>8</v>
      </c>
      <c r="B12" s="346">
        <v>-1.6095898406591057E-2</v>
      </c>
      <c r="C12" s="346">
        <v>1.5436070575385237E-2</v>
      </c>
      <c r="D12" s="346">
        <v>-1.0243420020734719E-2</v>
      </c>
      <c r="E12" s="346">
        <v>9.8235059876265098E-3</v>
      </c>
      <c r="F12" s="346">
        <v>-1.7322372265089547E-2</v>
      </c>
      <c r="G12" s="346">
        <v>1.6612266930532173E-2</v>
      </c>
    </row>
    <row r="13" spans="1:7">
      <c r="A13" s="345">
        <v>9</v>
      </c>
      <c r="B13" s="346">
        <v>-1.5793840264046951E-2</v>
      </c>
      <c r="C13" s="346">
        <v>1.5146394864940188E-2</v>
      </c>
      <c r="D13" s="346">
        <v>-8.5240105687774612E-3</v>
      </c>
      <c r="E13" s="346">
        <v>8.1745812132548897E-3</v>
      </c>
      <c r="F13" s="346">
        <v>-1.737109726410559E-2</v>
      </c>
      <c r="G13" s="346">
        <v>1.6658994519424583E-2</v>
      </c>
    </row>
    <row r="14" spans="1:7">
      <c r="A14" s="345">
        <v>10</v>
      </c>
      <c r="B14" s="346">
        <v>-1.5561181083698248E-2</v>
      </c>
      <c r="C14" s="346">
        <v>1.4923273207661137E-2</v>
      </c>
      <c r="D14" s="346">
        <v>-6.7231906910887517E-3</v>
      </c>
      <c r="E14" s="346">
        <v>6.4475833145742675E-3</v>
      </c>
      <c r="F14" s="346">
        <v>-1.863089781081036E-2</v>
      </c>
      <c r="G14" s="346">
        <v>1.786715138390136E-2</v>
      </c>
    </row>
    <row r="15" spans="1:7">
      <c r="A15" s="345">
        <v>11</v>
      </c>
      <c r="B15" s="346">
        <v>-1.557190499944649E-2</v>
      </c>
      <c r="C15" s="346">
        <v>1.4933557512156161E-2</v>
      </c>
      <c r="D15" s="346">
        <v>-4.7644454387337368E-3</v>
      </c>
      <c r="E15" s="346">
        <v>4.5691339611556459E-3</v>
      </c>
      <c r="F15" s="346">
        <v>-1.8182476579398421E-2</v>
      </c>
      <c r="G15" s="346">
        <v>1.7437112525508624E-2</v>
      </c>
    </row>
    <row r="16" spans="1:7">
      <c r="A16" s="345">
        <v>12</v>
      </c>
      <c r="B16" s="346">
        <v>-1.5656841804982051E-2</v>
      </c>
      <c r="C16" s="346">
        <v>1.5015012457482964E-2</v>
      </c>
      <c r="D16" s="346">
        <v>-2.3473003498665473E-3</v>
      </c>
      <c r="E16" s="346">
        <v>2.2510762025765223E-3</v>
      </c>
      <c r="F16" s="346">
        <v>-1.6608415635047384E-2</v>
      </c>
      <c r="G16" s="346">
        <v>1.5927577909099096E-2</v>
      </c>
    </row>
    <row r="17" spans="1:7">
      <c r="A17" s="345">
        <v>13</v>
      </c>
      <c r="B17" s="346">
        <v>-1.577031959916422E-2</v>
      </c>
      <c r="C17" s="346">
        <v>1.5123838395339142E-2</v>
      </c>
      <c r="D17" s="346">
        <v>4.0587908074398783E-4</v>
      </c>
      <c r="E17" s="346">
        <v>-3.8924066101654647E-4</v>
      </c>
      <c r="F17" s="346">
        <v>-1.4310246506201564E-2</v>
      </c>
      <c r="G17" s="346">
        <v>1.3723618864942277E-2</v>
      </c>
    </row>
    <row r="18" spans="1:7">
      <c r="A18" s="345">
        <v>14</v>
      </c>
      <c r="B18" s="346">
        <v>-1.5850645936271925E-2</v>
      </c>
      <c r="C18" s="346">
        <v>1.5200871871653145E-2</v>
      </c>
      <c r="D18" s="346">
        <v>3.3780374597254508E-3</v>
      </c>
      <c r="E18" s="346">
        <v>-3.239559751027318E-3</v>
      </c>
      <c r="F18" s="346">
        <v>-1.1687803860052005E-2</v>
      </c>
      <c r="G18" s="346">
        <v>1.1208679422401531E-2</v>
      </c>
    </row>
    <row r="19" spans="1:7">
      <c r="A19" s="345">
        <v>15</v>
      </c>
      <c r="B19" s="346">
        <v>-1.573573242280904E-2</v>
      </c>
      <c r="C19" s="346">
        <v>1.5090669069729879E-2</v>
      </c>
      <c r="D19" s="346">
        <v>6.4173826883576219E-3</v>
      </c>
      <c r="E19" s="346">
        <v>-6.1543114639801832E-3</v>
      </c>
      <c r="F19" s="346">
        <v>-8.9121370160745086E-3</v>
      </c>
      <c r="G19" s="346">
        <v>8.5467969840873799E-3</v>
      </c>
    </row>
    <row r="20" spans="1:7">
      <c r="A20" s="345">
        <v>16</v>
      </c>
      <c r="B20" s="346">
        <v>-1.5553651234991082E-2</v>
      </c>
      <c r="C20" s="346">
        <v>1.4916052034096933E-2</v>
      </c>
      <c r="D20" s="346">
        <v>8.7245040023895427E-3</v>
      </c>
      <c r="E20" s="346">
        <v>-8.3668557115749147E-3</v>
      </c>
      <c r="F20" s="346">
        <v>-6.1067991616952253E-3</v>
      </c>
      <c r="G20" s="346">
        <v>5.8564598550790211E-3</v>
      </c>
    </row>
    <row r="21" spans="1:7">
      <c r="A21" s="345">
        <v>17</v>
      </c>
      <c r="B21" s="346">
        <v>-1.542650706684295E-2</v>
      </c>
      <c r="C21" s="346">
        <v>1.4794119955302278E-2</v>
      </c>
      <c r="D21" s="346">
        <v>1.024759110791367E-2</v>
      </c>
      <c r="E21" s="346">
        <v>-9.8275060871825561E-3</v>
      </c>
      <c r="F21" s="346">
        <v>-3.0646144188310742E-3</v>
      </c>
      <c r="G21" s="346">
        <v>2.9389850296301983E-3</v>
      </c>
    </row>
    <row r="22" spans="1:7">
      <c r="A22" s="345">
        <v>18</v>
      </c>
      <c r="B22" s="346">
        <v>-1.531022652997989E-2</v>
      </c>
      <c r="C22" s="346">
        <v>1.4682606169105238E-2</v>
      </c>
      <c r="D22" s="346">
        <v>1.1259892998306915E-2</v>
      </c>
      <c r="E22" s="346">
        <v>-1.0798310141046825E-2</v>
      </c>
      <c r="F22" s="346">
        <v>2.1238461899491991E-5</v>
      </c>
      <c r="G22" s="346">
        <v>-2.036782219369273E-5</v>
      </c>
    </row>
    <row r="23" spans="1:7">
      <c r="A23" s="345">
        <v>19</v>
      </c>
      <c r="B23" s="346">
        <v>-1.5152875842925698E-2</v>
      </c>
      <c r="C23" s="346">
        <v>1.4531705843500593E-2</v>
      </c>
      <c r="D23" s="346">
        <v>1.2064855546456569E-2</v>
      </c>
      <c r="E23" s="346">
        <v>-1.1570274425978688E-2</v>
      </c>
      <c r="F23" s="346">
        <v>2.9312636488455306E-3</v>
      </c>
      <c r="G23" s="346">
        <v>-2.811100779569579E-3</v>
      </c>
    </row>
    <row r="24" spans="1:7">
      <c r="A24" s="345">
        <v>20</v>
      </c>
      <c r="B24" s="346">
        <v>-1.4903896833636679E-2</v>
      </c>
      <c r="C24" s="346">
        <v>1.4292933364817389E-2</v>
      </c>
      <c r="D24" s="346">
        <v>1.2964193580406217E-2</v>
      </c>
      <c r="E24" s="346">
        <v>-1.2432745411598873E-2</v>
      </c>
      <c r="F24" s="346">
        <v>5.2738571590912409E-3</v>
      </c>
      <c r="G24" s="346">
        <v>-5.0576630925365275E-3</v>
      </c>
    </row>
    <row r="25" spans="1:7">
      <c r="A25" s="345">
        <v>21</v>
      </c>
      <c r="B25" s="346">
        <v>-1.465818439668894E-2</v>
      </c>
      <c r="C25" s="346">
        <v>1.4057293550116392E-2</v>
      </c>
      <c r="D25" s="346">
        <v>1.3832669064771954E-2</v>
      </c>
      <c r="E25" s="346">
        <v>-1.3265619012750078E-2</v>
      </c>
      <c r="F25" s="346">
        <v>7.0135194933770469E-3</v>
      </c>
      <c r="G25" s="346">
        <v>-6.7260105119249947E-3</v>
      </c>
    </row>
    <row r="26" spans="1:7">
      <c r="A26" s="345">
        <v>22</v>
      </c>
      <c r="B26" s="346">
        <v>-1.4472919163880566E-2</v>
      </c>
      <c r="C26" s="346">
        <v>1.3879622994763967E-2</v>
      </c>
      <c r="D26" s="346">
        <v>1.4399125476750605E-2</v>
      </c>
      <c r="E26" s="346">
        <v>-1.3808854371989265E-2</v>
      </c>
      <c r="F26" s="346">
        <v>8.3602154698587811E-3</v>
      </c>
      <c r="G26" s="346">
        <v>-8.0175006550317063E-3</v>
      </c>
    </row>
    <row r="27" spans="1:7">
      <c r="A27" s="345">
        <v>23</v>
      </c>
      <c r="B27" s="346">
        <v>-1.4341123614067379E-2</v>
      </c>
      <c r="C27" s="346">
        <v>1.3753230210897676E-2</v>
      </c>
      <c r="D27" s="346">
        <v>1.4701673266790748E-2</v>
      </c>
      <c r="E27" s="346">
        <v>-1.4098999657546865E-2</v>
      </c>
      <c r="F27" s="346">
        <v>9.3598663488396114E-3</v>
      </c>
      <c r="G27" s="346">
        <v>-8.9761723072071045E-3</v>
      </c>
    </row>
    <row r="28" spans="1:7">
      <c r="A28" s="345">
        <v>24</v>
      </c>
      <c r="B28" s="346">
        <v>-1.4252112446298837E-2</v>
      </c>
      <c r="C28" s="346">
        <v>1.3667867925862996E-2</v>
      </c>
      <c r="D28" s="346">
        <v>1.4784091576924131E-2</v>
      </c>
      <c r="E28" s="346">
        <v>-1.4178039349509753E-2</v>
      </c>
      <c r="F28" s="346">
        <v>1.0064180844936724E-2</v>
      </c>
      <c r="G28" s="346">
        <v>-9.6516144598843383E-3</v>
      </c>
    </row>
    <row r="29" spans="1:7">
      <c r="A29" s="345">
        <v>25</v>
      </c>
      <c r="B29" s="346">
        <v>-1.4194065241321191E-2</v>
      </c>
      <c r="C29" s="346">
        <v>1.361220028121808E-2</v>
      </c>
      <c r="D29" s="346">
        <v>1.4696603839653622E-2</v>
      </c>
      <c r="E29" s="346">
        <v>-1.4094138044166316E-2</v>
      </c>
      <c r="F29" s="346">
        <v>1.053711223420279E-2</v>
      </c>
      <c r="G29" s="346">
        <v>-1.0105158718031287E-2</v>
      </c>
    </row>
    <row r="30" spans="1:7">
      <c r="A30" s="345">
        <v>26</v>
      </c>
      <c r="B30" s="346">
        <v>-1.4153236238972945E-2</v>
      </c>
      <c r="C30" s="346">
        <v>1.3573045004149976E-2</v>
      </c>
      <c r="D30" s="346">
        <v>1.4480001015127293E-2</v>
      </c>
      <c r="E30" s="346">
        <v>-1.388641453586888E-2</v>
      </c>
      <c r="F30" s="346">
        <v>1.084097964651015E-2</v>
      </c>
      <c r="G30" s="346">
        <v>-1.039656952986987E-2</v>
      </c>
    </row>
    <row r="31" spans="1:7">
      <c r="A31" s="345">
        <v>27</v>
      </c>
      <c r="B31" s="346">
        <v>-1.4113056955966286E-2</v>
      </c>
      <c r="C31" s="346">
        <v>1.3534512812128611E-2</v>
      </c>
      <c r="D31" s="346">
        <v>1.4175715716453575E-2</v>
      </c>
      <c r="E31" s="346">
        <v>-1.359460296830479E-2</v>
      </c>
      <c r="F31" s="346">
        <v>1.1035506100314564E-2</v>
      </c>
      <c r="G31" s="346">
        <v>-1.0583121655998772E-2</v>
      </c>
    </row>
    <row r="32" spans="1:7">
      <c r="A32" s="345">
        <v>28</v>
      </c>
      <c r="B32" s="346">
        <v>-1.4063311481525863E-2</v>
      </c>
      <c r="C32" s="346">
        <v>1.3486806580710428E-2</v>
      </c>
      <c r="D32" s="346">
        <v>1.3841682985700307E-2</v>
      </c>
      <c r="E32" s="346">
        <v>-1.3274263421163715E-2</v>
      </c>
      <c r="F32" s="346">
        <v>1.1213958789789081E-2</v>
      </c>
      <c r="G32" s="346">
        <v>-1.0754258938274856E-2</v>
      </c>
    </row>
    <row r="33" spans="1:7">
      <c r="A33" s="345">
        <v>29</v>
      </c>
      <c r="B33" s="346">
        <v>-1.400014691724628E-2</v>
      </c>
      <c r="C33" s="346">
        <v>1.3426231355429195E-2</v>
      </c>
      <c r="D33" s="346">
        <v>1.3567248036997246E-2</v>
      </c>
      <c r="E33" s="346">
        <v>-1.3011078532099183E-2</v>
      </c>
      <c r="F33" s="346">
        <v>1.1435863286904369E-2</v>
      </c>
      <c r="G33" s="346">
        <v>-1.09670667848418E-2</v>
      </c>
    </row>
    <row r="34" spans="1:7">
      <c r="A34" s="347" t="s">
        <v>485</v>
      </c>
      <c r="B34" s="346">
        <v>-1.3914747410673478E-2</v>
      </c>
      <c r="C34" s="346">
        <v>1.3344332676817937E-2</v>
      </c>
      <c r="D34" s="346">
        <v>1.34046136435377E-2</v>
      </c>
      <c r="E34" s="346">
        <v>-1.2855111097911194E-2</v>
      </c>
      <c r="F34" s="346">
        <v>1.173024963532502E-2</v>
      </c>
      <c r="G34" s="346">
        <v>-1.1249385195151246E-2</v>
      </c>
    </row>
  </sheetData>
  <mergeCells count="2">
    <mergeCell ref="B3:G3"/>
    <mergeCell ref="A1:G1"/>
  </mergeCells>
  <phoneticPr fontId="4" type="noConversion"/>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dimension ref="A1:I54"/>
  <sheetViews>
    <sheetView view="pageBreakPreview" zoomScale="118" zoomScaleSheetLayoutView="118" workbookViewId="0">
      <selection activeCell="A47" sqref="A47"/>
    </sheetView>
  </sheetViews>
  <sheetFormatPr defaultRowHeight="13.5"/>
  <sheetData>
    <row r="1" spans="1:9" ht="13.5" customHeight="1">
      <c r="A1" s="385"/>
      <c r="B1" s="607"/>
      <c r="C1" s="607"/>
      <c r="D1" s="607"/>
      <c r="E1" s="607"/>
      <c r="F1" s="607"/>
      <c r="G1" s="607"/>
      <c r="H1" s="607"/>
      <c r="I1" s="607"/>
    </row>
    <row r="2" spans="1:9" ht="13.5" customHeight="1">
      <c r="A2" s="385"/>
      <c r="B2" s="607"/>
      <c r="C2" s="607"/>
      <c r="D2" s="607"/>
      <c r="E2" s="607"/>
      <c r="F2" s="607"/>
      <c r="G2" s="607"/>
      <c r="H2" s="607"/>
      <c r="I2" s="607"/>
    </row>
    <row r="3" spans="1:9" ht="13.5" customHeight="1">
      <c r="A3" s="887" t="s">
        <v>767</v>
      </c>
      <c r="B3" s="887"/>
      <c r="C3" s="887"/>
      <c r="D3" s="887"/>
      <c r="E3" s="887"/>
      <c r="F3" s="887"/>
      <c r="G3" s="887"/>
      <c r="H3" s="887"/>
      <c r="I3" s="887"/>
    </row>
    <row r="4" spans="1:9" ht="13.5" customHeight="1">
      <c r="A4" s="887"/>
      <c r="B4" s="887"/>
      <c r="C4" s="887"/>
      <c r="D4" s="887"/>
      <c r="E4" s="887"/>
      <c r="F4" s="887"/>
      <c r="G4" s="887"/>
      <c r="H4" s="887"/>
      <c r="I4" s="887"/>
    </row>
    <row r="5" spans="1:9" ht="13.5" customHeight="1">
      <c r="A5" s="887"/>
      <c r="B5" s="887"/>
      <c r="C5" s="887"/>
      <c r="D5" s="887"/>
      <c r="E5" s="887"/>
      <c r="F5" s="887"/>
      <c r="G5" s="887"/>
      <c r="H5" s="887"/>
      <c r="I5" s="887"/>
    </row>
    <row r="6" spans="1:9" ht="13.5" customHeight="1">
      <c r="A6" s="887"/>
      <c r="B6" s="887"/>
      <c r="C6" s="887"/>
      <c r="D6" s="887"/>
      <c r="E6" s="887"/>
      <c r="F6" s="887"/>
      <c r="G6" s="887"/>
      <c r="H6" s="887"/>
      <c r="I6" s="887"/>
    </row>
    <row r="7" spans="1:9" ht="13.5" customHeight="1">
      <c r="A7" s="887"/>
      <c r="B7" s="887"/>
      <c r="C7" s="887"/>
      <c r="D7" s="887"/>
      <c r="E7" s="887"/>
      <c r="F7" s="887"/>
      <c r="G7" s="887"/>
      <c r="H7" s="887"/>
      <c r="I7" s="887"/>
    </row>
    <row r="8" spans="1:9" ht="13.5" customHeight="1">
      <c r="A8" s="887"/>
      <c r="B8" s="887"/>
      <c r="C8" s="887"/>
      <c r="D8" s="887"/>
      <c r="E8" s="887"/>
      <c r="F8" s="887"/>
      <c r="G8" s="887"/>
      <c r="H8" s="887"/>
      <c r="I8" s="887"/>
    </row>
    <row r="9" spans="1:9" ht="13.5" customHeight="1">
      <c r="A9" s="887"/>
      <c r="B9" s="887"/>
      <c r="C9" s="887"/>
      <c r="D9" s="887"/>
      <c r="E9" s="887"/>
      <c r="F9" s="887"/>
      <c r="G9" s="887"/>
      <c r="H9" s="887"/>
      <c r="I9" s="887"/>
    </row>
    <row r="10" spans="1:9" ht="13.5" customHeight="1">
      <c r="A10" s="887"/>
      <c r="B10" s="887"/>
      <c r="C10" s="887"/>
      <c r="D10" s="887"/>
      <c r="E10" s="887"/>
      <c r="F10" s="887"/>
      <c r="G10" s="887"/>
      <c r="H10" s="887"/>
      <c r="I10" s="887"/>
    </row>
    <row r="11" spans="1:9" ht="13.5" customHeight="1">
      <c r="A11" s="887"/>
      <c r="B11" s="887"/>
      <c r="C11" s="887"/>
      <c r="D11" s="887"/>
      <c r="E11" s="887"/>
      <c r="F11" s="887"/>
      <c r="G11" s="887"/>
      <c r="H11" s="887"/>
      <c r="I11" s="887"/>
    </row>
    <row r="12" spans="1:9" ht="13.5" customHeight="1">
      <c r="A12" s="887"/>
      <c r="B12" s="887"/>
      <c r="C12" s="887"/>
      <c r="D12" s="887"/>
      <c r="E12" s="887"/>
      <c r="F12" s="887"/>
      <c r="G12" s="887"/>
      <c r="H12" s="887"/>
      <c r="I12" s="887"/>
    </row>
    <row r="13" spans="1:9" ht="13.5" customHeight="1">
      <c r="A13" s="887"/>
      <c r="B13" s="887"/>
      <c r="C13" s="887"/>
      <c r="D13" s="887"/>
      <c r="E13" s="887"/>
      <c r="F13" s="887"/>
      <c r="G13" s="887"/>
      <c r="H13" s="887"/>
      <c r="I13" s="887"/>
    </row>
    <row r="14" spans="1:9" ht="13.5" customHeight="1">
      <c r="A14" s="887"/>
      <c r="B14" s="887"/>
      <c r="C14" s="887"/>
      <c r="D14" s="887"/>
      <c r="E14" s="887"/>
      <c r="F14" s="887"/>
      <c r="G14" s="887"/>
      <c r="H14" s="887"/>
      <c r="I14" s="887"/>
    </row>
    <row r="15" spans="1:9" ht="13.5" customHeight="1">
      <c r="A15" s="887"/>
      <c r="B15" s="887"/>
      <c r="C15" s="887"/>
      <c r="D15" s="887"/>
      <c r="E15" s="887"/>
      <c r="F15" s="887"/>
      <c r="G15" s="887"/>
      <c r="H15" s="887"/>
      <c r="I15" s="887"/>
    </row>
    <row r="16" spans="1:9" ht="13.5" customHeight="1">
      <c r="A16" s="887"/>
      <c r="B16" s="887"/>
      <c r="C16" s="887"/>
      <c r="D16" s="887"/>
      <c r="E16" s="887"/>
      <c r="F16" s="887"/>
      <c r="G16" s="887"/>
      <c r="H16" s="887"/>
      <c r="I16" s="887"/>
    </row>
    <row r="17" spans="1:9" ht="13.5" customHeight="1">
      <c r="A17" s="887"/>
      <c r="B17" s="887"/>
      <c r="C17" s="887"/>
      <c r="D17" s="887"/>
      <c r="E17" s="887"/>
      <c r="F17" s="887"/>
      <c r="G17" s="887"/>
      <c r="H17" s="887"/>
      <c r="I17" s="887"/>
    </row>
    <row r="18" spans="1:9" ht="13.5" customHeight="1">
      <c r="A18" s="887"/>
      <c r="B18" s="887"/>
      <c r="C18" s="887"/>
      <c r="D18" s="887"/>
      <c r="E18" s="887"/>
      <c r="F18" s="887"/>
      <c r="G18" s="887"/>
      <c r="H18" s="887"/>
      <c r="I18" s="887"/>
    </row>
    <row r="19" spans="1:9" ht="13.5" customHeight="1">
      <c r="A19" s="887"/>
      <c r="B19" s="887"/>
      <c r="C19" s="887"/>
      <c r="D19" s="887"/>
      <c r="E19" s="887"/>
      <c r="F19" s="887"/>
      <c r="G19" s="887"/>
      <c r="H19" s="887"/>
      <c r="I19" s="887"/>
    </row>
    <row r="20" spans="1:9" ht="13.5" customHeight="1">
      <c r="A20" s="887"/>
      <c r="B20" s="887"/>
      <c r="C20" s="887"/>
      <c r="D20" s="887"/>
      <c r="E20" s="887"/>
      <c r="F20" s="887"/>
      <c r="G20" s="887"/>
      <c r="H20" s="887"/>
      <c r="I20" s="887"/>
    </row>
    <row r="21" spans="1:9" ht="13.5" customHeight="1">
      <c r="A21" s="887"/>
      <c r="B21" s="887"/>
      <c r="C21" s="887"/>
      <c r="D21" s="887"/>
      <c r="E21" s="887"/>
      <c r="F21" s="887"/>
      <c r="G21" s="887"/>
      <c r="H21" s="887"/>
      <c r="I21" s="887"/>
    </row>
    <row r="22" spans="1:9" ht="13.5" customHeight="1">
      <c r="A22" s="887"/>
      <c r="B22" s="887"/>
      <c r="C22" s="887"/>
      <c r="D22" s="887"/>
      <c r="E22" s="887"/>
      <c r="F22" s="887"/>
      <c r="G22" s="887"/>
      <c r="H22" s="887"/>
      <c r="I22" s="887"/>
    </row>
    <row r="23" spans="1:9" ht="13.5" customHeight="1">
      <c r="A23" s="887"/>
      <c r="B23" s="887"/>
      <c r="C23" s="887"/>
      <c r="D23" s="887"/>
      <c r="E23" s="887"/>
      <c r="F23" s="887"/>
      <c r="G23" s="887"/>
      <c r="H23" s="887"/>
      <c r="I23" s="887"/>
    </row>
    <row r="24" spans="1:9" ht="13.5" customHeight="1">
      <c r="A24" s="887"/>
      <c r="B24" s="887"/>
      <c r="C24" s="887"/>
      <c r="D24" s="887"/>
      <c r="E24" s="887"/>
      <c r="F24" s="887"/>
      <c r="G24" s="887"/>
      <c r="H24" s="887"/>
      <c r="I24" s="887"/>
    </row>
    <row r="25" spans="1:9" ht="13.5" customHeight="1">
      <c r="A25" s="887"/>
      <c r="B25" s="887"/>
      <c r="C25" s="887"/>
      <c r="D25" s="887"/>
      <c r="E25" s="887"/>
      <c r="F25" s="887"/>
      <c r="G25" s="887"/>
      <c r="H25" s="887"/>
      <c r="I25" s="887"/>
    </row>
    <row r="26" spans="1:9" ht="13.5" customHeight="1">
      <c r="A26" s="887"/>
      <c r="B26" s="887"/>
      <c r="C26" s="887"/>
      <c r="D26" s="887"/>
      <c r="E26" s="887"/>
      <c r="F26" s="887"/>
      <c r="G26" s="887"/>
      <c r="H26" s="887"/>
      <c r="I26" s="887"/>
    </row>
    <row r="27" spans="1:9" ht="13.5" customHeight="1">
      <c r="A27" s="887"/>
      <c r="B27" s="887"/>
      <c r="C27" s="887"/>
      <c r="D27" s="887"/>
      <c r="E27" s="887"/>
      <c r="F27" s="887"/>
      <c r="G27" s="887"/>
      <c r="H27" s="887"/>
      <c r="I27" s="887"/>
    </row>
    <row r="28" spans="1:9" ht="13.5" customHeight="1">
      <c r="A28" s="887"/>
      <c r="B28" s="887"/>
      <c r="C28" s="887"/>
      <c r="D28" s="887"/>
      <c r="E28" s="887"/>
      <c r="F28" s="887"/>
      <c r="G28" s="887"/>
      <c r="H28" s="887"/>
      <c r="I28" s="887"/>
    </row>
    <row r="29" spans="1:9" ht="13.5" customHeight="1">
      <c r="A29" s="887"/>
      <c r="B29" s="887"/>
      <c r="C29" s="887"/>
      <c r="D29" s="887"/>
      <c r="E29" s="887"/>
      <c r="F29" s="887"/>
      <c r="G29" s="887"/>
      <c r="H29" s="887"/>
      <c r="I29" s="887"/>
    </row>
    <row r="30" spans="1:9" ht="13.5" customHeight="1">
      <c r="A30" s="887"/>
      <c r="B30" s="887"/>
      <c r="C30" s="887"/>
      <c r="D30" s="887"/>
      <c r="E30" s="887"/>
      <c r="F30" s="887"/>
      <c r="G30" s="887"/>
      <c r="H30" s="887"/>
      <c r="I30" s="887"/>
    </row>
    <row r="31" spans="1:9" ht="13.5" customHeight="1">
      <c r="A31" s="887"/>
      <c r="B31" s="887"/>
      <c r="C31" s="887"/>
      <c r="D31" s="887"/>
      <c r="E31" s="887"/>
      <c r="F31" s="887"/>
      <c r="G31" s="887"/>
      <c r="H31" s="887"/>
      <c r="I31" s="887"/>
    </row>
    <row r="32" spans="1:9" ht="13.5" customHeight="1">
      <c r="A32" s="887"/>
      <c r="B32" s="887"/>
      <c r="C32" s="887"/>
      <c r="D32" s="887"/>
      <c r="E32" s="887"/>
      <c r="F32" s="887"/>
      <c r="G32" s="887"/>
      <c r="H32" s="887"/>
      <c r="I32" s="887"/>
    </row>
    <row r="33" spans="1:9" ht="13.5" customHeight="1">
      <c r="A33" s="887"/>
      <c r="B33" s="887"/>
      <c r="C33" s="887"/>
      <c r="D33" s="887"/>
      <c r="E33" s="887"/>
      <c r="F33" s="887"/>
      <c r="G33" s="887"/>
      <c r="H33" s="887"/>
      <c r="I33" s="887"/>
    </row>
    <row r="34" spans="1:9" ht="13.5" customHeight="1">
      <c r="A34" s="887"/>
      <c r="B34" s="887"/>
      <c r="C34" s="887"/>
      <c r="D34" s="887"/>
      <c r="E34" s="887"/>
      <c r="F34" s="887"/>
      <c r="G34" s="887"/>
      <c r="H34" s="887"/>
      <c r="I34" s="887"/>
    </row>
    <row r="35" spans="1:9" ht="13.5" customHeight="1">
      <c r="A35" s="887"/>
      <c r="B35" s="887"/>
      <c r="C35" s="887"/>
      <c r="D35" s="887"/>
      <c r="E35" s="887"/>
      <c r="F35" s="887"/>
      <c r="G35" s="887"/>
      <c r="H35" s="887"/>
      <c r="I35" s="887"/>
    </row>
    <row r="36" spans="1:9" ht="13.5" customHeight="1">
      <c r="A36" s="887"/>
      <c r="B36" s="887"/>
      <c r="C36" s="887"/>
      <c r="D36" s="887"/>
      <c r="E36" s="887"/>
      <c r="F36" s="887"/>
      <c r="G36" s="887"/>
      <c r="H36" s="887"/>
      <c r="I36" s="887"/>
    </row>
    <row r="37" spans="1:9" ht="13.5" customHeight="1">
      <c r="A37" s="887"/>
      <c r="B37" s="887"/>
      <c r="C37" s="887"/>
      <c r="D37" s="887"/>
      <c r="E37" s="887"/>
      <c r="F37" s="887"/>
      <c r="G37" s="887"/>
      <c r="H37" s="887"/>
      <c r="I37" s="887"/>
    </row>
    <row r="38" spans="1:9" ht="13.5" customHeight="1">
      <c r="A38" s="887"/>
      <c r="B38" s="887"/>
      <c r="C38" s="887"/>
      <c r="D38" s="887"/>
      <c r="E38" s="887"/>
      <c r="F38" s="887"/>
      <c r="G38" s="887"/>
      <c r="H38" s="887"/>
      <c r="I38" s="887"/>
    </row>
    <row r="39" spans="1:9" ht="13.5" customHeight="1">
      <c r="A39" s="887"/>
      <c r="B39" s="887"/>
      <c r="C39" s="887"/>
      <c r="D39" s="887"/>
      <c r="E39" s="887"/>
      <c r="F39" s="887"/>
      <c r="G39" s="887"/>
      <c r="H39" s="887"/>
      <c r="I39" s="887"/>
    </row>
    <row r="40" spans="1:9" ht="13.5" customHeight="1">
      <c r="A40" s="887"/>
      <c r="B40" s="887"/>
      <c r="C40" s="887"/>
      <c r="D40" s="887"/>
      <c r="E40" s="887"/>
      <c r="F40" s="887"/>
      <c r="G40" s="887"/>
      <c r="H40" s="887"/>
      <c r="I40" s="887"/>
    </row>
    <row r="41" spans="1:9" ht="13.5" customHeight="1">
      <c r="A41" s="887"/>
      <c r="B41" s="887"/>
      <c r="C41" s="887"/>
      <c r="D41" s="887"/>
      <c r="E41" s="887"/>
      <c r="F41" s="887"/>
      <c r="G41" s="887"/>
      <c r="H41" s="887"/>
      <c r="I41" s="887"/>
    </row>
    <row r="42" spans="1:9" ht="13.5" customHeight="1">
      <c r="A42" s="887"/>
      <c r="B42" s="887"/>
      <c r="C42" s="887"/>
      <c r="D42" s="887"/>
      <c r="E42" s="887"/>
      <c r="F42" s="887"/>
      <c r="G42" s="887"/>
      <c r="H42" s="887"/>
      <c r="I42" s="887"/>
    </row>
    <row r="43" spans="1:9" ht="13.5" customHeight="1">
      <c r="A43" s="887"/>
      <c r="B43" s="887"/>
      <c r="C43" s="887"/>
      <c r="D43" s="887"/>
      <c r="E43" s="887"/>
      <c r="F43" s="887"/>
      <c r="G43" s="887"/>
      <c r="H43" s="887"/>
      <c r="I43" s="887"/>
    </row>
    <row r="44" spans="1:9" ht="13.5" customHeight="1">
      <c r="A44" s="887"/>
      <c r="B44" s="887"/>
      <c r="C44" s="887"/>
      <c r="D44" s="887"/>
      <c r="E44" s="887"/>
      <c r="F44" s="887"/>
      <c r="G44" s="887"/>
      <c r="H44" s="887"/>
      <c r="I44" s="887"/>
    </row>
    <row r="45" spans="1:9" ht="13.5" customHeight="1">
      <c r="A45" s="606"/>
      <c r="B45" s="606"/>
      <c r="C45" s="606"/>
      <c r="D45" s="606"/>
      <c r="E45" s="606"/>
      <c r="F45" s="606"/>
      <c r="G45" s="606"/>
      <c r="H45" s="606"/>
      <c r="I45" s="606"/>
    </row>
    <row r="46" spans="1:9" ht="13.5" customHeight="1">
      <c r="A46" s="606"/>
      <c r="B46" s="606"/>
      <c r="C46" s="606"/>
      <c r="D46" s="606"/>
      <c r="E46" s="606"/>
      <c r="F46" s="606"/>
      <c r="G46" s="606"/>
      <c r="H46" s="606"/>
      <c r="I46" s="606"/>
    </row>
    <row r="47" spans="1:9" ht="13.5" customHeight="1">
      <c r="A47" s="606"/>
      <c r="B47" s="606"/>
      <c r="C47" s="606"/>
      <c r="D47" s="606"/>
      <c r="E47" s="606"/>
      <c r="F47" s="606"/>
      <c r="G47" s="606"/>
      <c r="H47" s="606"/>
      <c r="I47" s="606"/>
    </row>
    <row r="48" spans="1:9" ht="13.5" customHeight="1">
      <c r="A48" s="606"/>
      <c r="B48" s="606"/>
      <c r="C48" s="606"/>
      <c r="D48" s="606"/>
      <c r="E48" s="606"/>
      <c r="F48" s="606"/>
      <c r="G48" s="606"/>
      <c r="H48" s="606"/>
      <c r="I48" s="606"/>
    </row>
    <row r="49" spans="1:9" ht="13.5" customHeight="1">
      <c r="A49" s="606"/>
      <c r="B49" s="606"/>
      <c r="C49" s="606"/>
      <c r="D49" s="606"/>
      <c r="E49" s="606"/>
      <c r="F49" s="606"/>
      <c r="G49" s="606"/>
      <c r="H49" s="606"/>
      <c r="I49" s="606"/>
    </row>
    <row r="50" spans="1:9" ht="13.5" customHeight="1">
      <c r="A50" s="606"/>
      <c r="B50" s="606"/>
      <c r="C50" s="606"/>
      <c r="D50" s="606"/>
      <c r="E50" s="606"/>
      <c r="F50" s="606"/>
      <c r="G50" s="606"/>
      <c r="H50" s="606"/>
      <c r="I50" s="606"/>
    </row>
    <row r="51" spans="1:9" ht="13.5" customHeight="1">
      <c r="A51" s="606"/>
      <c r="B51" s="606"/>
      <c r="C51" s="606"/>
      <c r="D51" s="606"/>
      <c r="E51" s="606"/>
      <c r="F51" s="606"/>
      <c r="G51" s="606"/>
      <c r="H51" s="606"/>
      <c r="I51" s="606"/>
    </row>
    <row r="52" spans="1:9" ht="13.5" customHeight="1">
      <c r="A52" s="606"/>
      <c r="B52" s="606"/>
      <c r="C52" s="606"/>
      <c r="D52" s="606"/>
      <c r="E52" s="606"/>
      <c r="F52" s="606"/>
      <c r="G52" s="606"/>
      <c r="H52" s="606"/>
      <c r="I52" s="606"/>
    </row>
    <row r="53" spans="1:9" ht="13.5" customHeight="1">
      <c r="A53" s="606"/>
      <c r="B53" s="606"/>
      <c r="C53" s="606"/>
      <c r="D53" s="606"/>
      <c r="E53" s="606"/>
      <c r="F53" s="606"/>
      <c r="G53" s="606"/>
      <c r="H53" s="606"/>
      <c r="I53" s="606"/>
    </row>
    <row r="54" spans="1:9" ht="13.5" customHeight="1">
      <c r="A54" s="606"/>
      <c r="B54" s="606"/>
      <c r="C54" s="606"/>
      <c r="D54" s="606"/>
      <c r="E54" s="606"/>
      <c r="F54" s="606"/>
      <c r="G54" s="606"/>
      <c r="H54" s="606"/>
      <c r="I54" s="606"/>
    </row>
  </sheetData>
  <mergeCells count="1">
    <mergeCell ref="A3:I44"/>
  </mergeCells>
  <phoneticPr fontId="4"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D12"/>
  <sheetViews>
    <sheetView view="pageBreakPreview" zoomScaleSheetLayoutView="100" workbookViewId="0">
      <selection activeCell="A47" sqref="A47"/>
    </sheetView>
  </sheetViews>
  <sheetFormatPr defaultColWidth="9" defaultRowHeight="13.5"/>
  <cols>
    <col min="1" max="1" width="16.375" style="385" customWidth="1"/>
    <col min="2" max="2" width="23.875" style="385" customWidth="1"/>
    <col min="3" max="3" width="27.625" style="385" customWidth="1"/>
    <col min="4" max="4" width="31.875" style="385" customWidth="1"/>
    <col min="5" max="16384" width="9" style="385"/>
  </cols>
  <sheetData>
    <row r="1" spans="1:4" ht="21">
      <c r="A1" s="386" t="s">
        <v>815</v>
      </c>
      <c r="B1" s="386"/>
      <c r="C1" s="386"/>
      <c r="D1" s="386"/>
    </row>
    <row r="2" spans="1:4" ht="16.5">
      <c r="A2" s="670" t="s">
        <v>493</v>
      </c>
      <c r="B2" s="670"/>
      <c r="C2" s="638" t="s">
        <v>827</v>
      </c>
      <c r="D2" s="387" t="s">
        <v>494</v>
      </c>
    </row>
    <row r="3" spans="1:4" ht="16.5">
      <c r="A3" s="671" t="s">
        <v>157</v>
      </c>
      <c r="B3" s="671"/>
      <c r="C3" s="389">
        <v>0</v>
      </c>
      <c r="D3" s="390"/>
    </row>
    <row r="4" spans="1:4" ht="16.5">
      <c r="A4" s="676" t="s">
        <v>828</v>
      </c>
      <c r="B4" s="409" t="s">
        <v>826</v>
      </c>
      <c r="C4" s="389">
        <v>0</v>
      </c>
      <c r="D4" s="391"/>
    </row>
    <row r="5" spans="1:4" ht="16.5">
      <c r="A5" s="677"/>
      <c r="B5" s="409" t="s">
        <v>816</v>
      </c>
      <c r="C5" s="389">
        <v>0.1</v>
      </c>
      <c r="D5" s="391"/>
    </row>
    <row r="6" spans="1:4" ht="16.5">
      <c r="A6" s="674" t="s">
        <v>251</v>
      </c>
      <c r="B6" s="409" t="s">
        <v>520</v>
      </c>
      <c r="C6" s="389">
        <v>0.2</v>
      </c>
      <c r="D6" s="391"/>
    </row>
    <row r="7" spans="1:4" ht="16.5">
      <c r="A7" s="675"/>
      <c r="B7" s="409" t="s">
        <v>521</v>
      </c>
      <c r="C7" s="389">
        <v>0.3</v>
      </c>
      <c r="D7" s="391"/>
    </row>
    <row r="8" spans="1:4" ht="16.5">
      <c r="A8" s="678" t="s">
        <v>474</v>
      </c>
      <c r="B8" s="409" t="s">
        <v>522</v>
      </c>
      <c r="C8" s="389">
        <v>0.2</v>
      </c>
      <c r="D8" s="391"/>
    </row>
    <row r="9" spans="1:4" ht="16.5">
      <c r="A9" s="679"/>
      <c r="B9" s="409" t="s">
        <v>523</v>
      </c>
      <c r="C9" s="389">
        <v>0.05</v>
      </c>
      <c r="D9" s="391"/>
    </row>
    <row r="10" spans="1:4" ht="16.5">
      <c r="A10" s="680"/>
      <c r="B10" s="388" t="s">
        <v>458</v>
      </c>
      <c r="C10" s="389">
        <v>0.05</v>
      </c>
      <c r="D10" s="391"/>
    </row>
    <row r="11" spans="1:4" ht="16.5">
      <c r="A11" s="672" t="s">
        <v>495</v>
      </c>
      <c r="B11" s="673"/>
      <c r="C11" s="389">
        <v>0.1</v>
      </c>
      <c r="D11" s="391"/>
    </row>
    <row r="12" spans="1:4" ht="16.5">
      <c r="A12" s="671" t="s">
        <v>496</v>
      </c>
      <c r="B12" s="671"/>
      <c r="C12" s="392">
        <f>SUBTOTAL(9,C3:C11)</f>
        <v>1.0000000000000002</v>
      </c>
      <c r="D12" s="390"/>
    </row>
  </sheetData>
  <mergeCells count="7">
    <mergeCell ref="A2:B2"/>
    <mergeCell ref="A3:B3"/>
    <mergeCell ref="A12:B12"/>
    <mergeCell ref="A11:B11"/>
    <mergeCell ref="A6:A7"/>
    <mergeCell ref="A4:A5"/>
    <mergeCell ref="A8:A10"/>
  </mergeCells>
  <phoneticPr fontId="4" type="noConversion"/>
  <pageMargins left="0.70866141732283472" right="0.70866141732283472" top="0.74803149606299213" bottom="0.74803149606299213" header="0.31496062992125984" footer="0.31496062992125984"/>
  <pageSetup paperSize="9" scale="99" orientation="landscape" r:id="rId1"/>
  <drawing r:id="rId2"/>
</worksheet>
</file>

<file path=xl/worksheets/sheet4.xml><?xml version="1.0" encoding="utf-8"?>
<worksheet xmlns="http://schemas.openxmlformats.org/spreadsheetml/2006/main" xmlns:r="http://schemas.openxmlformats.org/officeDocument/2006/relationships">
  <sheetPr>
    <pageSetUpPr fitToPage="1"/>
  </sheetPr>
  <dimension ref="A1:G21"/>
  <sheetViews>
    <sheetView view="pageBreakPreview" topLeftCell="A16" zoomScale="80" zoomScaleNormal="80" zoomScaleSheetLayoutView="80" workbookViewId="0">
      <selection activeCell="F14" sqref="F14"/>
    </sheetView>
  </sheetViews>
  <sheetFormatPr defaultColWidth="9" defaultRowHeight="13.5"/>
  <cols>
    <col min="1" max="1" width="13.375" style="385" customWidth="1"/>
    <col min="2" max="2" width="15" style="385" customWidth="1"/>
    <col min="3" max="3" width="35" style="385" customWidth="1"/>
    <col min="4" max="4" width="12.125" style="385" customWidth="1"/>
    <col min="5" max="5" width="36.375" style="385" customWidth="1"/>
    <col min="6" max="6" width="64" style="385" customWidth="1"/>
    <col min="7" max="7" width="22.125" style="385" customWidth="1"/>
    <col min="8" max="16384" width="9" style="385"/>
  </cols>
  <sheetData>
    <row r="1" spans="1:7" ht="24.75">
      <c r="A1" s="393" t="s">
        <v>813</v>
      </c>
      <c r="B1" s="393"/>
      <c r="C1" s="393"/>
      <c r="D1" s="393"/>
      <c r="E1" s="393"/>
      <c r="F1" s="394"/>
      <c r="G1" s="395"/>
    </row>
    <row r="2" spans="1:7">
      <c r="A2" s="684" t="s">
        <v>497</v>
      </c>
      <c r="B2" s="685"/>
      <c r="C2" s="396" t="s">
        <v>498</v>
      </c>
      <c r="D2" s="397" t="s">
        <v>499</v>
      </c>
      <c r="E2" s="397" t="s">
        <v>500</v>
      </c>
      <c r="F2" s="397" t="s">
        <v>501</v>
      </c>
      <c r="G2" s="397" t="s">
        <v>502</v>
      </c>
    </row>
    <row r="3" spans="1:7">
      <c r="A3" s="682" t="s">
        <v>814</v>
      </c>
      <c r="B3" s="682" t="s">
        <v>157</v>
      </c>
      <c r="C3" s="398" t="s">
        <v>817</v>
      </c>
      <c r="D3" s="464"/>
      <c r="E3" s="402" t="s">
        <v>825</v>
      </c>
      <c r="F3" s="463"/>
      <c r="G3" s="464"/>
    </row>
    <row r="4" spans="1:7">
      <c r="A4" s="682"/>
      <c r="B4" s="682"/>
      <c r="C4" s="398" t="s">
        <v>818</v>
      </c>
      <c r="D4" s="464"/>
      <c r="E4" s="402" t="s">
        <v>824</v>
      </c>
      <c r="F4" s="463"/>
      <c r="G4" s="464"/>
    </row>
    <row r="5" spans="1:7">
      <c r="A5" s="682"/>
      <c r="B5" s="682"/>
      <c r="C5" s="398" t="s">
        <v>819</v>
      </c>
      <c r="D5" s="464"/>
      <c r="E5" s="402" t="s">
        <v>823</v>
      </c>
      <c r="F5" s="463"/>
      <c r="G5" s="464"/>
    </row>
    <row r="6" spans="1:7" ht="14.25" thickBot="1">
      <c r="A6" s="691"/>
      <c r="B6" s="642" t="s">
        <v>820</v>
      </c>
      <c r="C6" s="643" t="s">
        <v>801</v>
      </c>
      <c r="D6" s="644"/>
      <c r="E6" s="645" t="s">
        <v>822</v>
      </c>
      <c r="F6" s="646"/>
      <c r="G6" s="644"/>
    </row>
    <row r="7" spans="1:7" ht="81.75" thickTop="1">
      <c r="A7" s="692" t="s">
        <v>821</v>
      </c>
      <c r="B7" s="641" t="s">
        <v>779</v>
      </c>
      <c r="C7" s="401" t="s">
        <v>509</v>
      </c>
      <c r="D7" s="640">
        <v>10</v>
      </c>
      <c r="E7" s="639" t="s">
        <v>510</v>
      </c>
      <c r="F7" s="639" t="s">
        <v>836</v>
      </c>
      <c r="G7" s="640"/>
    </row>
    <row r="8" spans="1:7" ht="28.5" customHeight="1">
      <c r="A8" s="682"/>
      <c r="B8" s="682" t="s">
        <v>251</v>
      </c>
      <c r="C8" s="403" t="s">
        <v>706</v>
      </c>
      <c r="D8" s="399">
        <v>5</v>
      </c>
      <c r="E8" s="402"/>
      <c r="F8" s="686" t="s">
        <v>701</v>
      </c>
      <c r="G8" s="400"/>
    </row>
    <row r="9" spans="1:7" ht="28.5" customHeight="1">
      <c r="A9" s="682"/>
      <c r="B9" s="682"/>
      <c r="C9" s="403" t="s">
        <v>768</v>
      </c>
      <c r="D9" s="399">
        <v>5</v>
      </c>
      <c r="E9" s="402"/>
      <c r="F9" s="686"/>
      <c r="G9" s="400"/>
    </row>
    <row r="10" spans="1:7" ht="28.5" customHeight="1">
      <c r="A10" s="682"/>
      <c r="B10" s="682"/>
      <c r="C10" s="403" t="s">
        <v>524</v>
      </c>
      <c r="D10" s="399">
        <v>5</v>
      </c>
      <c r="E10" s="402"/>
      <c r="F10" s="686"/>
      <c r="G10" s="400"/>
    </row>
    <row r="11" spans="1:7">
      <c r="A11" s="682"/>
      <c r="B11" s="682"/>
      <c r="C11" s="403" t="s">
        <v>707</v>
      </c>
      <c r="D11" s="690">
        <v>5</v>
      </c>
      <c r="E11" s="686" t="s">
        <v>699</v>
      </c>
      <c r="F11" s="686" t="s">
        <v>698</v>
      </c>
      <c r="G11" s="681"/>
    </row>
    <row r="12" spans="1:7">
      <c r="A12" s="682"/>
      <c r="B12" s="682"/>
      <c r="C12" s="403" t="s">
        <v>527</v>
      </c>
      <c r="D12" s="690"/>
      <c r="E12" s="686"/>
      <c r="F12" s="686"/>
      <c r="G12" s="681"/>
    </row>
    <row r="13" spans="1:7" ht="81">
      <c r="A13" s="682"/>
      <c r="B13" s="682"/>
      <c r="C13" s="398" t="s">
        <v>511</v>
      </c>
      <c r="D13" s="400">
        <v>10</v>
      </c>
      <c r="E13" s="687" t="s">
        <v>800</v>
      </c>
      <c r="F13" s="665" t="s">
        <v>835</v>
      </c>
      <c r="G13" s="400"/>
    </row>
    <row r="14" spans="1:7" ht="45" customHeight="1">
      <c r="A14" s="682"/>
      <c r="B14" s="682"/>
      <c r="C14" s="398" t="s">
        <v>512</v>
      </c>
      <c r="D14" s="400">
        <v>10</v>
      </c>
      <c r="E14" s="688"/>
      <c r="F14" s="402" t="s">
        <v>780</v>
      </c>
      <c r="G14" s="400"/>
    </row>
    <row r="15" spans="1:7" ht="45.75" customHeight="1">
      <c r="A15" s="682"/>
      <c r="B15" s="682"/>
      <c r="C15" s="398" t="s">
        <v>513</v>
      </c>
      <c r="D15" s="400">
        <v>10</v>
      </c>
      <c r="E15" s="689"/>
      <c r="F15" s="402" t="s">
        <v>781</v>
      </c>
      <c r="G15" s="400"/>
    </row>
    <row r="16" spans="1:7" ht="72.75" customHeight="1">
      <c r="A16" s="682"/>
      <c r="B16" s="682" t="s">
        <v>474</v>
      </c>
      <c r="C16" s="403" t="s">
        <v>503</v>
      </c>
      <c r="D16" s="400">
        <v>10</v>
      </c>
      <c r="E16" s="404" t="s">
        <v>504</v>
      </c>
      <c r="F16" s="404" t="s">
        <v>708</v>
      </c>
      <c r="G16" s="400"/>
    </row>
    <row r="17" spans="1:7" ht="65.25" customHeight="1">
      <c r="A17" s="682"/>
      <c r="B17" s="682"/>
      <c r="C17" s="403" t="s">
        <v>525</v>
      </c>
      <c r="D17" s="400">
        <v>10</v>
      </c>
      <c r="E17" s="404" t="s">
        <v>526</v>
      </c>
      <c r="F17" s="404" t="s">
        <v>708</v>
      </c>
      <c r="G17" s="400"/>
    </row>
    <row r="18" spans="1:7" ht="54">
      <c r="A18" s="682"/>
      <c r="B18" s="682"/>
      <c r="C18" s="403" t="s">
        <v>505</v>
      </c>
      <c r="D18" s="400">
        <v>5</v>
      </c>
      <c r="E18" s="404" t="s">
        <v>506</v>
      </c>
      <c r="F18" s="404" t="s">
        <v>700</v>
      </c>
      <c r="G18" s="400"/>
    </row>
    <row r="19" spans="1:7" ht="60.75" customHeight="1">
      <c r="A19" s="682"/>
      <c r="B19" s="682"/>
      <c r="C19" s="403" t="s">
        <v>507</v>
      </c>
      <c r="D19" s="400">
        <v>5</v>
      </c>
      <c r="E19" s="402" t="s">
        <v>508</v>
      </c>
      <c r="F19" s="402" t="s">
        <v>709</v>
      </c>
      <c r="G19" s="400"/>
    </row>
    <row r="20" spans="1:7" ht="40.5">
      <c r="A20" s="682"/>
      <c r="B20" s="683" t="s">
        <v>495</v>
      </c>
      <c r="C20" s="405" t="s">
        <v>514</v>
      </c>
      <c r="D20" s="406">
        <v>5</v>
      </c>
      <c r="E20" s="407" t="s">
        <v>515</v>
      </c>
      <c r="F20" s="408" t="s">
        <v>516</v>
      </c>
      <c r="G20" s="406"/>
    </row>
    <row r="21" spans="1:7" ht="54">
      <c r="A21" s="682"/>
      <c r="B21" s="683"/>
      <c r="C21" s="405" t="s">
        <v>517</v>
      </c>
      <c r="D21" s="406">
        <v>5</v>
      </c>
      <c r="E21" s="407" t="s">
        <v>518</v>
      </c>
      <c r="F21" s="408" t="s">
        <v>519</v>
      </c>
      <c r="G21" s="406"/>
    </row>
  </sheetData>
  <mergeCells count="13">
    <mergeCell ref="G11:G12"/>
    <mergeCell ref="B16:B19"/>
    <mergeCell ref="B20:B21"/>
    <mergeCell ref="A2:B2"/>
    <mergeCell ref="F8:F10"/>
    <mergeCell ref="E13:E15"/>
    <mergeCell ref="D11:D12"/>
    <mergeCell ref="F11:F12"/>
    <mergeCell ref="E11:E12"/>
    <mergeCell ref="A3:A6"/>
    <mergeCell ref="B8:B15"/>
    <mergeCell ref="A7:A21"/>
    <mergeCell ref="B3:B5"/>
  </mergeCells>
  <phoneticPr fontId="4" type="noConversion"/>
  <pageMargins left="0.70866141732283472" right="0.70866141732283472" top="0.74803149606299213" bottom="0.74803149606299213" header="0.31496062992125984" footer="0.31496062992125984"/>
  <pageSetup paperSize="9" scale="60" orientation="landscape" r:id="rId1"/>
  <drawing r:id="rId2"/>
</worksheet>
</file>

<file path=xl/worksheets/sheet5.xml><?xml version="1.0" encoding="utf-8"?>
<worksheet xmlns="http://schemas.openxmlformats.org/spreadsheetml/2006/main" xmlns:r="http://schemas.openxmlformats.org/officeDocument/2006/relationships">
  <sheetPr codeName="Sheet3">
    <pageSetUpPr fitToPage="1"/>
  </sheetPr>
  <dimension ref="A1:F78"/>
  <sheetViews>
    <sheetView view="pageBreakPreview" topLeftCell="A46" zoomScale="80" zoomScaleSheetLayoutView="80" zoomScalePageLayoutView="80" workbookViewId="0">
      <selection activeCell="D44" sqref="D44"/>
    </sheetView>
  </sheetViews>
  <sheetFormatPr defaultColWidth="9" defaultRowHeight="16.5"/>
  <cols>
    <col min="1" max="1" width="54.125" style="1" customWidth="1"/>
    <col min="2" max="2" width="18.375" style="1" customWidth="1"/>
    <col min="3" max="3" width="19.75" style="1" customWidth="1"/>
    <col min="4" max="4" width="26.25" style="1" bestFit="1" customWidth="1"/>
    <col min="5" max="5" width="22.375" style="1" bestFit="1" customWidth="1"/>
    <col min="6" max="6" width="16.875" style="1" customWidth="1"/>
    <col min="7" max="16384" width="9" style="1"/>
  </cols>
  <sheetData>
    <row r="1" spans="1:6" ht="24.75">
      <c r="A1" s="695" t="s">
        <v>487</v>
      </c>
      <c r="B1" s="695"/>
      <c r="C1" s="695"/>
      <c r="D1" s="695"/>
      <c r="E1" s="695"/>
      <c r="F1" s="695"/>
    </row>
    <row r="2" spans="1:6">
      <c r="A2" s="2" t="s">
        <v>231</v>
      </c>
      <c r="B2" s="696" t="s">
        <v>232</v>
      </c>
      <c r="C2" s="696"/>
      <c r="D2" s="696"/>
    </row>
    <row r="3" spans="1:6" ht="17.25" thickBot="1">
      <c r="A3" s="2" t="s">
        <v>92</v>
      </c>
      <c r="D3" s="9" t="s">
        <v>121</v>
      </c>
    </row>
    <row r="4" spans="1:6">
      <c r="A4" s="703"/>
      <c r="B4" s="705" t="s">
        <v>665</v>
      </c>
      <c r="C4" s="705" t="s">
        <v>664</v>
      </c>
      <c r="D4" s="705" t="s">
        <v>663</v>
      </c>
    </row>
    <row r="5" spans="1:6">
      <c r="A5" s="704"/>
      <c r="B5" s="706"/>
      <c r="C5" s="706"/>
      <c r="D5" s="706"/>
    </row>
    <row r="6" spans="1:6">
      <c r="A6" s="183" t="s">
        <v>175</v>
      </c>
      <c r="B6" s="185"/>
      <c r="C6" s="180"/>
      <c r="D6" s="180"/>
    </row>
    <row r="7" spans="1:6">
      <c r="A7" s="183" t="s">
        <v>176</v>
      </c>
      <c r="B7" s="185"/>
      <c r="C7" s="181"/>
      <c r="D7" s="181"/>
    </row>
    <row r="8" spans="1:6" ht="17.25" thickBot="1">
      <c r="A8" s="184" t="s">
        <v>134</v>
      </c>
      <c r="B8" s="186"/>
      <c r="C8" s="182"/>
      <c r="D8" s="182"/>
    </row>
    <row r="9" spans="1:6">
      <c r="A9" s="71" t="s">
        <v>253</v>
      </c>
      <c r="B9" s="32"/>
      <c r="C9" s="2"/>
    </row>
    <row r="10" spans="1:6">
      <c r="A10" s="70"/>
      <c r="B10" s="32"/>
      <c r="C10" s="2"/>
    </row>
    <row r="11" spans="1:6">
      <c r="A11" s="2" t="s">
        <v>74</v>
      </c>
      <c r="B11" s="2"/>
      <c r="C11" s="2"/>
      <c r="D11" s="9"/>
    </row>
    <row r="12" spans="1:6" ht="17.25" thickBot="1">
      <c r="A12" s="2"/>
      <c r="B12" s="2"/>
      <c r="C12" s="2"/>
      <c r="E12" s="9" t="s">
        <v>121</v>
      </c>
    </row>
    <row r="13" spans="1:6">
      <c r="A13" s="707"/>
      <c r="B13" s="701" t="s">
        <v>70</v>
      </c>
      <c r="C13" s="701" t="s">
        <v>736</v>
      </c>
      <c r="D13" s="701" t="s">
        <v>144</v>
      </c>
      <c r="E13" s="697" t="s">
        <v>666</v>
      </c>
    </row>
    <row r="14" spans="1:6">
      <c r="A14" s="708"/>
      <c r="B14" s="702"/>
      <c r="C14" s="702"/>
      <c r="D14" s="702"/>
      <c r="E14" s="698"/>
    </row>
    <row r="15" spans="1:6" ht="18.75" customHeight="1">
      <c r="A15" s="38" t="s">
        <v>81</v>
      </c>
      <c r="B15" s="357"/>
      <c r="C15" s="357"/>
      <c r="D15" s="358" t="e">
        <f>B15/$B$34</f>
        <v>#DIV/0!</v>
      </c>
      <c r="E15" s="359"/>
    </row>
    <row r="16" spans="1:6" ht="18.75" customHeight="1">
      <c r="A16" s="38" t="s">
        <v>82</v>
      </c>
      <c r="B16" s="360">
        <f>SUM(B17,B19,B21,B22,B23)</f>
        <v>0</v>
      </c>
      <c r="C16" s="360">
        <f>SUM(C17,C19,C21,C22,C23)</f>
        <v>0</v>
      </c>
      <c r="D16" s="358" t="e">
        <f t="shared" ref="D16:D28" si="0">B16/$B$34</f>
        <v>#DIV/0!</v>
      </c>
      <c r="E16" s="359"/>
    </row>
    <row r="17" spans="1:5" ht="18.75" customHeight="1">
      <c r="A17" s="41" t="s">
        <v>112</v>
      </c>
      <c r="B17" s="357"/>
      <c r="C17" s="357"/>
      <c r="D17" s="358" t="e">
        <f t="shared" si="0"/>
        <v>#DIV/0!</v>
      </c>
      <c r="E17" s="359"/>
    </row>
    <row r="18" spans="1:5" ht="18.75" customHeight="1">
      <c r="A18" s="122" t="s">
        <v>158</v>
      </c>
      <c r="B18" s="357"/>
      <c r="C18" s="357"/>
      <c r="D18" s="358" t="e">
        <f t="shared" si="0"/>
        <v>#DIV/0!</v>
      </c>
      <c r="E18" s="359"/>
    </row>
    <row r="19" spans="1:5" ht="18.75" customHeight="1">
      <c r="A19" s="41" t="s">
        <v>113</v>
      </c>
      <c r="B19" s="361"/>
      <c r="C19" s="361"/>
      <c r="D19" s="358" t="e">
        <f t="shared" si="0"/>
        <v>#DIV/0!</v>
      </c>
      <c r="E19" s="362"/>
    </row>
    <row r="20" spans="1:5" ht="18.75" customHeight="1">
      <c r="A20" s="122" t="s">
        <v>159</v>
      </c>
      <c r="B20" s="361"/>
      <c r="C20" s="361"/>
      <c r="D20" s="358" t="e">
        <f t="shared" si="0"/>
        <v>#DIV/0!</v>
      </c>
      <c r="E20" s="362"/>
    </row>
    <row r="21" spans="1:5" ht="18.75" customHeight="1">
      <c r="A21" s="41" t="s">
        <v>135</v>
      </c>
      <c r="B21" s="361"/>
      <c r="C21" s="361"/>
      <c r="D21" s="358" t="e">
        <f t="shared" si="0"/>
        <v>#DIV/0!</v>
      </c>
      <c r="E21" s="362"/>
    </row>
    <row r="22" spans="1:5" ht="18.75" customHeight="1">
      <c r="A22" s="42" t="s">
        <v>161</v>
      </c>
      <c r="B22" s="363"/>
      <c r="C22" s="363"/>
      <c r="D22" s="358" t="e">
        <f t="shared" si="0"/>
        <v>#DIV/0!</v>
      </c>
      <c r="E22" s="364"/>
    </row>
    <row r="23" spans="1:5" ht="18.75" customHeight="1">
      <c r="A23" s="42" t="s">
        <v>160</v>
      </c>
      <c r="B23" s="363"/>
      <c r="C23" s="363"/>
      <c r="D23" s="358" t="e">
        <f t="shared" si="0"/>
        <v>#DIV/0!</v>
      </c>
      <c r="E23" s="364"/>
    </row>
    <row r="24" spans="1:5">
      <c r="A24" s="33" t="s">
        <v>83</v>
      </c>
      <c r="B24" s="360">
        <f>SUM(B25,B28)</f>
        <v>0</v>
      </c>
      <c r="C24" s="360">
        <f>SUM(C25,C28)</f>
        <v>0</v>
      </c>
      <c r="D24" s="358" t="e">
        <f t="shared" si="0"/>
        <v>#DIV/0!</v>
      </c>
      <c r="E24" s="359"/>
    </row>
    <row r="25" spans="1:5" ht="18.75" customHeight="1">
      <c r="A25" s="43" t="s">
        <v>110</v>
      </c>
      <c r="B25" s="361"/>
      <c r="C25" s="361"/>
      <c r="D25" s="358" t="e">
        <f t="shared" si="0"/>
        <v>#DIV/0!</v>
      </c>
      <c r="E25" s="362"/>
    </row>
    <row r="26" spans="1:5">
      <c r="A26" s="123" t="s">
        <v>166</v>
      </c>
      <c r="B26" s="361"/>
      <c r="C26" s="361"/>
      <c r="D26" s="358" t="e">
        <f t="shared" si="0"/>
        <v>#DIV/0!</v>
      </c>
      <c r="E26" s="362"/>
    </row>
    <row r="27" spans="1:5">
      <c r="A27" s="123" t="s">
        <v>164</v>
      </c>
      <c r="B27" s="361"/>
      <c r="C27" s="361"/>
      <c r="D27" s="358" t="e">
        <f t="shared" si="0"/>
        <v>#DIV/0!</v>
      </c>
      <c r="E27" s="362"/>
    </row>
    <row r="28" spans="1:5">
      <c r="A28" s="43" t="s">
        <v>171</v>
      </c>
      <c r="B28" s="361"/>
      <c r="C28" s="361"/>
      <c r="D28" s="358" t="e">
        <f t="shared" si="0"/>
        <v>#DIV/0!</v>
      </c>
      <c r="E28" s="362"/>
    </row>
    <row r="29" spans="1:5">
      <c r="A29" s="123" t="s">
        <v>165</v>
      </c>
      <c r="B29" s="361"/>
      <c r="C29" s="361"/>
      <c r="D29" s="358" t="e">
        <f t="shared" ref="D29:D33" si="1">B29/$B$34</f>
        <v>#DIV/0!</v>
      </c>
      <c r="E29" s="362"/>
    </row>
    <row r="30" spans="1:5" ht="18.75" customHeight="1">
      <c r="A30" s="123" t="s">
        <v>164</v>
      </c>
      <c r="B30" s="361"/>
      <c r="C30" s="361"/>
      <c r="D30" s="358" t="e">
        <f>B30/$B$34</f>
        <v>#DIV/0!</v>
      </c>
      <c r="E30" s="362"/>
    </row>
    <row r="31" spans="1:5" ht="18.75" customHeight="1">
      <c r="A31" s="38" t="s">
        <v>114</v>
      </c>
      <c r="B31" s="360">
        <f>B32+B33</f>
        <v>0</v>
      </c>
      <c r="C31" s="360">
        <f>C32+C33</f>
        <v>0</v>
      </c>
      <c r="D31" s="358" t="e">
        <f>B31/$B$34</f>
        <v>#DIV/0!</v>
      </c>
      <c r="E31" s="359"/>
    </row>
    <row r="32" spans="1:5" ht="18.75" customHeight="1">
      <c r="A32" s="43" t="s">
        <v>162</v>
      </c>
      <c r="B32" s="357"/>
      <c r="C32" s="357"/>
      <c r="D32" s="358" t="e">
        <f>B32/$B$34</f>
        <v>#DIV/0!</v>
      </c>
      <c r="E32" s="359"/>
    </row>
    <row r="33" spans="1:6" ht="18.75" customHeight="1">
      <c r="A33" s="43" t="s">
        <v>163</v>
      </c>
      <c r="B33" s="357"/>
      <c r="C33" s="357"/>
      <c r="D33" s="358" t="e">
        <f t="shared" si="1"/>
        <v>#DIV/0!</v>
      </c>
      <c r="E33" s="359"/>
    </row>
    <row r="34" spans="1:6" ht="18.75" customHeight="1">
      <c r="A34" s="38" t="s">
        <v>73</v>
      </c>
      <c r="B34" s="360">
        <f>SUM(B15,B16,B24,B31)</f>
        <v>0</v>
      </c>
      <c r="C34" s="360">
        <f>SUM(C15,C16,C24,C31)</f>
        <v>0</v>
      </c>
      <c r="D34" s="358" t="e">
        <f>B34/$B$34</f>
        <v>#DIV/0!</v>
      </c>
      <c r="E34" s="359"/>
    </row>
    <row r="35" spans="1:6" ht="18.75" customHeight="1">
      <c r="A35" s="38" t="s">
        <v>580</v>
      </c>
      <c r="B35" s="438"/>
      <c r="C35" s="438"/>
      <c r="D35" s="439"/>
      <c r="E35" s="440"/>
    </row>
    <row r="36" spans="1:6" ht="18.75" customHeight="1" thickBot="1">
      <c r="A36" s="39" t="s">
        <v>72</v>
      </c>
      <c r="B36" s="40"/>
      <c r="C36" s="40"/>
      <c r="D36" s="40"/>
      <c r="E36" s="365"/>
    </row>
    <row r="37" spans="1:6">
      <c r="A37" s="69" t="s">
        <v>252</v>
      </c>
      <c r="B37" s="128"/>
      <c r="C37" s="129"/>
      <c r="D37" s="129"/>
      <c r="E37" s="129"/>
      <c r="F37" s="128"/>
    </row>
    <row r="38" spans="1:6">
      <c r="A38" s="69" t="s">
        <v>569</v>
      </c>
      <c r="B38" s="128"/>
      <c r="C38" s="129"/>
      <c r="D38" s="129"/>
      <c r="E38" s="129"/>
      <c r="F38" s="128"/>
    </row>
    <row r="39" spans="1:6">
      <c r="A39" s="69" t="s">
        <v>554</v>
      </c>
      <c r="B39" s="128"/>
      <c r="C39" s="129"/>
      <c r="D39" s="129"/>
      <c r="E39" s="129"/>
      <c r="F39" s="128"/>
    </row>
    <row r="40" spans="1:6">
      <c r="A40" s="69" t="s">
        <v>256</v>
      </c>
      <c r="B40" s="128"/>
      <c r="C40" s="129"/>
      <c r="D40" s="129"/>
      <c r="E40" s="129"/>
      <c r="F40" s="128"/>
    </row>
    <row r="41" spans="1:6">
      <c r="A41" s="69" t="s">
        <v>710</v>
      </c>
      <c r="B41" s="128"/>
      <c r="C41" s="129"/>
      <c r="D41" s="129"/>
      <c r="E41" s="129"/>
      <c r="F41" s="128"/>
    </row>
    <row r="42" spans="1:6">
      <c r="A42" s="69" t="s">
        <v>254</v>
      </c>
      <c r="B42" s="128"/>
      <c r="C42" s="129"/>
      <c r="D42" s="129"/>
      <c r="E42" s="129"/>
      <c r="F42" s="128"/>
    </row>
    <row r="43" spans="1:6">
      <c r="A43" s="69" t="s">
        <v>489</v>
      </c>
      <c r="B43" s="128"/>
      <c r="C43" s="129"/>
      <c r="D43" s="129"/>
      <c r="E43" s="129"/>
      <c r="F43" s="128"/>
    </row>
    <row r="44" spans="1:6">
      <c r="A44" s="69" t="s">
        <v>834</v>
      </c>
      <c r="B44" s="128"/>
      <c r="C44" s="129"/>
      <c r="D44" s="129"/>
      <c r="E44" s="129"/>
      <c r="F44" s="128"/>
    </row>
    <row r="45" spans="1:6">
      <c r="A45" s="69" t="s">
        <v>255</v>
      </c>
      <c r="B45" s="128"/>
      <c r="C45" s="129"/>
      <c r="D45" s="129"/>
      <c r="E45" s="129"/>
      <c r="F45" s="128"/>
    </row>
    <row r="46" spans="1:6">
      <c r="A46" s="69" t="s">
        <v>711</v>
      </c>
      <c r="B46" s="128"/>
      <c r="C46" s="129"/>
      <c r="D46" s="129"/>
      <c r="E46" s="129"/>
      <c r="F46" s="128"/>
    </row>
    <row r="47" spans="1:6">
      <c r="A47" s="69" t="s">
        <v>555</v>
      </c>
      <c r="B47" s="128"/>
      <c r="C47" s="129"/>
      <c r="D47" s="129"/>
      <c r="E47" s="129"/>
      <c r="F47" s="128"/>
    </row>
    <row r="48" spans="1:6">
      <c r="A48" s="69" t="s">
        <v>257</v>
      </c>
      <c r="B48" s="128"/>
      <c r="C48" s="129"/>
      <c r="D48" s="129"/>
      <c r="E48" s="129"/>
      <c r="F48" s="128"/>
    </row>
    <row r="49" spans="1:6">
      <c r="A49" s="69" t="s">
        <v>558</v>
      </c>
      <c r="B49" s="128"/>
      <c r="C49" s="129"/>
      <c r="D49" s="129"/>
      <c r="E49" s="129"/>
      <c r="F49" s="128"/>
    </row>
    <row r="50" spans="1:6">
      <c r="A50" s="69" t="s">
        <v>258</v>
      </c>
      <c r="B50" s="128"/>
      <c r="C50" s="129"/>
      <c r="D50" s="129"/>
      <c r="E50" s="129"/>
      <c r="F50" s="128"/>
    </row>
    <row r="51" spans="1:6">
      <c r="A51" s="69" t="s">
        <v>557</v>
      </c>
      <c r="B51" s="128"/>
      <c r="C51" s="129"/>
      <c r="D51" s="129"/>
      <c r="E51" s="129"/>
      <c r="F51" s="128"/>
    </row>
    <row r="52" spans="1:6">
      <c r="A52" s="69" t="s">
        <v>738</v>
      </c>
      <c r="B52" s="128"/>
      <c r="C52" s="129"/>
      <c r="D52" s="129"/>
      <c r="E52" s="129"/>
      <c r="F52" s="128"/>
    </row>
    <row r="53" spans="1:6">
      <c r="A53" s="131" t="s">
        <v>737</v>
      </c>
      <c r="B53" s="130"/>
      <c r="C53" s="130"/>
      <c r="D53" s="130"/>
      <c r="E53" s="130"/>
      <c r="F53" s="130"/>
    </row>
    <row r="54" spans="1:6">
      <c r="A54" s="11" t="s">
        <v>559</v>
      </c>
    </row>
    <row r="55" spans="1:6" ht="17.25" thickBot="1">
      <c r="A55" s="11"/>
      <c r="E55" s="9" t="s">
        <v>121</v>
      </c>
    </row>
    <row r="56" spans="1:6" ht="33">
      <c r="A56" s="10"/>
      <c r="B56" s="50" t="s">
        <v>589</v>
      </c>
      <c r="C56" s="601" t="s">
        <v>590</v>
      </c>
      <c r="D56" s="50" t="s">
        <v>95</v>
      </c>
      <c r="E56" s="93" t="s">
        <v>94</v>
      </c>
    </row>
    <row r="57" spans="1:6">
      <c r="A57" s="24" t="s">
        <v>42</v>
      </c>
      <c r="B57" s="370"/>
      <c r="C57" s="370"/>
      <c r="D57" s="370"/>
      <c r="E57" s="17"/>
    </row>
    <row r="58" spans="1:6">
      <c r="A58" s="24" t="s">
        <v>59</v>
      </c>
      <c r="B58" s="470" t="e">
        <f>B57/$D$7</f>
        <v>#DIV/0!</v>
      </c>
      <c r="C58" s="470" t="e">
        <f>C57/$D$7</f>
        <v>#DIV/0!</v>
      </c>
      <c r="D58" s="470" t="e">
        <f t="shared" ref="D58:E58" si="2">D57/$D$7</f>
        <v>#DIV/0!</v>
      </c>
      <c r="E58" s="600" t="e">
        <f t="shared" si="2"/>
        <v>#DIV/0!</v>
      </c>
    </row>
    <row r="59" spans="1:6" ht="17.25" thickBot="1">
      <c r="A59" s="12" t="s">
        <v>735</v>
      </c>
      <c r="B59" s="599" t="e">
        <f>B57/$B$25</f>
        <v>#DIV/0!</v>
      </c>
      <c r="C59" s="599" t="e">
        <f t="shared" ref="C59:E59" si="3">C57/$B$25</f>
        <v>#DIV/0!</v>
      </c>
      <c r="D59" s="599" t="e">
        <f t="shared" si="3"/>
        <v>#DIV/0!</v>
      </c>
      <c r="E59" s="201" t="e">
        <f t="shared" si="3"/>
        <v>#DIV/0!</v>
      </c>
    </row>
    <row r="60" spans="1:6">
      <c r="A60" s="69" t="s">
        <v>712</v>
      </c>
      <c r="B60" s="8"/>
      <c r="C60" s="8"/>
    </row>
    <row r="61" spans="1:6">
      <c r="A61" s="51" t="s">
        <v>475</v>
      </c>
    </row>
    <row r="62" spans="1:6">
      <c r="A62" s="51" t="s">
        <v>259</v>
      </c>
    </row>
    <row r="63" spans="1:6">
      <c r="A63" s="51"/>
    </row>
    <row r="64" spans="1:6">
      <c r="A64" s="11" t="s">
        <v>145</v>
      </c>
    </row>
    <row r="65" spans="1:5" ht="17.25" thickBot="1">
      <c r="A65" s="11"/>
      <c r="D65" s="9" t="s">
        <v>121</v>
      </c>
    </row>
    <row r="66" spans="1:5">
      <c r="A66" s="699"/>
      <c r="B66" s="110" t="s">
        <v>713</v>
      </c>
      <c r="C66" s="110" t="s">
        <v>714</v>
      </c>
      <c r="D66" s="244" t="s">
        <v>60</v>
      </c>
    </row>
    <row r="67" spans="1:5">
      <c r="A67" s="700"/>
      <c r="B67" s="243" t="s">
        <v>62</v>
      </c>
      <c r="C67" s="243" t="s">
        <v>63</v>
      </c>
      <c r="D67" s="31" t="s">
        <v>64</v>
      </c>
    </row>
    <row r="68" spans="1:5" ht="17.25" thickBot="1">
      <c r="A68" s="12" t="s">
        <v>61</v>
      </c>
      <c r="B68" s="21"/>
      <c r="C68" s="21"/>
      <c r="D68" s="193">
        <f>B68-C68</f>
        <v>0</v>
      </c>
    </row>
    <row r="69" spans="1:5">
      <c r="A69" s="69" t="s">
        <v>261</v>
      </c>
      <c r="B69" s="8"/>
      <c r="C69" s="8"/>
    </row>
    <row r="70" spans="1:5">
      <c r="A70" s="69" t="s">
        <v>260</v>
      </c>
      <c r="B70" s="8"/>
      <c r="C70" s="8"/>
    </row>
    <row r="71" spans="1:5">
      <c r="A71" s="6"/>
    </row>
    <row r="72" spans="1:5">
      <c r="A72" s="3" t="s">
        <v>146</v>
      </c>
    </row>
    <row r="73" spans="1:5" ht="17.25" thickBot="1">
      <c r="A73" s="3"/>
      <c r="E73" s="9" t="s">
        <v>121</v>
      </c>
    </row>
    <row r="74" spans="1:5">
      <c r="A74" s="699"/>
      <c r="B74" s="110" t="s">
        <v>544</v>
      </c>
      <c r="C74" s="110" t="s">
        <v>65</v>
      </c>
      <c r="D74" s="110" t="s">
        <v>543</v>
      </c>
      <c r="E74" s="410" t="s">
        <v>542</v>
      </c>
    </row>
    <row r="75" spans="1:5">
      <c r="A75" s="700"/>
      <c r="B75" s="411" t="s">
        <v>14</v>
      </c>
      <c r="C75" s="411" t="s">
        <v>15</v>
      </c>
      <c r="D75" s="411" t="s">
        <v>545</v>
      </c>
      <c r="E75" s="31" t="s">
        <v>546</v>
      </c>
    </row>
    <row r="76" spans="1:5">
      <c r="A76" s="24" t="s">
        <v>21</v>
      </c>
      <c r="B76" s="370"/>
      <c r="C76" s="370"/>
      <c r="D76" s="370"/>
      <c r="E76" s="17"/>
    </row>
    <row r="77" spans="1:5" ht="17.25" thickBot="1">
      <c r="A77" s="12" t="s">
        <v>541</v>
      </c>
      <c r="B77" s="693" t="e">
        <f>B76/(C76-D76-E76)</f>
        <v>#DIV/0!</v>
      </c>
      <c r="C77" s="693"/>
      <c r="D77" s="693"/>
      <c r="E77" s="694"/>
    </row>
    <row r="78" spans="1:5">
      <c r="A78" s="210" t="s">
        <v>262</v>
      </c>
    </row>
  </sheetData>
  <sheetProtection password="CC52" sheet="1" objects="1" scenarios="1" formatCells="0" formatColumns="0" formatRows="0"/>
  <protectedRanges>
    <protectedRange sqref="A2:D2" name="区域11"/>
    <protectedRange sqref="E15:E36" name="区域7"/>
    <protectedRange sqref="B35:D36" name="区域6"/>
    <protectedRange sqref="B32:C33" name="区域5"/>
    <protectedRange sqref="B25:C30" name="区域4"/>
    <protectedRange sqref="B17:C23" name="区域3"/>
    <protectedRange sqref="B15:C15" name="区域2"/>
    <protectedRange sqref="B6:D8" name="区域1"/>
    <protectedRange sqref="B57:E57" name="区域8"/>
    <protectedRange sqref="B68:C68" name="区域9"/>
    <protectedRange sqref="B76:E76" name="区域10"/>
  </protectedRanges>
  <mergeCells count="14">
    <mergeCell ref="B77:E77"/>
    <mergeCell ref="A1:F1"/>
    <mergeCell ref="B2:D2"/>
    <mergeCell ref="E13:E14"/>
    <mergeCell ref="A66:A67"/>
    <mergeCell ref="A74:A75"/>
    <mergeCell ref="C13:C14"/>
    <mergeCell ref="D13:D14"/>
    <mergeCell ref="A4:A5"/>
    <mergeCell ref="C4:C5"/>
    <mergeCell ref="A13:A14"/>
    <mergeCell ref="B13:B14"/>
    <mergeCell ref="B4:B5"/>
    <mergeCell ref="D4:D5"/>
  </mergeCells>
  <phoneticPr fontId="4" type="noConversion"/>
  <dataValidations count="1">
    <dataValidation type="list" allowBlank="1" showInputMessage="1" showErrorMessage="1" sqref="C13:C14">
      <formula1>"减值,减值准备"</formula1>
    </dataValidation>
  </dataValidations>
  <printOptions horizontalCentered="1"/>
  <pageMargins left="0.70866141732283472" right="0.70866141732283472" top="0.74803149606299213" bottom="0.74803149606299213" header="0.31496062992125984" footer="0.31496062992125984"/>
  <pageSetup paperSize="9" scale="69" fitToHeight="2" orientation="landscape" r:id="rId1"/>
  <headerFooter>
    <oddFooter>第 &amp;P 页，共 &amp;N 页</oddFooter>
  </headerFooter>
  <drawing r:id="rId2"/>
</worksheet>
</file>

<file path=xl/worksheets/sheet6.xml><?xml version="1.0" encoding="utf-8"?>
<worksheet xmlns="http://schemas.openxmlformats.org/spreadsheetml/2006/main" xmlns:r="http://schemas.openxmlformats.org/officeDocument/2006/relationships">
  <sheetPr codeName="Sheet4"/>
  <dimension ref="A1:P91"/>
  <sheetViews>
    <sheetView view="pageBreakPreview" topLeftCell="A25" zoomScale="80" zoomScaleSheetLayoutView="80" workbookViewId="0">
      <selection activeCell="A40" sqref="A40:A47"/>
    </sheetView>
  </sheetViews>
  <sheetFormatPr defaultColWidth="9" defaultRowHeight="16.5"/>
  <cols>
    <col min="1" max="1" width="10.75" style="1" customWidth="1"/>
    <col min="2" max="2" width="33.25" style="1" customWidth="1"/>
    <col min="3" max="3" width="18.625" style="1" customWidth="1"/>
    <col min="4" max="4" width="15.125" style="1" bestFit="1" customWidth="1"/>
    <col min="5" max="5" width="14.375" style="1" bestFit="1" customWidth="1"/>
    <col min="6" max="6" width="15.125" style="1" bestFit="1" customWidth="1"/>
    <col min="7" max="7" width="17.625" style="1" bestFit="1" customWidth="1"/>
    <col min="8" max="8" width="18.875" style="1" bestFit="1" customWidth="1"/>
    <col min="9" max="9" width="13.875" style="1" bestFit="1" customWidth="1"/>
    <col min="10" max="10" width="10.625" style="1" bestFit="1" customWidth="1"/>
    <col min="11" max="11" width="11.375" style="1" customWidth="1"/>
    <col min="12" max="12" width="17.125" style="1" customWidth="1"/>
    <col min="13" max="16384" width="9" style="1"/>
  </cols>
  <sheetData>
    <row r="1" spans="1:16" ht="24.75">
      <c r="A1" s="695" t="s">
        <v>488</v>
      </c>
      <c r="B1" s="695"/>
      <c r="C1" s="695"/>
      <c r="D1" s="695"/>
      <c r="E1" s="695"/>
      <c r="F1" s="695"/>
      <c r="G1" s="695"/>
      <c r="H1" s="695"/>
      <c r="I1" s="695"/>
      <c r="J1" s="695"/>
      <c r="K1" s="695"/>
      <c r="L1" s="695"/>
      <c r="M1" s="695"/>
    </row>
    <row r="2" spans="1:16">
      <c r="A2" s="2" t="s">
        <v>231</v>
      </c>
      <c r="E2" s="696" t="s">
        <v>232</v>
      </c>
      <c r="F2" s="696"/>
      <c r="G2" s="696"/>
    </row>
    <row r="3" spans="1:16" ht="17.25" thickBot="1">
      <c r="A3" s="2" t="s">
        <v>130</v>
      </c>
      <c r="J3" s="132" t="s">
        <v>121</v>
      </c>
    </row>
    <row r="4" spans="1:16">
      <c r="A4" s="757"/>
      <c r="B4" s="755"/>
      <c r="C4" s="753" t="s">
        <v>129</v>
      </c>
      <c r="D4" s="754"/>
      <c r="E4" s="754"/>
      <c r="F4" s="754"/>
      <c r="G4" s="754"/>
      <c r="H4" s="754"/>
      <c r="I4" s="722"/>
      <c r="J4" s="748" t="s">
        <v>75</v>
      </c>
    </row>
    <row r="5" spans="1:16" ht="17.25" thickBot="1">
      <c r="A5" s="758"/>
      <c r="B5" s="756"/>
      <c r="C5" s="112" t="s">
        <v>68</v>
      </c>
      <c r="D5" s="112" t="s">
        <v>30</v>
      </c>
      <c r="E5" s="112" t="s">
        <v>31</v>
      </c>
      <c r="F5" s="112" t="s">
        <v>32</v>
      </c>
      <c r="G5" s="112" t="s">
        <v>33</v>
      </c>
      <c r="H5" s="112" t="s">
        <v>591</v>
      </c>
      <c r="I5" s="112" t="s">
        <v>592</v>
      </c>
      <c r="J5" s="749"/>
    </row>
    <row r="6" spans="1:16">
      <c r="A6" s="750" t="s">
        <v>123</v>
      </c>
      <c r="B6" s="115" t="s">
        <v>147</v>
      </c>
      <c r="C6" s="110"/>
      <c r="D6" s="110"/>
      <c r="E6" s="110"/>
      <c r="F6" s="110"/>
      <c r="G6" s="110"/>
      <c r="H6" s="110"/>
      <c r="I6" s="110"/>
      <c r="J6" s="191">
        <f>SUM(C6:I6)</f>
        <v>0</v>
      </c>
    </row>
    <row r="7" spans="1:16">
      <c r="A7" s="751"/>
      <c r="B7" s="102" t="s">
        <v>89</v>
      </c>
      <c r="C7" s="73"/>
      <c r="D7" s="73"/>
      <c r="E7" s="73"/>
      <c r="F7" s="73"/>
      <c r="G7" s="73"/>
      <c r="H7" s="73"/>
      <c r="I7" s="73"/>
      <c r="J7" s="192">
        <f t="shared" ref="J7:J13" si="0">SUM(C7:I7)</f>
        <v>0</v>
      </c>
    </row>
    <row r="8" spans="1:16">
      <c r="A8" s="751"/>
      <c r="B8" s="74" t="s">
        <v>90</v>
      </c>
      <c r="C8" s="19"/>
      <c r="D8" s="19"/>
      <c r="E8" s="19"/>
      <c r="F8" s="19"/>
      <c r="G8" s="19"/>
      <c r="H8" s="19"/>
      <c r="I8" s="19"/>
      <c r="J8" s="192">
        <f t="shared" si="0"/>
        <v>0</v>
      </c>
    </row>
    <row r="9" spans="1:16">
      <c r="A9" s="751"/>
      <c r="B9" s="75" t="s">
        <v>91</v>
      </c>
      <c r="C9" s="19"/>
      <c r="D9" s="19"/>
      <c r="E9" s="19"/>
      <c r="F9" s="19"/>
      <c r="G9" s="19"/>
      <c r="H9" s="19"/>
      <c r="I9" s="19"/>
      <c r="J9" s="192">
        <f t="shared" si="0"/>
        <v>0</v>
      </c>
    </row>
    <row r="10" spans="1:16">
      <c r="A10" s="751"/>
      <c r="B10" s="75" t="s">
        <v>597</v>
      </c>
      <c r="C10" s="19"/>
      <c r="D10" s="19"/>
      <c r="E10" s="19"/>
      <c r="F10" s="19"/>
      <c r="G10" s="19"/>
      <c r="H10" s="19"/>
      <c r="I10" s="19"/>
      <c r="J10" s="192">
        <f t="shared" si="0"/>
        <v>0</v>
      </c>
      <c r="K10" s="8"/>
      <c r="L10" s="8"/>
      <c r="M10" s="8"/>
      <c r="N10" s="8"/>
      <c r="O10" s="8"/>
      <c r="P10" s="8"/>
    </row>
    <row r="11" spans="1:16">
      <c r="A11" s="751"/>
      <c r="B11" s="472" t="s">
        <v>595</v>
      </c>
      <c r="C11" s="473"/>
      <c r="D11" s="473"/>
      <c r="E11" s="473"/>
      <c r="F11" s="473"/>
      <c r="G11" s="473"/>
      <c r="H11" s="473"/>
      <c r="I11" s="473"/>
      <c r="J11" s="192">
        <f t="shared" si="0"/>
        <v>0</v>
      </c>
      <c r="K11" s="8"/>
      <c r="L11" s="8"/>
      <c r="M11" s="8"/>
      <c r="N11" s="8"/>
      <c r="O11" s="8"/>
      <c r="P11" s="8"/>
    </row>
    <row r="12" spans="1:16">
      <c r="A12" s="751"/>
      <c r="B12" s="472" t="s">
        <v>596</v>
      </c>
      <c r="C12" s="473"/>
      <c r="D12" s="473"/>
      <c r="E12" s="473"/>
      <c r="F12" s="473"/>
      <c r="G12" s="473"/>
      <c r="H12" s="473"/>
      <c r="I12" s="473"/>
      <c r="J12" s="192">
        <f t="shared" si="0"/>
        <v>0</v>
      </c>
      <c r="K12" s="8"/>
      <c r="L12" s="8"/>
      <c r="M12" s="8"/>
      <c r="N12" s="8"/>
      <c r="O12" s="8"/>
      <c r="P12" s="8"/>
    </row>
    <row r="13" spans="1:16" ht="17.25" thickBot="1">
      <c r="A13" s="752"/>
      <c r="B13" s="76" t="s">
        <v>69</v>
      </c>
      <c r="C13" s="194">
        <f>SUM(C6:C12)</f>
        <v>0</v>
      </c>
      <c r="D13" s="194">
        <f>SUM(D6:D12)</f>
        <v>0</v>
      </c>
      <c r="E13" s="194">
        <f>SUM(E6:E12)</f>
        <v>0</v>
      </c>
      <c r="F13" s="194">
        <f t="shared" ref="F13:I13" si="1">SUM(F6:F12)</f>
        <v>0</v>
      </c>
      <c r="G13" s="194">
        <f t="shared" si="1"/>
        <v>0</v>
      </c>
      <c r="H13" s="194">
        <f t="shared" si="1"/>
        <v>0</v>
      </c>
      <c r="I13" s="194">
        <f t="shared" si="1"/>
        <v>0</v>
      </c>
      <c r="J13" s="193">
        <f t="shared" si="0"/>
        <v>0</v>
      </c>
      <c r="K13" s="8"/>
      <c r="L13" s="8"/>
      <c r="M13" s="8"/>
      <c r="N13" s="8"/>
      <c r="O13" s="8"/>
      <c r="P13" s="8"/>
    </row>
    <row r="14" spans="1:16">
      <c r="A14" s="750" t="s">
        <v>122</v>
      </c>
      <c r="B14" s="466" t="s">
        <v>147</v>
      </c>
      <c r="C14" s="467" t="e">
        <f>C6/$J$13</f>
        <v>#DIV/0!</v>
      </c>
      <c r="D14" s="467" t="e">
        <f>D6/$J$13</f>
        <v>#DIV/0!</v>
      </c>
      <c r="E14" s="467" t="e">
        <f t="shared" ref="D14:I17" si="2">E6/$J$13</f>
        <v>#DIV/0!</v>
      </c>
      <c r="F14" s="467" t="e">
        <f t="shared" si="2"/>
        <v>#DIV/0!</v>
      </c>
      <c r="G14" s="467" t="e">
        <f t="shared" si="2"/>
        <v>#DIV/0!</v>
      </c>
      <c r="H14" s="467" t="e">
        <f t="shared" si="2"/>
        <v>#DIV/0!</v>
      </c>
      <c r="I14" s="467" t="e">
        <f t="shared" si="2"/>
        <v>#DIV/0!</v>
      </c>
      <c r="J14" s="468"/>
      <c r="K14" s="8"/>
      <c r="L14" s="8"/>
      <c r="M14" s="8"/>
      <c r="N14" s="8"/>
      <c r="O14" s="8"/>
      <c r="P14" s="8"/>
    </row>
    <row r="15" spans="1:16">
      <c r="A15" s="751"/>
      <c r="B15" s="469" t="s">
        <v>89</v>
      </c>
      <c r="C15" s="470" t="e">
        <f>C7/$J$13</f>
        <v>#DIV/0!</v>
      </c>
      <c r="D15" s="470" t="e">
        <f t="shared" si="2"/>
        <v>#DIV/0!</v>
      </c>
      <c r="E15" s="470" t="e">
        <f t="shared" si="2"/>
        <v>#DIV/0!</v>
      </c>
      <c r="F15" s="470" t="e">
        <f t="shared" si="2"/>
        <v>#DIV/0!</v>
      </c>
      <c r="G15" s="470" t="e">
        <f t="shared" si="2"/>
        <v>#DIV/0!</v>
      </c>
      <c r="H15" s="470" t="e">
        <f t="shared" si="2"/>
        <v>#DIV/0!</v>
      </c>
      <c r="I15" s="470" t="e">
        <f t="shared" si="2"/>
        <v>#DIV/0!</v>
      </c>
      <c r="J15" s="124"/>
      <c r="K15" s="8"/>
      <c r="L15" s="8"/>
      <c r="M15" s="8"/>
      <c r="N15" s="8"/>
      <c r="O15" s="8"/>
      <c r="P15" s="8"/>
    </row>
    <row r="16" spans="1:16">
      <c r="A16" s="751"/>
      <c r="B16" s="469" t="s">
        <v>90</v>
      </c>
      <c r="C16" s="588" t="e">
        <f>C8/$J$13</f>
        <v>#DIV/0!</v>
      </c>
      <c r="D16" s="470" t="e">
        <f t="shared" si="2"/>
        <v>#DIV/0!</v>
      </c>
      <c r="E16" s="470" t="e">
        <f t="shared" si="2"/>
        <v>#DIV/0!</v>
      </c>
      <c r="F16" s="470" t="e">
        <f t="shared" si="2"/>
        <v>#DIV/0!</v>
      </c>
      <c r="G16" s="470" t="e">
        <f t="shared" si="2"/>
        <v>#DIV/0!</v>
      </c>
      <c r="H16" s="470" t="e">
        <f t="shared" si="2"/>
        <v>#DIV/0!</v>
      </c>
      <c r="I16" s="470" t="e">
        <f t="shared" si="2"/>
        <v>#DIV/0!</v>
      </c>
      <c r="J16" s="124"/>
      <c r="K16" s="8"/>
      <c r="L16" s="8"/>
      <c r="M16" s="8"/>
      <c r="N16" s="8"/>
      <c r="O16" s="8"/>
      <c r="P16" s="8"/>
    </row>
    <row r="17" spans="1:16">
      <c r="A17" s="751"/>
      <c r="B17" s="471" t="s">
        <v>91</v>
      </c>
      <c r="C17" s="470" t="e">
        <f>C9/$J$13</f>
        <v>#DIV/0!</v>
      </c>
      <c r="D17" s="470" t="e">
        <f t="shared" si="2"/>
        <v>#DIV/0!</v>
      </c>
      <c r="E17" s="470" t="e">
        <f t="shared" si="2"/>
        <v>#DIV/0!</v>
      </c>
      <c r="F17" s="470" t="e">
        <f t="shared" si="2"/>
        <v>#DIV/0!</v>
      </c>
      <c r="G17" s="470" t="e">
        <f t="shared" si="2"/>
        <v>#DIV/0!</v>
      </c>
      <c r="H17" s="470" t="e">
        <f t="shared" si="2"/>
        <v>#DIV/0!</v>
      </c>
      <c r="I17" s="470" t="e">
        <f t="shared" si="2"/>
        <v>#DIV/0!</v>
      </c>
      <c r="J17" s="124"/>
      <c r="K17" s="8"/>
      <c r="L17" s="8"/>
      <c r="M17" s="8"/>
      <c r="N17" s="8"/>
      <c r="O17" s="8"/>
      <c r="P17" s="8"/>
    </row>
    <row r="18" spans="1:16">
      <c r="A18" s="751"/>
      <c r="B18" s="471" t="s">
        <v>597</v>
      </c>
      <c r="C18" s="470" t="e">
        <f t="shared" ref="C18:I18" si="3">C10/$J$13</f>
        <v>#DIV/0!</v>
      </c>
      <c r="D18" s="470" t="e">
        <f t="shared" si="3"/>
        <v>#DIV/0!</v>
      </c>
      <c r="E18" s="470" t="e">
        <f t="shared" si="3"/>
        <v>#DIV/0!</v>
      </c>
      <c r="F18" s="470" t="e">
        <f t="shared" si="3"/>
        <v>#DIV/0!</v>
      </c>
      <c r="G18" s="470" t="e">
        <f t="shared" si="3"/>
        <v>#DIV/0!</v>
      </c>
      <c r="H18" s="470" t="e">
        <f t="shared" si="3"/>
        <v>#DIV/0!</v>
      </c>
      <c r="I18" s="470" t="e">
        <f t="shared" si="3"/>
        <v>#DIV/0!</v>
      </c>
      <c r="J18" s="124"/>
      <c r="K18" s="8"/>
      <c r="L18" s="8"/>
      <c r="M18" s="8"/>
      <c r="N18" s="8"/>
      <c r="O18" s="8"/>
      <c r="P18" s="8"/>
    </row>
    <row r="19" spans="1:16">
      <c r="A19" s="751"/>
      <c r="B19" s="472" t="s">
        <v>595</v>
      </c>
      <c r="C19" s="470" t="e">
        <f t="shared" ref="C19:I20" si="4">C11/$J$13</f>
        <v>#DIV/0!</v>
      </c>
      <c r="D19" s="470" t="e">
        <f t="shared" si="4"/>
        <v>#DIV/0!</v>
      </c>
      <c r="E19" s="470" t="e">
        <f t="shared" si="4"/>
        <v>#DIV/0!</v>
      </c>
      <c r="F19" s="470" t="e">
        <f t="shared" si="4"/>
        <v>#DIV/0!</v>
      </c>
      <c r="G19" s="470" t="e">
        <f t="shared" si="4"/>
        <v>#DIV/0!</v>
      </c>
      <c r="H19" s="470" t="e">
        <f t="shared" si="4"/>
        <v>#DIV/0!</v>
      </c>
      <c r="I19" s="470" t="e">
        <f t="shared" si="4"/>
        <v>#DIV/0!</v>
      </c>
      <c r="J19" s="124"/>
      <c r="K19" s="8"/>
      <c r="L19" s="8"/>
      <c r="M19" s="8"/>
      <c r="N19" s="8"/>
      <c r="O19" s="8"/>
      <c r="P19" s="8"/>
    </row>
    <row r="20" spans="1:16" ht="17.25" thickBot="1">
      <c r="A20" s="752"/>
      <c r="B20" s="76" t="s">
        <v>596</v>
      </c>
      <c r="C20" s="195" t="e">
        <f t="shared" si="4"/>
        <v>#DIV/0!</v>
      </c>
      <c r="D20" s="195" t="e">
        <f t="shared" si="4"/>
        <v>#DIV/0!</v>
      </c>
      <c r="E20" s="195" t="e">
        <f t="shared" si="4"/>
        <v>#DIV/0!</v>
      </c>
      <c r="F20" s="195" t="e">
        <f t="shared" si="4"/>
        <v>#DIV/0!</v>
      </c>
      <c r="G20" s="195" t="e">
        <f t="shared" si="4"/>
        <v>#DIV/0!</v>
      </c>
      <c r="H20" s="195" t="e">
        <f t="shared" si="4"/>
        <v>#DIV/0!</v>
      </c>
      <c r="I20" s="195" t="e">
        <f t="shared" si="4"/>
        <v>#DIV/0!</v>
      </c>
      <c r="J20" s="125"/>
      <c r="K20" s="8"/>
      <c r="L20" s="8"/>
      <c r="M20" s="8"/>
      <c r="N20" s="8"/>
      <c r="O20" s="8"/>
      <c r="P20" s="8"/>
    </row>
    <row r="21" spans="1:16" s="130" customFormat="1">
      <c r="A21" s="334" t="s">
        <v>263</v>
      </c>
      <c r="B21" s="131" t="s">
        <v>593</v>
      </c>
      <c r="C21" s="334"/>
      <c r="D21" s="334"/>
      <c r="E21" s="334"/>
      <c r="F21" s="334"/>
      <c r="G21" s="334"/>
      <c r="H21" s="334"/>
      <c r="I21" s="334"/>
      <c r="J21" s="334"/>
      <c r="K21" s="334"/>
      <c r="L21" s="334"/>
      <c r="M21" s="334"/>
      <c r="N21" s="335"/>
      <c r="O21" s="335"/>
    </row>
    <row r="22" spans="1:16">
      <c r="A22" s="179"/>
      <c r="B22" s="212" t="s">
        <v>594</v>
      </c>
      <c r="C22" s="179"/>
      <c r="D22" s="179"/>
      <c r="E22" s="179"/>
      <c r="F22" s="179"/>
      <c r="G22" s="179"/>
      <c r="H22" s="179"/>
      <c r="I22" s="179"/>
      <c r="J22" s="179"/>
      <c r="K22" s="179"/>
      <c r="L22" s="179"/>
      <c r="M22" s="179"/>
      <c r="N22" s="8"/>
      <c r="O22" s="8"/>
    </row>
    <row r="23" spans="1:16">
      <c r="A23" s="179"/>
      <c r="B23" s="212" t="s">
        <v>715</v>
      </c>
      <c r="C23" s="179"/>
      <c r="D23" s="179"/>
      <c r="E23" s="179"/>
      <c r="F23" s="179"/>
      <c r="G23" s="179"/>
      <c r="H23" s="179"/>
      <c r="I23" s="179"/>
      <c r="J23" s="179"/>
      <c r="K23" s="179"/>
      <c r="L23" s="179"/>
      <c r="M23" s="179"/>
      <c r="N23" s="8"/>
      <c r="O23" s="8"/>
    </row>
    <row r="24" spans="1:16">
      <c r="A24" s="179"/>
      <c r="B24" s="212"/>
      <c r="C24" s="179"/>
      <c r="D24" s="179"/>
      <c r="E24" s="179"/>
      <c r="F24" s="179"/>
      <c r="G24" s="179"/>
      <c r="H24" s="179"/>
      <c r="I24" s="179"/>
      <c r="J24" s="179"/>
      <c r="K24" s="179"/>
      <c r="L24" s="179"/>
      <c r="M24" s="179"/>
      <c r="N24" s="8"/>
      <c r="O24" s="8"/>
    </row>
    <row r="25" spans="1:16">
      <c r="A25" s="2" t="s">
        <v>556</v>
      </c>
    </row>
    <row r="26" spans="1:16" ht="17.25" thickBot="1">
      <c r="A26" s="2"/>
      <c r="F26" s="3"/>
      <c r="G26" s="132" t="s">
        <v>121</v>
      </c>
    </row>
    <row r="27" spans="1:16" ht="33.75" customHeight="1" thickBot="1">
      <c r="A27" s="2"/>
      <c r="B27" s="83"/>
      <c r="C27" s="730" t="s">
        <v>96</v>
      </c>
      <c r="D27" s="731"/>
      <c r="E27" s="81" t="s">
        <v>97</v>
      </c>
      <c r="F27" s="127" t="s">
        <v>172</v>
      </c>
      <c r="G27" s="82" t="s">
        <v>71</v>
      </c>
    </row>
    <row r="28" spans="1:16">
      <c r="B28" s="84" t="s">
        <v>528</v>
      </c>
      <c r="C28" s="741"/>
      <c r="D28" s="724"/>
      <c r="E28" s="80"/>
      <c r="F28" s="196">
        <f>C28+E28</f>
        <v>0</v>
      </c>
      <c r="G28" s="197" t="e">
        <f>F28/$F$33</f>
        <v>#DIV/0!</v>
      </c>
    </row>
    <row r="29" spans="1:16">
      <c r="B29" s="85" t="s">
        <v>76</v>
      </c>
      <c r="C29" s="739"/>
      <c r="D29" s="740"/>
      <c r="E29" s="78"/>
      <c r="F29" s="198">
        <f t="shared" ref="F29:F33" si="5">C29+E29</f>
        <v>0</v>
      </c>
      <c r="G29" s="199" t="e">
        <f>F29/$F$33</f>
        <v>#DIV/0!</v>
      </c>
    </row>
    <row r="30" spans="1:16" ht="33">
      <c r="B30" s="85" t="s">
        <v>79</v>
      </c>
      <c r="C30" s="717"/>
      <c r="D30" s="718"/>
      <c r="E30" s="19"/>
      <c r="F30" s="198">
        <f t="shared" si="5"/>
        <v>0</v>
      </c>
      <c r="G30" s="199" t="e">
        <f>F30/$F$33</f>
        <v>#DIV/0!</v>
      </c>
    </row>
    <row r="31" spans="1:16">
      <c r="B31" s="85" t="s">
        <v>77</v>
      </c>
      <c r="C31" s="717"/>
      <c r="D31" s="718"/>
      <c r="E31" s="19"/>
      <c r="F31" s="198">
        <f t="shared" si="5"/>
        <v>0</v>
      </c>
      <c r="G31" s="199" t="e">
        <f>F31/$F$33</f>
        <v>#DIV/0!</v>
      </c>
    </row>
    <row r="32" spans="1:16">
      <c r="B32" s="86" t="s">
        <v>78</v>
      </c>
      <c r="C32" s="717"/>
      <c r="D32" s="718"/>
      <c r="E32" s="19"/>
      <c r="F32" s="198">
        <f t="shared" si="5"/>
        <v>0</v>
      </c>
      <c r="G32" s="199" t="e">
        <f>F32/$F$33</f>
        <v>#DIV/0!</v>
      </c>
    </row>
    <row r="33" spans="1:11" ht="17.25" thickBot="1">
      <c r="B33" s="87" t="s">
        <v>75</v>
      </c>
      <c r="C33" s="746">
        <f>SUM(C28:D32)</f>
        <v>0</v>
      </c>
      <c r="D33" s="747"/>
      <c r="E33" s="200">
        <f>SUM(E28:E32)</f>
        <v>0</v>
      </c>
      <c r="F33" s="200">
        <f t="shared" si="5"/>
        <v>0</v>
      </c>
      <c r="G33" s="201" t="e">
        <f>SUM(G28:G32)</f>
        <v>#DIV/0!</v>
      </c>
    </row>
    <row r="34" spans="1:11">
      <c r="A34" s="211" t="s">
        <v>263</v>
      </c>
      <c r="B34" s="212" t="s">
        <v>264</v>
      </c>
      <c r="C34" s="77"/>
    </row>
    <row r="35" spans="1:11">
      <c r="B35" s="213"/>
      <c r="C35" s="77"/>
    </row>
    <row r="37" spans="1:11" ht="17.25" thickBot="1">
      <c r="A37" s="2" t="s">
        <v>716</v>
      </c>
      <c r="K37" s="132" t="s">
        <v>121</v>
      </c>
    </row>
    <row r="38" spans="1:11">
      <c r="A38" s="721" t="s">
        <v>34</v>
      </c>
      <c r="B38" s="722"/>
      <c r="C38" s="732" t="s">
        <v>57</v>
      </c>
      <c r="D38" s="733"/>
      <c r="E38" s="733"/>
      <c r="F38" s="733"/>
      <c r="G38" s="733"/>
      <c r="H38" s="733"/>
      <c r="I38" s="733"/>
      <c r="J38" s="733"/>
      <c r="K38" s="734"/>
    </row>
    <row r="39" spans="1:11" ht="17.25" thickBot="1">
      <c r="A39" s="723"/>
      <c r="B39" s="724"/>
      <c r="C39" s="412" t="s">
        <v>115</v>
      </c>
      <c r="D39" s="412" t="s">
        <v>116</v>
      </c>
      <c r="E39" s="412" t="s">
        <v>117</v>
      </c>
      <c r="F39" s="412" t="s">
        <v>118</v>
      </c>
      <c r="G39" s="412" t="s">
        <v>119</v>
      </c>
      <c r="H39" s="412" t="s">
        <v>120</v>
      </c>
      <c r="I39" s="412" t="s">
        <v>58</v>
      </c>
      <c r="J39" s="412" t="s">
        <v>560</v>
      </c>
      <c r="K39" s="121" t="s">
        <v>20</v>
      </c>
    </row>
    <row r="40" spans="1:11">
      <c r="A40" s="727" t="s">
        <v>35</v>
      </c>
      <c r="B40" s="413" t="s">
        <v>68</v>
      </c>
      <c r="C40" s="415"/>
      <c r="D40" s="415"/>
      <c r="E40" s="415"/>
      <c r="F40" s="415"/>
      <c r="G40" s="415"/>
      <c r="H40" s="415"/>
      <c r="I40" s="415"/>
      <c r="J40" s="415"/>
      <c r="K40" s="376">
        <f>SUM(C40:J40)</f>
        <v>0</v>
      </c>
    </row>
    <row r="41" spans="1:11">
      <c r="A41" s="728"/>
      <c r="B41" s="34" t="s">
        <v>30</v>
      </c>
      <c r="C41" s="415"/>
      <c r="D41" s="415"/>
      <c r="E41" s="415"/>
      <c r="F41" s="415"/>
      <c r="G41" s="415"/>
      <c r="H41" s="415"/>
      <c r="I41" s="415"/>
      <c r="J41" s="415"/>
      <c r="K41" s="376">
        <f t="shared" ref="K41:K46" si="6">SUM(C41:J41)</f>
        <v>0</v>
      </c>
    </row>
    <row r="42" spans="1:11">
      <c r="A42" s="728"/>
      <c r="B42" s="34" t="s">
        <v>31</v>
      </c>
      <c r="C42" s="415"/>
      <c r="D42" s="415"/>
      <c r="E42" s="415"/>
      <c r="F42" s="415"/>
      <c r="G42" s="415"/>
      <c r="H42" s="415"/>
      <c r="I42" s="415"/>
      <c r="J42" s="415"/>
      <c r="K42" s="376">
        <f t="shared" si="6"/>
        <v>0</v>
      </c>
    </row>
    <row r="43" spans="1:11">
      <c r="A43" s="728"/>
      <c r="B43" s="34" t="s">
        <v>32</v>
      </c>
      <c r="C43" s="415"/>
      <c r="D43" s="415"/>
      <c r="E43" s="415"/>
      <c r="F43" s="415"/>
      <c r="G43" s="415"/>
      <c r="H43" s="415"/>
      <c r="I43" s="415"/>
      <c r="J43" s="415"/>
      <c r="K43" s="376">
        <f t="shared" si="6"/>
        <v>0</v>
      </c>
    </row>
    <row r="44" spans="1:11">
      <c r="A44" s="728"/>
      <c r="B44" s="34" t="s">
        <v>33</v>
      </c>
      <c r="C44" s="415"/>
      <c r="D44" s="415"/>
      <c r="E44" s="415"/>
      <c r="F44" s="415"/>
      <c r="G44" s="415"/>
      <c r="H44" s="415"/>
      <c r="I44" s="415"/>
      <c r="J44" s="415"/>
      <c r="K44" s="376">
        <f t="shared" si="6"/>
        <v>0</v>
      </c>
    </row>
    <row r="45" spans="1:11">
      <c r="A45" s="728"/>
      <c r="B45" s="34" t="s">
        <v>658</v>
      </c>
      <c r="C45" s="377"/>
      <c r="D45" s="377"/>
      <c r="E45" s="377"/>
      <c r="F45" s="377"/>
      <c r="G45" s="377"/>
      <c r="H45" s="377"/>
      <c r="I45" s="377"/>
      <c r="J45" s="377"/>
      <c r="K45" s="376">
        <f t="shared" si="6"/>
        <v>0</v>
      </c>
    </row>
    <row r="46" spans="1:11">
      <c r="A46" s="728"/>
      <c r="B46" s="34" t="s">
        <v>592</v>
      </c>
      <c r="C46" s="377"/>
      <c r="D46" s="377"/>
      <c r="E46" s="377"/>
      <c r="F46" s="377"/>
      <c r="G46" s="377"/>
      <c r="H46" s="377"/>
      <c r="I46" s="377"/>
      <c r="J46" s="377"/>
      <c r="K46" s="376">
        <f t="shared" si="6"/>
        <v>0</v>
      </c>
    </row>
    <row r="47" spans="1:11" ht="17.25" thickBot="1">
      <c r="A47" s="729"/>
      <c r="B47" s="23" t="s">
        <v>20</v>
      </c>
      <c r="C47" s="414">
        <f>SUM(C40:C46)</f>
        <v>0</v>
      </c>
      <c r="D47" s="414">
        <f t="shared" ref="D47:I47" si="7">SUM(D40:D46)</f>
        <v>0</v>
      </c>
      <c r="E47" s="414">
        <f t="shared" si="7"/>
        <v>0</v>
      </c>
      <c r="F47" s="414">
        <f t="shared" si="7"/>
        <v>0</v>
      </c>
      <c r="G47" s="414">
        <f t="shared" si="7"/>
        <v>0</v>
      </c>
      <c r="H47" s="414">
        <f t="shared" si="7"/>
        <v>0</v>
      </c>
      <c r="I47" s="414">
        <f t="shared" si="7"/>
        <v>0</v>
      </c>
      <c r="J47" s="604">
        <f>SUM(J40:J46)</f>
        <v>0</v>
      </c>
      <c r="K47" s="378">
        <f>SUM(C47:J47)</f>
        <v>0</v>
      </c>
    </row>
    <row r="48" spans="1:11">
      <c r="A48" s="1" t="s">
        <v>265</v>
      </c>
      <c r="B48" s="1" t="s">
        <v>491</v>
      </c>
      <c r="C48" s="35"/>
      <c r="D48" s="35"/>
      <c r="E48" s="35"/>
      <c r="F48" s="35"/>
      <c r="G48" s="35"/>
      <c r="H48" s="35"/>
      <c r="I48" s="35"/>
      <c r="J48" s="35"/>
    </row>
    <row r="50" spans="1:13" ht="17.25" thickBot="1">
      <c r="A50" s="2" t="s">
        <v>149</v>
      </c>
      <c r="B50" s="2"/>
      <c r="C50" s="2"/>
      <c r="D50" s="2"/>
      <c r="E50" s="2"/>
      <c r="F50" s="2"/>
      <c r="G50" s="2"/>
      <c r="M50" s="132" t="s">
        <v>121</v>
      </c>
    </row>
    <row r="51" spans="1:13">
      <c r="B51" s="725"/>
      <c r="C51" s="742" t="s">
        <v>23</v>
      </c>
      <c r="D51" s="743"/>
      <c r="E51" s="743"/>
      <c r="F51" s="743"/>
      <c r="G51" s="743"/>
      <c r="H51" s="745"/>
      <c r="I51" s="742" t="s">
        <v>24</v>
      </c>
      <c r="J51" s="743"/>
      <c r="K51" s="743"/>
      <c r="L51" s="743"/>
      <c r="M51" s="744"/>
    </row>
    <row r="52" spans="1:13">
      <c r="B52" s="726"/>
      <c r="C52" s="242" t="s">
        <v>10</v>
      </c>
      <c r="D52" s="242" t="s">
        <v>9</v>
      </c>
      <c r="E52" s="242" t="s">
        <v>8</v>
      </c>
      <c r="F52" s="242" t="s">
        <v>7</v>
      </c>
      <c r="G52" s="242" t="s">
        <v>6</v>
      </c>
      <c r="H52" s="242" t="s">
        <v>20</v>
      </c>
      <c r="I52" s="242" t="s">
        <v>10</v>
      </c>
      <c r="J52" s="242" t="s">
        <v>9</v>
      </c>
      <c r="K52" s="242" t="s">
        <v>8</v>
      </c>
      <c r="L52" s="242" t="s">
        <v>7</v>
      </c>
      <c r="M52" s="111" t="s">
        <v>6</v>
      </c>
    </row>
    <row r="53" spans="1:13">
      <c r="B53" s="33" t="s">
        <v>5</v>
      </c>
      <c r="C53" s="37"/>
      <c r="D53" s="37"/>
      <c r="E53" s="37"/>
      <c r="F53" s="37"/>
      <c r="G53" s="37"/>
      <c r="H53" s="202">
        <f>SUM(C53:G53)</f>
        <v>0</v>
      </c>
      <c r="I53" s="203" t="e">
        <f>C53/$H53</f>
        <v>#DIV/0!</v>
      </c>
      <c r="J53" s="203" t="e">
        <f>D53/$H53</f>
        <v>#DIV/0!</v>
      </c>
      <c r="K53" s="203" t="e">
        <f>E53/$H53</f>
        <v>#DIV/0!</v>
      </c>
      <c r="L53" s="203" t="e">
        <f>F53/$H53</f>
        <v>#DIV/0!</v>
      </c>
      <c r="M53" s="204" t="e">
        <f>G53/$H53</f>
        <v>#DIV/0!</v>
      </c>
    </row>
    <row r="54" spans="1:13">
      <c r="B54" s="52" t="s">
        <v>4</v>
      </c>
      <c r="C54" s="37"/>
      <c r="D54" s="37"/>
      <c r="E54" s="37"/>
      <c r="F54" s="37"/>
      <c r="G54" s="37"/>
      <c r="H54" s="202">
        <f t="shared" ref="H54:H60" si="8">SUM(C54:G54)</f>
        <v>0</v>
      </c>
      <c r="I54" s="203" t="e">
        <f>C54/$H54</f>
        <v>#DIV/0!</v>
      </c>
      <c r="J54" s="203" t="e">
        <f t="shared" ref="J54:M54" si="9">D54/$H54</f>
        <v>#DIV/0!</v>
      </c>
      <c r="K54" s="203" t="e">
        <f t="shared" si="9"/>
        <v>#DIV/0!</v>
      </c>
      <c r="L54" s="203" t="e">
        <f t="shared" si="9"/>
        <v>#DIV/0!</v>
      </c>
      <c r="M54" s="204" t="e">
        <f t="shared" si="9"/>
        <v>#DIV/0!</v>
      </c>
    </row>
    <row r="55" spans="1:13">
      <c r="B55" s="52" t="s">
        <v>3</v>
      </c>
      <c r="C55" s="37"/>
      <c r="D55" s="37"/>
      <c r="E55" s="37"/>
      <c r="F55" s="37"/>
      <c r="G55" s="37"/>
      <c r="H55" s="202">
        <f t="shared" si="8"/>
        <v>0</v>
      </c>
      <c r="I55" s="203" t="e">
        <f t="shared" ref="I55:L57" si="10">C55/$H55</f>
        <v>#DIV/0!</v>
      </c>
      <c r="J55" s="203" t="e">
        <f t="shared" si="10"/>
        <v>#DIV/0!</v>
      </c>
      <c r="K55" s="203" t="e">
        <f t="shared" si="10"/>
        <v>#DIV/0!</v>
      </c>
      <c r="L55" s="203" t="e">
        <f t="shared" si="10"/>
        <v>#DIV/0!</v>
      </c>
      <c r="M55" s="204" t="e">
        <f t="shared" ref="M55:M62" si="11">G55/$H55</f>
        <v>#DIV/0!</v>
      </c>
    </row>
    <row r="56" spans="1:13">
      <c r="B56" s="52" t="s">
        <v>36</v>
      </c>
      <c r="C56" s="37"/>
      <c r="D56" s="37"/>
      <c r="E56" s="37"/>
      <c r="F56" s="37"/>
      <c r="G56" s="37"/>
      <c r="H56" s="202">
        <f t="shared" si="8"/>
        <v>0</v>
      </c>
      <c r="I56" s="203" t="e">
        <f t="shared" si="10"/>
        <v>#DIV/0!</v>
      </c>
      <c r="J56" s="203" t="e">
        <f t="shared" si="10"/>
        <v>#DIV/0!</v>
      </c>
      <c r="K56" s="203" t="e">
        <f t="shared" si="10"/>
        <v>#DIV/0!</v>
      </c>
      <c r="L56" s="203" t="e">
        <f t="shared" si="10"/>
        <v>#DIV/0!</v>
      </c>
      <c r="M56" s="204" t="e">
        <f>G56/$H56</f>
        <v>#DIV/0!</v>
      </c>
    </row>
    <row r="57" spans="1:13">
      <c r="B57" s="38" t="s">
        <v>2</v>
      </c>
      <c r="C57" s="37"/>
      <c r="D57" s="37"/>
      <c r="E57" s="37"/>
      <c r="F57" s="37"/>
      <c r="G57" s="37"/>
      <c r="H57" s="202">
        <f t="shared" si="8"/>
        <v>0</v>
      </c>
      <c r="I57" s="203" t="e">
        <f t="shared" si="10"/>
        <v>#DIV/0!</v>
      </c>
      <c r="J57" s="203" t="e">
        <f t="shared" si="10"/>
        <v>#DIV/0!</v>
      </c>
      <c r="K57" s="203" t="e">
        <f t="shared" si="10"/>
        <v>#DIV/0!</v>
      </c>
      <c r="L57" s="203" t="e">
        <f t="shared" si="10"/>
        <v>#DIV/0!</v>
      </c>
      <c r="M57" s="204" t="e">
        <f>G57/$H57</f>
        <v>#DIV/0!</v>
      </c>
    </row>
    <row r="58" spans="1:13">
      <c r="B58" s="53" t="s">
        <v>148</v>
      </c>
      <c r="C58" s="37"/>
      <c r="D58" s="37"/>
      <c r="E58" s="37"/>
      <c r="F58" s="37"/>
      <c r="G58" s="37"/>
      <c r="H58" s="202">
        <f t="shared" si="8"/>
        <v>0</v>
      </c>
      <c r="I58" s="203" t="e">
        <f>C58/$H58</f>
        <v>#DIV/0!</v>
      </c>
      <c r="J58" s="203" t="e">
        <f>D58/$H58</f>
        <v>#DIV/0!</v>
      </c>
      <c r="K58" s="203" t="e">
        <f t="shared" ref="K58:K62" si="12">E58/$H58</f>
        <v>#DIV/0!</v>
      </c>
      <c r="L58" s="203" t="e">
        <f t="shared" ref="L58:L62" si="13">F58/$H58</f>
        <v>#DIV/0!</v>
      </c>
      <c r="M58" s="204" t="e">
        <f t="shared" si="11"/>
        <v>#DIV/0!</v>
      </c>
    </row>
    <row r="59" spans="1:13">
      <c r="B59" s="53" t="s">
        <v>37</v>
      </c>
      <c r="C59" s="37"/>
      <c r="D59" s="37"/>
      <c r="E59" s="37"/>
      <c r="F59" s="37"/>
      <c r="G59" s="37"/>
      <c r="H59" s="202">
        <f t="shared" si="8"/>
        <v>0</v>
      </c>
      <c r="I59" s="203" t="e">
        <f t="shared" ref="I59" si="14">C59/$H59</f>
        <v>#DIV/0!</v>
      </c>
      <c r="J59" s="203" t="e">
        <f t="shared" ref="J59:J62" si="15">D59/$H59</f>
        <v>#DIV/0!</v>
      </c>
      <c r="K59" s="203" t="e">
        <f t="shared" si="12"/>
        <v>#DIV/0!</v>
      </c>
      <c r="L59" s="203" t="e">
        <f t="shared" si="13"/>
        <v>#DIV/0!</v>
      </c>
      <c r="M59" s="204" t="e">
        <f t="shared" si="11"/>
        <v>#DIV/0!</v>
      </c>
    </row>
    <row r="60" spans="1:13">
      <c r="B60" s="38" t="s">
        <v>38</v>
      </c>
      <c r="C60" s="37"/>
      <c r="D60" s="37"/>
      <c r="E60" s="37"/>
      <c r="F60" s="37"/>
      <c r="G60" s="37"/>
      <c r="H60" s="202">
        <f t="shared" si="8"/>
        <v>0</v>
      </c>
      <c r="I60" s="203" t="e">
        <f>C60/$H60</f>
        <v>#DIV/0!</v>
      </c>
      <c r="J60" s="203" t="e">
        <f t="shared" si="15"/>
        <v>#DIV/0!</v>
      </c>
      <c r="K60" s="203" t="e">
        <f t="shared" si="12"/>
        <v>#DIV/0!</v>
      </c>
      <c r="L60" s="203" t="e">
        <f t="shared" si="13"/>
        <v>#DIV/0!</v>
      </c>
      <c r="M60" s="204" t="e">
        <f t="shared" si="11"/>
        <v>#DIV/0!</v>
      </c>
    </row>
    <row r="61" spans="1:13">
      <c r="B61" s="114" t="s">
        <v>39</v>
      </c>
      <c r="C61" s="37"/>
      <c r="D61" s="37"/>
      <c r="E61" s="37"/>
      <c r="F61" s="37"/>
      <c r="G61" s="37"/>
      <c r="H61" s="202">
        <f t="shared" ref="H61" si="16">SUM(C61:G61)</f>
        <v>0</v>
      </c>
      <c r="I61" s="203" t="e">
        <f>C61/$H61</f>
        <v>#DIV/0!</v>
      </c>
      <c r="J61" s="203" t="e">
        <f t="shared" si="15"/>
        <v>#DIV/0!</v>
      </c>
      <c r="K61" s="203" t="e">
        <f t="shared" si="12"/>
        <v>#DIV/0!</v>
      </c>
      <c r="L61" s="203" t="e">
        <f t="shared" si="13"/>
        <v>#DIV/0!</v>
      </c>
      <c r="M61" s="204" t="e">
        <f t="shared" si="11"/>
        <v>#DIV/0!</v>
      </c>
    </row>
    <row r="62" spans="1:13" ht="17.25" thickBot="1">
      <c r="B62" s="39" t="s">
        <v>40</v>
      </c>
      <c r="C62" s="205">
        <f>C53+C57+C60</f>
        <v>0</v>
      </c>
      <c r="D62" s="205">
        <f>D53+D57+D60</f>
        <v>0</v>
      </c>
      <c r="E62" s="205">
        <f>E53+E57+E60</f>
        <v>0</v>
      </c>
      <c r="F62" s="205">
        <f>F53+F57+F60</f>
        <v>0</v>
      </c>
      <c r="G62" s="205">
        <f>G53+G57+G60</f>
        <v>0</v>
      </c>
      <c r="H62" s="205">
        <f>SUM(C62:G62)</f>
        <v>0</v>
      </c>
      <c r="I62" s="206" t="e">
        <f>C62/$H62</f>
        <v>#DIV/0!</v>
      </c>
      <c r="J62" s="206" t="e">
        <f t="shared" si="15"/>
        <v>#DIV/0!</v>
      </c>
      <c r="K62" s="206" t="e">
        <f t="shared" si="12"/>
        <v>#DIV/0!</v>
      </c>
      <c r="L62" s="206" t="e">
        <f t="shared" si="13"/>
        <v>#DIV/0!</v>
      </c>
      <c r="M62" s="207" t="e">
        <f t="shared" si="11"/>
        <v>#DIV/0!</v>
      </c>
    </row>
    <row r="63" spans="1:13">
      <c r="A63" s="1" t="s">
        <v>265</v>
      </c>
      <c r="B63" s="1" t="s">
        <v>266</v>
      </c>
    </row>
    <row r="65" spans="1:8" ht="17.25" thickBot="1">
      <c r="A65" s="2" t="s">
        <v>571</v>
      </c>
      <c r="H65" s="132" t="s">
        <v>121</v>
      </c>
    </row>
    <row r="66" spans="1:8">
      <c r="B66" s="719"/>
      <c r="C66" s="735" t="s">
        <v>41</v>
      </c>
      <c r="D66" s="736"/>
      <c r="E66" s="737"/>
      <c r="F66" s="738" t="s">
        <v>572</v>
      </c>
      <c r="G66" s="736"/>
      <c r="H66" s="737"/>
    </row>
    <row r="67" spans="1:8" ht="17.25" thickBot="1">
      <c r="B67" s="720"/>
      <c r="C67" s="12" t="s">
        <v>576</v>
      </c>
      <c r="D67" s="428" t="s">
        <v>66</v>
      </c>
      <c r="E67" s="421" t="s">
        <v>67</v>
      </c>
      <c r="F67" s="437" t="s">
        <v>577</v>
      </c>
      <c r="G67" s="428" t="s">
        <v>66</v>
      </c>
      <c r="H67" s="421" t="s">
        <v>67</v>
      </c>
    </row>
    <row r="68" spans="1:8">
      <c r="B68" s="429" t="s">
        <v>45</v>
      </c>
      <c r="C68" s="432"/>
      <c r="D68" s="433"/>
      <c r="E68" s="434"/>
      <c r="F68" s="435"/>
      <c r="G68" s="433"/>
      <c r="H68" s="436"/>
    </row>
    <row r="69" spans="1:8">
      <c r="B69" s="429" t="s">
        <v>46</v>
      </c>
      <c r="C69" s="422"/>
      <c r="D69" s="427"/>
      <c r="E69" s="49"/>
      <c r="F69" s="431"/>
      <c r="G69" s="427"/>
      <c r="H69" s="17"/>
    </row>
    <row r="70" spans="1:8">
      <c r="B70" s="429" t="s">
        <v>47</v>
      </c>
      <c r="C70" s="422"/>
      <c r="D70" s="427"/>
      <c r="E70" s="49"/>
      <c r="F70" s="431"/>
      <c r="G70" s="427"/>
      <c r="H70" s="17"/>
    </row>
    <row r="71" spans="1:8">
      <c r="B71" s="429" t="s">
        <v>48</v>
      </c>
      <c r="C71" s="422"/>
      <c r="D71" s="427"/>
      <c r="E71" s="49"/>
      <c r="F71" s="431"/>
      <c r="G71" s="427"/>
      <c r="H71" s="17"/>
    </row>
    <row r="72" spans="1:8">
      <c r="B72" s="429" t="s">
        <v>49</v>
      </c>
      <c r="C72" s="422"/>
      <c r="D72" s="427"/>
      <c r="E72" s="49"/>
      <c r="F72" s="431"/>
      <c r="G72" s="427"/>
      <c r="H72" s="17"/>
    </row>
    <row r="73" spans="1:8" ht="17.25" thickBot="1">
      <c r="B73" s="430" t="s">
        <v>50</v>
      </c>
      <c r="C73" s="714"/>
      <c r="D73" s="715"/>
      <c r="E73" s="716"/>
      <c r="F73" s="714"/>
      <c r="G73" s="715"/>
      <c r="H73" s="716"/>
    </row>
    <row r="74" spans="1:8">
      <c r="A74" s="1" t="s">
        <v>265</v>
      </c>
      <c r="B74" s="1" t="s">
        <v>578</v>
      </c>
    </row>
    <row r="75" spans="1:8">
      <c r="B75" s="1" t="s">
        <v>579</v>
      </c>
    </row>
    <row r="76" spans="1:8">
      <c r="B76" s="1" t="s">
        <v>573</v>
      </c>
    </row>
    <row r="77" spans="1:8">
      <c r="B77" s="1" t="s">
        <v>267</v>
      </c>
    </row>
    <row r="78" spans="1:8">
      <c r="B78" s="1" t="s">
        <v>574</v>
      </c>
    </row>
    <row r="79" spans="1:8">
      <c r="B79" s="1" t="s">
        <v>575</v>
      </c>
    </row>
    <row r="81" spans="1:6" ht="17.25" thickBot="1">
      <c r="A81" s="2" t="s">
        <v>582</v>
      </c>
      <c r="F81" s="132" t="s">
        <v>121</v>
      </c>
    </row>
    <row r="82" spans="1:6">
      <c r="B82" s="492" t="s">
        <v>238</v>
      </c>
      <c r="C82" s="493" t="s">
        <v>156</v>
      </c>
      <c r="D82" s="494" t="s">
        <v>642</v>
      </c>
      <c r="E82" s="577" t="s">
        <v>643</v>
      </c>
      <c r="F82" s="576" t="s">
        <v>702</v>
      </c>
    </row>
    <row r="83" spans="1:6">
      <c r="B83" s="709" t="s">
        <v>644</v>
      </c>
      <c r="C83" s="710"/>
      <c r="D83" s="495"/>
      <c r="E83" s="575" t="s">
        <v>645</v>
      </c>
      <c r="F83" s="556" t="s">
        <v>237</v>
      </c>
    </row>
    <row r="84" spans="1:6">
      <c r="B84" s="711" t="s">
        <v>703</v>
      </c>
      <c r="C84" s="294" t="s">
        <v>646</v>
      </c>
      <c r="D84" s="496"/>
      <c r="E84" s="496"/>
      <c r="F84" s="589" t="e">
        <f>E84/'表1-1 资产配置状况'!$D$7</f>
        <v>#DIV/0!</v>
      </c>
    </row>
    <row r="85" spans="1:6">
      <c r="B85" s="712"/>
      <c r="C85" s="294" t="s">
        <v>647</v>
      </c>
      <c r="D85" s="496"/>
      <c r="E85" s="496"/>
      <c r="F85" s="589" t="e">
        <f>E85/'表1-1 资产配置状况'!$D$7</f>
        <v>#DIV/0!</v>
      </c>
    </row>
    <row r="86" spans="1:6" ht="17.25" thickBot="1">
      <c r="B86" s="713"/>
      <c r="C86" s="497" t="s">
        <v>648</v>
      </c>
      <c r="D86" s="578"/>
      <c r="E86" s="578"/>
      <c r="F86" s="590" t="e">
        <f>E86/'表1-1 资产配置状况'!$D$7</f>
        <v>#DIV/0!</v>
      </c>
    </row>
    <row r="87" spans="1:6">
      <c r="A87" s="1" t="s">
        <v>250</v>
      </c>
      <c r="B87" s="1" t="s">
        <v>268</v>
      </c>
    </row>
    <row r="88" spans="1:6">
      <c r="B88" s="1" t="s">
        <v>717</v>
      </c>
    </row>
    <row r="89" spans="1:6">
      <c r="B89" s="1" t="s">
        <v>270</v>
      </c>
    </row>
    <row r="90" spans="1:6">
      <c r="B90" s="1" t="s">
        <v>271</v>
      </c>
      <c r="C90" s="1" t="s">
        <v>269</v>
      </c>
    </row>
    <row r="91" spans="1:6">
      <c r="B91" s="1" t="s">
        <v>272</v>
      </c>
    </row>
  </sheetData>
  <sheetProtection password="CC52" sheet="1" objects="1" scenarios="1" formatCells="0" formatColumns="0" formatRows="0"/>
  <protectedRanges>
    <protectedRange sqref="D83:E86" name="区域7"/>
    <protectedRange sqref="C68:H73" name="区域6"/>
    <protectedRange sqref="C53:G61" name="区域5"/>
    <protectedRange sqref="C40:J46" name="区域4"/>
    <protectedRange sqref="A2:H2" name="区域1"/>
    <protectedRange sqref="C6:I12" name="区域2"/>
    <protectedRange sqref="C28:E32" name="区域3"/>
  </protectedRanges>
  <mergeCells count="28">
    <mergeCell ref="A1:M1"/>
    <mergeCell ref="E2:G2"/>
    <mergeCell ref="J4:J5"/>
    <mergeCell ref="A14:A20"/>
    <mergeCell ref="A6:A13"/>
    <mergeCell ref="C4:I4"/>
    <mergeCell ref="B4:B5"/>
    <mergeCell ref="A4:A5"/>
    <mergeCell ref="C27:D27"/>
    <mergeCell ref="C38:K38"/>
    <mergeCell ref="C66:E66"/>
    <mergeCell ref="F66:H66"/>
    <mergeCell ref="C29:D29"/>
    <mergeCell ref="C28:D28"/>
    <mergeCell ref="C30:D30"/>
    <mergeCell ref="I51:M51"/>
    <mergeCell ref="C31:D31"/>
    <mergeCell ref="C51:H51"/>
    <mergeCell ref="C33:D33"/>
    <mergeCell ref="B83:C83"/>
    <mergeCell ref="B84:B86"/>
    <mergeCell ref="C73:E73"/>
    <mergeCell ref="F73:H73"/>
    <mergeCell ref="C32:D32"/>
    <mergeCell ref="B66:B67"/>
    <mergeCell ref="A38:B39"/>
    <mergeCell ref="B51:B52"/>
    <mergeCell ref="A40:A47"/>
  </mergeCells>
  <phoneticPr fontId="4" type="noConversion"/>
  <printOptions horizontalCentered="1"/>
  <pageMargins left="0.70866141732283472" right="0.70866141732283472" top="0.74803149606299213" bottom="0.74803149606299213" header="0.31496062992125984" footer="0.31496062992125984"/>
  <pageSetup paperSize="9" scale="59" fitToHeight="3" orientation="landscape" r:id="rId1"/>
  <headerFooter>
    <oddFooter>第 &amp;P 页，共 &amp;N 页</oddFooter>
  </headerFooter>
  <rowBreaks count="3" manualBreakCount="3">
    <brk id="24" max="12" man="1"/>
    <brk id="48" max="12" man="1"/>
    <brk id="91" max="12" man="1"/>
  </rowBreaks>
  <drawing r:id="rId2"/>
</worksheet>
</file>

<file path=xl/worksheets/sheet7.xml><?xml version="1.0" encoding="utf-8"?>
<worksheet xmlns="http://schemas.openxmlformats.org/spreadsheetml/2006/main" xmlns:r="http://schemas.openxmlformats.org/officeDocument/2006/relationships">
  <sheetPr codeName="Sheet5">
    <pageSetUpPr fitToPage="1"/>
  </sheetPr>
  <dimension ref="A1:H46"/>
  <sheetViews>
    <sheetView view="pageBreakPreview" zoomScale="80" zoomScaleSheetLayoutView="80" workbookViewId="0">
      <selection activeCell="A47" sqref="A47"/>
    </sheetView>
  </sheetViews>
  <sheetFormatPr defaultColWidth="9" defaultRowHeight="16.5"/>
  <cols>
    <col min="1" max="1" width="29.375" style="1" customWidth="1"/>
    <col min="2" max="2" width="25.125" style="25" customWidth="1"/>
    <col min="3" max="3" width="21.625" style="1" customWidth="1"/>
    <col min="4" max="4" width="23.75" style="1" bestFit="1" customWidth="1"/>
    <col min="5" max="6" width="21.875" style="1" bestFit="1" customWidth="1"/>
    <col min="7" max="7" width="12.875" style="1" customWidth="1"/>
    <col min="8" max="8" width="32.125" style="1" bestFit="1" customWidth="1"/>
    <col min="9" max="9" width="34.375" style="1" bestFit="1" customWidth="1"/>
    <col min="10" max="16384" width="9" style="1"/>
  </cols>
  <sheetData>
    <row r="1" spans="1:8" ht="24.75">
      <c r="A1" s="695" t="s">
        <v>468</v>
      </c>
      <c r="B1" s="695"/>
      <c r="C1" s="695"/>
      <c r="D1" s="695"/>
      <c r="E1" s="695"/>
      <c r="F1" s="695"/>
      <c r="G1" s="695"/>
      <c r="H1" s="695"/>
    </row>
    <row r="2" spans="1:8">
      <c r="A2" s="2" t="s">
        <v>231</v>
      </c>
      <c r="C2" s="696" t="s">
        <v>232</v>
      </c>
      <c r="D2" s="696"/>
      <c r="E2" s="696"/>
    </row>
    <row r="3" spans="1:8" ht="17.25" thickBot="1">
      <c r="A3" s="22" t="s">
        <v>111</v>
      </c>
      <c r="H3" s="132" t="s">
        <v>121</v>
      </c>
    </row>
    <row r="4" spans="1:8">
      <c r="A4" s="759" t="s">
        <v>25</v>
      </c>
      <c r="B4" s="732" t="s">
        <v>98</v>
      </c>
      <c r="C4" s="733"/>
      <c r="D4" s="733"/>
      <c r="E4" s="761"/>
      <c r="F4" s="732" t="s">
        <v>99</v>
      </c>
      <c r="G4" s="733"/>
      <c r="H4" s="734"/>
    </row>
    <row r="5" spans="1:8">
      <c r="A5" s="760"/>
      <c r="B5" s="97" t="s">
        <v>167</v>
      </c>
      <c r="C5" s="246" t="s">
        <v>136</v>
      </c>
      <c r="D5" s="246" t="s">
        <v>151</v>
      </c>
      <c r="E5" s="246" t="s">
        <v>152</v>
      </c>
      <c r="F5" s="138" t="s">
        <v>153</v>
      </c>
      <c r="G5" s="138" t="s">
        <v>152</v>
      </c>
      <c r="H5" s="120" t="s">
        <v>137</v>
      </c>
    </row>
    <row r="6" spans="1:8">
      <c r="A6" s="88" t="s">
        <v>28</v>
      </c>
      <c r="B6" s="94"/>
      <c r="C6" s="138"/>
      <c r="D6" s="187">
        <f>B6+C6</f>
        <v>0</v>
      </c>
      <c r="E6" s="188" t="e">
        <f>D6/$D$10</f>
        <v>#DIV/0!</v>
      </c>
      <c r="F6" s="138"/>
      <c r="G6" s="190" t="e">
        <f>F6/$F$10</f>
        <v>#DIV/0!</v>
      </c>
      <c r="H6" s="121"/>
    </row>
    <row r="7" spans="1:8">
      <c r="A7" s="103" t="s">
        <v>150</v>
      </c>
      <c r="B7" s="94"/>
      <c r="C7" s="138"/>
      <c r="D7" s="187">
        <f>B7+C7</f>
        <v>0</v>
      </c>
      <c r="E7" s="188" t="e">
        <f>D7/$D$10</f>
        <v>#DIV/0!</v>
      </c>
      <c r="F7" s="138"/>
      <c r="G7" s="190" t="e">
        <f>F7/$F$10</f>
        <v>#DIV/0!</v>
      </c>
      <c r="H7" s="121"/>
    </row>
    <row r="8" spans="1:8">
      <c r="A8" s="38" t="s">
        <v>26</v>
      </c>
      <c r="B8" s="95"/>
      <c r="C8" s="243"/>
      <c r="D8" s="187">
        <f>B8+C8</f>
        <v>0</v>
      </c>
      <c r="E8" s="188" t="e">
        <f>D8/$D$10</f>
        <v>#DIV/0!</v>
      </c>
      <c r="F8" s="243"/>
      <c r="G8" s="190" t="e">
        <f>F8/$F$10</f>
        <v>#DIV/0!</v>
      </c>
      <c r="H8" s="17"/>
    </row>
    <row r="9" spans="1:8">
      <c r="A9" s="38" t="s">
        <v>16</v>
      </c>
      <c r="B9" s="95"/>
      <c r="C9" s="243"/>
      <c r="D9" s="187">
        <f>B9+C9</f>
        <v>0</v>
      </c>
      <c r="E9" s="188" t="e">
        <f>D9/$D$10</f>
        <v>#DIV/0!</v>
      </c>
      <c r="F9" s="243"/>
      <c r="G9" s="190" t="e">
        <f>F9/$F$10</f>
        <v>#DIV/0!</v>
      </c>
      <c r="H9" s="17"/>
    </row>
    <row r="10" spans="1:8" ht="17.25" thickBot="1">
      <c r="A10" s="89" t="s">
        <v>100</v>
      </c>
      <c r="B10" s="189">
        <f>B6+B8+B9</f>
        <v>0</v>
      </c>
      <c r="C10" s="189">
        <f>C6+C8+C9</f>
        <v>0</v>
      </c>
      <c r="D10" s="189">
        <f>D6+D8+D9</f>
        <v>0</v>
      </c>
      <c r="E10" s="189" t="e">
        <f>D10/$D$10</f>
        <v>#DIV/0!</v>
      </c>
      <c r="F10" s="189">
        <f>F6+F8+F9</f>
        <v>0</v>
      </c>
      <c r="G10" s="189" t="e">
        <f>F10/$F$10</f>
        <v>#DIV/0!</v>
      </c>
      <c r="H10" s="56"/>
    </row>
    <row r="11" spans="1:8" ht="18" thickTop="1" thickBot="1">
      <c r="A11" s="90" t="s">
        <v>93</v>
      </c>
      <c r="B11" s="96"/>
      <c r="C11" s="54"/>
      <c r="D11" s="54"/>
      <c r="E11" s="631"/>
      <c r="F11" s="54"/>
      <c r="G11" s="631"/>
      <c r="H11" s="55"/>
    </row>
    <row r="12" spans="1:8">
      <c r="A12" s="1" t="s">
        <v>273</v>
      </c>
    </row>
    <row r="13" spans="1:8">
      <c r="A13" s="1" t="s">
        <v>274</v>
      </c>
    </row>
    <row r="14" spans="1:8">
      <c r="A14" s="1" t="s">
        <v>275</v>
      </c>
    </row>
    <row r="15" spans="1:8" ht="22.5">
      <c r="A15" s="248"/>
    </row>
    <row r="16" spans="1:8" ht="17.25" thickBot="1">
      <c r="A16" s="3" t="s">
        <v>133</v>
      </c>
      <c r="B16" s="1"/>
      <c r="E16" s="132"/>
    </row>
    <row r="17" spans="1:6">
      <c r="A17" s="7" t="s">
        <v>29</v>
      </c>
      <c r="B17" s="30" t="s">
        <v>598</v>
      </c>
      <c r="C17" s="30" t="s">
        <v>599</v>
      </c>
      <c r="D17" s="98" t="s">
        <v>84</v>
      </c>
      <c r="E17" s="100" t="s">
        <v>492</v>
      </c>
      <c r="F17" s="30" t="s">
        <v>600</v>
      </c>
    </row>
    <row r="18" spans="1:6">
      <c r="A18" s="45" t="s">
        <v>11</v>
      </c>
      <c r="B18" s="46"/>
      <c r="C18" s="46"/>
      <c r="D18" s="99" t="s">
        <v>85</v>
      </c>
      <c r="E18" s="99"/>
      <c r="F18" s="46"/>
    </row>
    <row r="19" spans="1:6">
      <c r="A19" s="45" t="s">
        <v>128</v>
      </c>
      <c r="B19" s="46"/>
      <c r="C19" s="46"/>
      <c r="D19" s="99" t="s">
        <v>86</v>
      </c>
      <c r="E19" s="99"/>
      <c r="F19" s="46"/>
    </row>
    <row r="20" spans="1:6">
      <c r="A20" s="45" t="s">
        <v>140</v>
      </c>
      <c r="B20" s="46"/>
      <c r="C20" s="46"/>
      <c r="D20" s="99" t="s">
        <v>87</v>
      </c>
      <c r="E20" s="99"/>
      <c r="F20" s="46"/>
    </row>
    <row r="21" spans="1:6" ht="17.25" thickBot="1">
      <c r="A21" s="91" t="s">
        <v>139</v>
      </c>
      <c r="B21" s="92"/>
      <c r="C21" s="92"/>
      <c r="D21" s="106" t="s">
        <v>88</v>
      </c>
      <c r="E21" s="106"/>
      <c r="F21" s="107"/>
    </row>
    <row r="22" spans="1:6" ht="18" thickTop="1" thickBot="1">
      <c r="A22" s="47" t="s">
        <v>138</v>
      </c>
      <c r="B22" s="48"/>
      <c r="C22" s="48"/>
      <c r="D22" s="104" t="s">
        <v>12</v>
      </c>
      <c r="E22" s="104"/>
      <c r="F22" s="105"/>
    </row>
    <row r="23" spans="1:6">
      <c r="A23" s="1" t="s">
        <v>273</v>
      </c>
      <c r="B23" s="1"/>
    </row>
    <row r="24" spans="1:6">
      <c r="A24" s="1" t="s">
        <v>601</v>
      </c>
      <c r="B24" s="1"/>
    </row>
    <row r="27" spans="1:6" ht="17.25" thickBot="1">
      <c r="A27" s="22" t="s">
        <v>536</v>
      </c>
    </row>
    <row r="28" spans="1:6">
      <c r="A28" s="7" t="s">
        <v>529</v>
      </c>
      <c r="B28" s="30"/>
    </row>
    <row r="29" spans="1:6">
      <c r="A29" s="45" t="s">
        <v>530</v>
      </c>
      <c r="B29" s="46"/>
    </row>
    <row r="30" spans="1:6">
      <c r="A30" s="45" t="s">
        <v>531</v>
      </c>
      <c r="B30" s="46"/>
    </row>
    <row r="31" spans="1:6">
      <c r="A31" s="45" t="s">
        <v>532</v>
      </c>
      <c r="B31" s="46"/>
    </row>
    <row r="32" spans="1:6">
      <c r="A32" s="45" t="s">
        <v>533</v>
      </c>
      <c r="B32" s="46"/>
    </row>
    <row r="33" spans="1:4" ht="17.25" thickBot="1">
      <c r="A33" s="47" t="s">
        <v>534</v>
      </c>
      <c r="B33" s="48"/>
    </row>
    <row r="34" spans="1:4">
      <c r="A34" s="1" t="s">
        <v>263</v>
      </c>
      <c r="B34" s="379"/>
    </row>
    <row r="35" spans="1:4">
      <c r="A35" s="1" t="s">
        <v>535</v>
      </c>
      <c r="B35" s="1"/>
    </row>
    <row r="36" spans="1:4">
      <c r="B36" s="1"/>
    </row>
    <row r="38" spans="1:4" ht="17.25" thickBot="1">
      <c r="A38" s="3" t="s">
        <v>180</v>
      </c>
      <c r="D38" s="132" t="s">
        <v>121</v>
      </c>
    </row>
    <row r="39" spans="1:4">
      <c r="A39" s="762" t="s">
        <v>84</v>
      </c>
      <c r="B39" s="100" t="s">
        <v>179</v>
      </c>
      <c r="C39" s="100" t="s">
        <v>54</v>
      </c>
      <c r="D39" s="100" t="s">
        <v>181</v>
      </c>
    </row>
    <row r="40" spans="1:4">
      <c r="A40" s="763"/>
      <c r="B40" s="178" t="s">
        <v>239</v>
      </c>
      <c r="C40" s="178" t="s">
        <v>240</v>
      </c>
      <c r="D40" s="245" t="s">
        <v>241</v>
      </c>
    </row>
    <row r="41" spans="1:4">
      <c r="A41" s="99" t="s">
        <v>85</v>
      </c>
      <c r="B41" s="99"/>
      <c r="C41" s="99"/>
      <c r="D41" s="135"/>
    </row>
    <row r="42" spans="1:4">
      <c r="A42" s="99" t="s">
        <v>86</v>
      </c>
      <c r="B42" s="99"/>
      <c r="C42" s="99"/>
      <c r="D42" s="135"/>
    </row>
    <row r="43" spans="1:4">
      <c r="A43" s="99" t="s">
        <v>87</v>
      </c>
      <c r="B43" s="99"/>
      <c r="C43" s="99"/>
      <c r="D43" s="135"/>
    </row>
    <row r="44" spans="1:4" ht="17.25" thickBot="1">
      <c r="A44" s="106" t="s">
        <v>88</v>
      </c>
      <c r="B44" s="106"/>
      <c r="C44" s="106"/>
      <c r="D44" s="136"/>
    </row>
    <row r="45" spans="1:4" ht="18" thickTop="1" thickBot="1">
      <c r="A45" s="104" t="s">
        <v>12</v>
      </c>
      <c r="B45" s="104"/>
      <c r="C45" s="104"/>
      <c r="D45" s="137"/>
    </row>
    <row r="46" spans="1:4">
      <c r="A46" s="131" t="s">
        <v>276</v>
      </c>
    </row>
  </sheetData>
  <sheetProtection password="CC52" sheet="1" objects="1" scenarios="1" formatCells="0" formatColumns="0" formatRows="0"/>
  <protectedRanges>
    <protectedRange sqref="B41:D45" name="区域9"/>
    <protectedRange sqref="A2:E2" name="区域1"/>
    <protectedRange sqref="B6:C9" name="区域2"/>
    <protectedRange sqref="F6:F9" name="区域3"/>
    <protectedRange sqref="H6:H10" name="区域4"/>
    <protectedRange sqref="B11:H11" name="区域5"/>
    <protectedRange sqref="B18:C22" name="区域6"/>
    <protectedRange sqref="E18:F22" name="区域7"/>
    <protectedRange sqref="B28:B33" name="区域8"/>
  </protectedRanges>
  <mergeCells count="6">
    <mergeCell ref="A4:A5"/>
    <mergeCell ref="B4:E4"/>
    <mergeCell ref="F4:H4"/>
    <mergeCell ref="A39:A40"/>
    <mergeCell ref="A1:H1"/>
    <mergeCell ref="C2:E2"/>
  </mergeCells>
  <phoneticPr fontId="4" type="noConversion"/>
  <printOptions horizontalCentered="1"/>
  <pageMargins left="0.70866141732283472" right="0.70866141732283472" top="0.74803149606299213" bottom="0.74803149606299213" header="0.31496062992125984" footer="0.31496062992125984"/>
  <pageSetup paperSize="9" scale="60" orientation="landscape" r:id="rId1"/>
  <headerFooter>
    <oddFooter>第 &amp;P 页，共 &amp;N 页</oddFooter>
  </headerFooter>
  <drawing r:id="rId2"/>
</worksheet>
</file>

<file path=xl/worksheets/sheet8.xml><?xml version="1.0" encoding="utf-8"?>
<worksheet xmlns="http://schemas.openxmlformats.org/spreadsheetml/2006/main" xmlns:r="http://schemas.openxmlformats.org/officeDocument/2006/relationships">
  <dimension ref="A1:T46"/>
  <sheetViews>
    <sheetView view="pageBreakPreview" topLeftCell="A22" zoomScale="80" zoomScaleNormal="80" zoomScaleSheetLayoutView="80" workbookViewId="0">
      <selection activeCell="D31" sqref="D31"/>
    </sheetView>
  </sheetViews>
  <sheetFormatPr defaultColWidth="8.75" defaultRowHeight="16.5"/>
  <cols>
    <col min="1" max="1" width="10.625" style="258" customWidth="1"/>
    <col min="2" max="2" width="26.25" style="258" customWidth="1"/>
    <col min="3" max="3" width="10.375" style="258" customWidth="1"/>
    <col min="4" max="4" width="11.25" style="258" customWidth="1"/>
    <col min="5" max="5" width="12.875" style="258" customWidth="1"/>
    <col min="6" max="7" width="12.625" style="258" customWidth="1"/>
    <col min="8" max="8" width="11.125" style="258" customWidth="1"/>
    <col min="9" max="10" width="13.875" style="258" customWidth="1"/>
    <col min="11" max="12" width="12.625" style="258" customWidth="1"/>
    <col min="13" max="15" width="16.125" style="258" customWidth="1"/>
    <col min="16" max="16" width="8.125" style="258" customWidth="1"/>
    <col min="17" max="17" width="16.625" style="258" customWidth="1"/>
    <col min="18" max="18" width="11.75" style="258" customWidth="1"/>
    <col min="19" max="19" width="11.75" style="273" customWidth="1"/>
    <col min="20" max="16384" width="8.75" style="258"/>
  </cols>
  <sheetData>
    <row r="1" spans="1:20" ht="24.75">
      <c r="A1" s="764" t="s">
        <v>782</v>
      </c>
      <c r="B1" s="764"/>
      <c r="C1" s="764"/>
      <c r="D1" s="764"/>
      <c r="E1" s="764"/>
      <c r="F1" s="764"/>
      <c r="G1" s="764"/>
      <c r="H1" s="764"/>
      <c r="I1" s="764"/>
      <c r="J1" s="764"/>
      <c r="K1" s="764"/>
      <c r="L1" s="764"/>
      <c r="M1" s="764"/>
      <c r="N1" s="764"/>
      <c r="O1" s="764"/>
      <c r="P1" s="764"/>
      <c r="Q1" s="269"/>
      <c r="R1" s="269"/>
      <c r="S1" s="270"/>
    </row>
    <row r="2" spans="1:20" s="262" customFormat="1">
      <c r="A2" s="253" t="s">
        <v>293</v>
      </c>
      <c r="B2" s="259"/>
      <c r="C2" s="259"/>
      <c r="D2" s="259"/>
      <c r="E2" s="259"/>
      <c r="F2" s="259"/>
      <c r="G2" s="259"/>
      <c r="H2" s="259"/>
      <c r="I2" s="259"/>
      <c r="J2" s="259"/>
      <c r="K2" s="260"/>
      <c r="L2" s="260"/>
      <c r="M2" s="260"/>
      <c r="N2" s="260"/>
      <c r="O2" s="260"/>
      <c r="P2" s="260"/>
      <c r="S2" s="271"/>
    </row>
    <row r="3" spans="1:20" s="262" customFormat="1" ht="17.25" thickBot="1">
      <c r="A3" s="254" t="s">
        <v>294</v>
      </c>
      <c r="B3" s="263"/>
      <c r="C3" s="254"/>
      <c r="D3" s="254"/>
      <c r="E3" s="259"/>
      <c r="F3" s="259"/>
      <c r="G3" s="259"/>
      <c r="H3" s="765" t="s">
        <v>232</v>
      </c>
      <c r="I3" s="765"/>
      <c r="K3" s="260"/>
      <c r="L3" s="260"/>
      <c r="M3" s="264"/>
      <c r="N3" s="260"/>
      <c r="O3" s="265" t="s">
        <v>295</v>
      </c>
      <c r="P3" s="260"/>
      <c r="S3" s="272"/>
    </row>
    <row r="4" spans="1:20">
      <c r="A4" s="257"/>
      <c r="B4" s="766"/>
      <c r="C4" s="770" t="s">
        <v>315</v>
      </c>
      <c r="D4" s="770"/>
      <c r="E4" s="770"/>
      <c r="F4" s="770"/>
      <c r="G4" s="770"/>
      <c r="H4" s="770" t="s">
        <v>316</v>
      </c>
      <c r="I4" s="770"/>
      <c r="J4" s="770"/>
      <c r="K4" s="770"/>
      <c r="L4" s="770"/>
      <c r="M4" s="768" t="s">
        <v>317</v>
      </c>
      <c r="N4" s="768"/>
      <c r="O4" s="769"/>
      <c r="P4" s="257"/>
      <c r="S4" s="258"/>
      <c r="T4" s="273"/>
    </row>
    <row r="5" spans="1:20" ht="33.75" thickBot="1">
      <c r="A5" s="257"/>
      <c r="B5" s="767"/>
      <c r="C5" s="657" t="s">
        <v>318</v>
      </c>
      <c r="D5" s="658" t="s">
        <v>319</v>
      </c>
      <c r="E5" s="657" t="s">
        <v>778</v>
      </c>
      <c r="F5" s="657" t="s">
        <v>829</v>
      </c>
      <c r="G5" s="658" t="s">
        <v>830</v>
      </c>
      <c r="H5" s="657" t="s">
        <v>318</v>
      </c>
      <c r="I5" s="658" t="s">
        <v>319</v>
      </c>
      <c r="J5" s="657" t="s">
        <v>778</v>
      </c>
      <c r="K5" s="657" t="s">
        <v>829</v>
      </c>
      <c r="L5" s="658" t="s">
        <v>830</v>
      </c>
      <c r="M5" s="647" t="s">
        <v>318</v>
      </c>
      <c r="N5" s="236" t="s">
        <v>319</v>
      </c>
      <c r="O5" s="237" t="s">
        <v>778</v>
      </c>
      <c r="P5" s="257"/>
      <c r="S5" s="258"/>
      <c r="T5" s="273"/>
    </row>
    <row r="6" spans="1:20">
      <c r="A6" s="257"/>
      <c r="B6" s="457" t="s">
        <v>85</v>
      </c>
      <c r="C6" s="620"/>
      <c r="D6" s="620"/>
      <c r="E6" s="620"/>
      <c r="F6" s="338">
        <f>C6*M6+D6*N6-E6*O6</f>
        <v>0</v>
      </c>
      <c r="G6" s="338" t="e">
        <f>(C6*M6+D6*N6)/(M6+N6)-E6</f>
        <v>#DIV/0!</v>
      </c>
      <c r="H6" s="620"/>
      <c r="I6" s="620"/>
      <c r="J6" s="620"/>
      <c r="K6" s="338">
        <f>H6*M6+I6*N6-J6*O6</f>
        <v>0</v>
      </c>
      <c r="L6" s="338" t="e">
        <f>(H6*M6+I6*N6)/(M6+N6)-J6</f>
        <v>#DIV/0!</v>
      </c>
      <c r="M6" s="648"/>
      <c r="N6" s="620"/>
      <c r="O6" s="625"/>
      <c r="P6" s="257"/>
      <c r="S6" s="258"/>
      <c r="T6" s="273"/>
    </row>
    <row r="7" spans="1:20">
      <c r="A7" s="257"/>
      <c r="B7" s="573" t="s">
        <v>132</v>
      </c>
      <c r="C7" s="622"/>
      <c r="D7" s="652" t="s">
        <v>237</v>
      </c>
      <c r="E7" s="652" t="s">
        <v>237</v>
      </c>
      <c r="F7" s="575" t="s">
        <v>237</v>
      </c>
      <c r="G7" s="575"/>
      <c r="H7" s="622"/>
      <c r="I7" s="652" t="s">
        <v>237</v>
      </c>
      <c r="J7" s="652" t="s">
        <v>237</v>
      </c>
      <c r="K7" s="575" t="s">
        <v>237</v>
      </c>
      <c r="L7" s="575"/>
      <c r="M7" s="649"/>
      <c r="N7" s="621" t="s">
        <v>237</v>
      </c>
      <c r="O7" s="626" t="s">
        <v>237</v>
      </c>
      <c r="P7" s="257"/>
      <c r="S7" s="258"/>
      <c r="T7" s="273"/>
    </row>
    <row r="8" spans="1:20">
      <c r="A8" s="257"/>
      <c r="B8" s="573" t="s">
        <v>606</v>
      </c>
      <c r="C8" s="622"/>
      <c r="D8" s="652" t="s">
        <v>237</v>
      </c>
      <c r="E8" s="653"/>
      <c r="F8" s="610">
        <f>C8*M8-E8*O8</f>
        <v>0</v>
      </c>
      <c r="G8" s="610">
        <f>C8-E8</f>
        <v>0</v>
      </c>
      <c r="H8" s="622"/>
      <c r="I8" s="652" t="s">
        <v>237</v>
      </c>
      <c r="J8" s="653"/>
      <c r="K8" s="610">
        <f>H8*M8-J8*O8</f>
        <v>0</v>
      </c>
      <c r="L8" s="610">
        <f>H8-J8</f>
        <v>0</v>
      </c>
      <c r="M8" s="649"/>
      <c r="N8" s="621" t="s">
        <v>237</v>
      </c>
      <c r="O8" s="627"/>
      <c r="P8" s="257"/>
      <c r="S8" s="258"/>
      <c r="T8" s="273"/>
    </row>
    <row r="9" spans="1:20">
      <c r="A9" s="257"/>
      <c r="B9" s="458" t="s">
        <v>22</v>
      </c>
      <c r="C9" s="622"/>
      <c r="D9" s="622"/>
      <c r="E9" s="622"/>
      <c r="F9" s="610">
        <f>C9*M9+D9*N9-E9*O9</f>
        <v>0</v>
      </c>
      <c r="G9" s="610" t="e">
        <f>(C9*M9+D9*N9)/(M9+N9)-E9</f>
        <v>#DIV/0!</v>
      </c>
      <c r="H9" s="622"/>
      <c r="I9" s="622"/>
      <c r="J9" s="622"/>
      <c r="K9" s="610">
        <f>H9*M9+I9*N9-J9*O9</f>
        <v>0</v>
      </c>
      <c r="L9" s="610" t="e">
        <f>(H9*M9+I9*N9)/(M9+N9)-J9</f>
        <v>#DIV/0!</v>
      </c>
      <c r="M9" s="649"/>
      <c r="N9" s="622"/>
      <c r="O9" s="628"/>
      <c r="P9" s="257"/>
      <c r="S9" s="258"/>
      <c r="T9" s="273"/>
    </row>
    <row r="10" spans="1:20" ht="17.25" thickBot="1">
      <c r="A10" s="257"/>
      <c r="B10" s="572" t="s">
        <v>87</v>
      </c>
      <c r="C10" s="623"/>
      <c r="D10" s="623"/>
      <c r="E10" s="623"/>
      <c r="F10" s="654">
        <f t="shared" ref="F10" si="0">C10*M10+D10*N10-E10*O10</f>
        <v>0</v>
      </c>
      <c r="G10" s="654" t="e">
        <f>(C10*M10+D10*N10)/(M10+N10)-E10</f>
        <v>#DIV/0!</v>
      </c>
      <c r="H10" s="623"/>
      <c r="I10" s="623"/>
      <c r="J10" s="623"/>
      <c r="K10" s="654">
        <f t="shared" ref="K10" si="1">H10*M10+I10*N10-J10*O10</f>
        <v>0</v>
      </c>
      <c r="L10" s="654" t="e">
        <f>(H10*M10+I10*N10)/(M10+N10)-J10</f>
        <v>#DIV/0!</v>
      </c>
      <c r="M10" s="650"/>
      <c r="N10" s="623"/>
      <c r="O10" s="629"/>
      <c r="P10" s="257"/>
      <c r="S10" s="258"/>
      <c r="T10" s="273"/>
    </row>
    <row r="11" spans="1:20" ht="18" thickTop="1" thickBot="1">
      <c r="A11" s="257"/>
      <c r="B11" s="571" t="s">
        <v>303</v>
      </c>
      <c r="C11" s="664"/>
      <c r="D11" s="664"/>
      <c r="E11" s="664"/>
      <c r="F11" s="655">
        <f>C11*M11+D11*N11-E11*O11</f>
        <v>0</v>
      </c>
      <c r="G11" s="656" t="e">
        <f>(C11*M11+D11*N11)/(M11+N11)-E11</f>
        <v>#DIV/0!</v>
      </c>
      <c r="H11" s="664"/>
      <c r="I11" s="664"/>
      <c r="J11" s="664"/>
      <c r="K11" s="655">
        <f>H11*M11+I11*N11-J11*O11</f>
        <v>0</v>
      </c>
      <c r="L11" s="656" t="e">
        <f>(H11*M11+I11*N11)/(M11+N11)-J11</f>
        <v>#DIV/0!</v>
      </c>
      <c r="M11" s="651"/>
      <c r="N11" s="624"/>
      <c r="O11" s="630"/>
      <c r="P11" s="257"/>
      <c r="S11" s="258"/>
      <c r="T11" s="273"/>
    </row>
    <row r="12" spans="1:20" ht="17.25" thickBot="1">
      <c r="A12" s="257"/>
      <c r="B12" s="659" t="s">
        <v>831</v>
      </c>
      <c r="C12" s="661"/>
      <c r="D12" s="661"/>
      <c r="E12" s="661"/>
      <c r="F12" s="660" t="e">
        <f>F11/'表1-1 资产配置状况'!D7</f>
        <v>#DIV/0!</v>
      </c>
      <c r="G12" s="662"/>
      <c r="H12" s="661"/>
      <c r="I12" s="661"/>
      <c r="J12" s="661"/>
      <c r="K12" s="660" t="e">
        <f>K11/'表1-1 资产配置状况'!D7</f>
        <v>#DIV/0!</v>
      </c>
      <c r="L12" s="662"/>
      <c r="M12" s="661"/>
      <c r="N12" s="661"/>
      <c r="O12" s="663"/>
      <c r="P12" s="257"/>
      <c r="S12" s="258"/>
      <c r="T12" s="273"/>
    </row>
    <row r="13" spans="1:20">
      <c r="A13" s="266" t="s">
        <v>250</v>
      </c>
      <c r="B13" s="266" t="s">
        <v>837</v>
      </c>
      <c r="C13" s="257"/>
      <c r="D13" s="257"/>
      <c r="E13" s="257"/>
      <c r="F13" s="257"/>
      <c r="G13" s="257"/>
      <c r="H13" s="257"/>
      <c r="I13" s="257"/>
      <c r="J13" s="257"/>
      <c r="K13" s="257"/>
      <c r="L13" s="257"/>
      <c r="M13" s="257"/>
      <c r="N13" s="257"/>
      <c r="O13" s="257"/>
      <c r="P13" s="257"/>
    </row>
    <row r="14" spans="1:20">
      <c r="A14" s="266"/>
      <c r="B14" s="266" t="s">
        <v>309</v>
      </c>
      <c r="C14" s="257"/>
      <c r="D14" s="257"/>
      <c r="E14" s="257"/>
      <c r="F14" s="257"/>
      <c r="G14" s="257"/>
      <c r="H14" s="257"/>
      <c r="I14" s="257"/>
      <c r="J14" s="257"/>
      <c r="K14" s="257"/>
      <c r="L14" s="257"/>
      <c r="M14" s="257"/>
      <c r="N14" s="257"/>
      <c r="O14" s="257"/>
      <c r="P14" s="257"/>
    </row>
    <row r="15" spans="1:20">
      <c r="A15" s="266"/>
      <c r="B15" s="266" t="s">
        <v>838</v>
      </c>
      <c r="C15" s="257"/>
      <c r="D15" s="257"/>
      <c r="E15" s="257"/>
      <c r="F15" s="257"/>
      <c r="G15" s="257"/>
      <c r="H15" s="257"/>
      <c r="I15" s="257"/>
      <c r="J15" s="257"/>
      <c r="K15" s="257"/>
      <c r="L15" s="257"/>
      <c r="M15" s="257"/>
      <c r="N15" s="257"/>
      <c r="O15" s="257"/>
      <c r="P15" s="257"/>
    </row>
    <row r="16" spans="1:20">
      <c r="A16" s="266"/>
      <c r="B16" s="266" t="s">
        <v>839</v>
      </c>
      <c r="C16" s="257"/>
      <c r="D16" s="257"/>
      <c r="E16" s="257"/>
      <c r="F16" s="257"/>
      <c r="G16" s="257"/>
      <c r="H16" s="257"/>
      <c r="I16" s="257"/>
      <c r="J16" s="257"/>
      <c r="K16" s="257"/>
      <c r="L16" s="257"/>
      <c r="M16" s="257"/>
      <c r="N16" s="257"/>
      <c r="O16" s="257"/>
      <c r="P16" s="257"/>
    </row>
    <row r="17" spans="1:16">
      <c r="A17" s="266"/>
      <c r="B17" s="266" t="s">
        <v>840</v>
      </c>
      <c r="C17" s="257"/>
      <c r="D17" s="257"/>
      <c r="E17" s="257"/>
      <c r="F17" s="257"/>
      <c r="G17" s="257"/>
      <c r="H17" s="257"/>
      <c r="I17" s="257"/>
      <c r="J17" s="257"/>
      <c r="K17" s="257"/>
      <c r="L17" s="257"/>
      <c r="M17" s="257"/>
      <c r="N17" s="257"/>
      <c r="O17" s="257"/>
      <c r="P17" s="257"/>
    </row>
    <row r="18" spans="1:16">
      <c r="B18" s="266" t="s">
        <v>841</v>
      </c>
      <c r="C18" s="257"/>
      <c r="D18" s="257"/>
      <c r="E18" s="257"/>
      <c r="F18" s="257"/>
      <c r="G18" s="257"/>
      <c r="H18" s="257"/>
      <c r="I18" s="257"/>
      <c r="J18" s="257"/>
      <c r="K18" s="257"/>
      <c r="L18" s="257"/>
      <c r="M18" s="257"/>
      <c r="N18" s="257"/>
      <c r="O18" s="257"/>
      <c r="P18" s="257"/>
    </row>
    <row r="19" spans="1:16">
      <c r="A19" s="257"/>
      <c r="B19" s="266" t="s">
        <v>320</v>
      </c>
      <c r="C19" s="257"/>
      <c r="D19" s="257"/>
      <c r="E19" s="257"/>
      <c r="F19" s="257"/>
      <c r="G19" s="257"/>
      <c r="H19" s="257"/>
      <c r="I19" s="257"/>
      <c r="J19" s="257"/>
      <c r="K19" s="257"/>
      <c r="L19" s="257"/>
      <c r="M19" s="257"/>
      <c r="N19" s="257"/>
      <c r="O19" s="257"/>
      <c r="P19" s="257"/>
    </row>
    <row r="20" spans="1:16">
      <c r="A20" s="257"/>
      <c r="B20" s="266" t="s">
        <v>321</v>
      </c>
      <c r="C20" s="257"/>
      <c r="D20" s="257"/>
      <c r="E20" s="257"/>
      <c r="F20" s="257"/>
      <c r="G20" s="257"/>
      <c r="H20" s="257"/>
      <c r="I20" s="257"/>
      <c r="J20" s="257"/>
      <c r="K20" s="257"/>
      <c r="L20" s="257"/>
      <c r="M20" s="257"/>
      <c r="N20" s="257"/>
      <c r="O20" s="257"/>
      <c r="P20" s="257"/>
    </row>
    <row r="21" spans="1:16">
      <c r="A21" s="257"/>
      <c r="B21" s="266" t="s">
        <v>322</v>
      </c>
      <c r="C21" s="257"/>
      <c r="D21" s="257"/>
      <c r="E21" s="257"/>
      <c r="F21" s="257"/>
      <c r="G21" s="257"/>
      <c r="H21" s="257"/>
      <c r="I21" s="257"/>
      <c r="J21" s="257"/>
      <c r="K21" s="257"/>
      <c r="L21" s="257"/>
      <c r="M21" s="257"/>
      <c r="N21" s="257"/>
      <c r="O21" s="257"/>
      <c r="P21" s="257"/>
    </row>
    <row r="22" spans="1:16">
      <c r="A22" s="257"/>
      <c r="B22" s="266" t="s">
        <v>323</v>
      </c>
      <c r="C22" s="257"/>
      <c r="D22" s="257"/>
      <c r="E22" s="257"/>
      <c r="F22" s="257"/>
      <c r="G22" s="257"/>
      <c r="H22" s="257"/>
      <c r="I22" s="257"/>
      <c r="J22" s="257"/>
      <c r="K22" s="257"/>
      <c r="L22" s="257"/>
      <c r="M22" s="257"/>
      <c r="N22" s="257"/>
      <c r="O22" s="257"/>
      <c r="P22" s="257"/>
    </row>
    <row r="23" spans="1:16">
      <c r="A23" s="257"/>
      <c r="B23" s="266" t="s">
        <v>324</v>
      </c>
      <c r="C23" s="257"/>
      <c r="D23" s="257"/>
      <c r="E23" s="257"/>
      <c r="F23" s="257"/>
      <c r="G23" s="257"/>
      <c r="H23" s="257"/>
      <c r="I23" s="257"/>
      <c r="J23" s="257"/>
      <c r="K23" s="257"/>
      <c r="L23" s="257"/>
      <c r="M23" s="257"/>
      <c r="N23" s="257"/>
      <c r="O23" s="257"/>
      <c r="P23" s="257"/>
    </row>
    <row r="24" spans="1:16">
      <c r="A24" s="257"/>
      <c r="B24" s="266" t="s">
        <v>682</v>
      </c>
      <c r="C24" s="257"/>
      <c r="D24" s="257"/>
      <c r="E24" s="257"/>
      <c r="F24" s="257"/>
      <c r="G24" s="257"/>
      <c r="H24" s="257"/>
      <c r="I24" s="257"/>
      <c r="J24" s="257"/>
      <c r="K24" s="257"/>
      <c r="L24" s="257"/>
      <c r="M24" s="257"/>
      <c r="N24" s="257"/>
      <c r="O24" s="257"/>
      <c r="P24" s="257"/>
    </row>
    <row r="25" spans="1:16">
      <c r="A25" s="257"/>
      <c r="B25" s="266" t="s">
        <v>325</v>
      </c>
      <c r="C25" s="257"/>
      <c r="D25" s="257"/>
      <c r="E25" s="257"/>
      <c r="F25" s="257"/>
      <c r="G25" s="257"/>
      <c r="H25" s="257"/>
      <c r="I25" s="257"/>
      <c r="J25" s="257"/>
      <c r="K25" s="257"/>
      <c r="L25" s="257"/>
      <c r="M25" s="257"/>
      <c r="N25" s="257"/>
      <c r="O25" s="257"/>
      <c r="P25" s="257"/>
    </row>
    <row r="26" spans="1:16">
      <c r="A26" s="257"/>
      <c r="B26" s="266" t="s">
        <v>842</v>
      </c>
      <c r="C26" s="257"/>
      <c r="D26" s="257"/>
      <c r="E26" s="257"/>
      <c r="F26" s="257"/>
      <c r="G26" s="257"/>
      <c r="H26" s="257"/>
      <c r="I26" s="257"/>
      <c r="J26" s="257"/>
      <c r="K26" s="257"/>
      <c r="L26" s="257"/>
      <c r="M26" s="257"/>
      <c r="N26" s="257"/>
      <c r="O26" s="257"/>
      <c r="P26" s="257"/>
    </row>
    <row r="27" spans="1:16">
      <c r="A27" s="257"/>
      <c r="B27" s="266" t="s">
        <v>326</v>
      </c>
      <c r="C27" s="257"/>
      <c r="D27" s="257"/>
      <c r="E27" s="257"/>
      <c r="F27" s="257"/>
      <c r="G27" s="257"/>
      <c r="H27" s="257"/>
      <c r="I27" s="257"/>
      <c r="J27" s="257"/>
      <c r="K27" s="257"/>
      <c r="L27" s="257"/>
      <c r="M27" s="257"/>
      <c r="N27" s="257"/>
      <c r="O27" s="257"/>
      <c r="P27" s="257"/>
    </row>
    <row r="28" spans="1:16">
      <c r="A28" s="257"/>
      <c r="B28" s="266" t="s">
        <v>727</v>
      </c>
      <c r="C28" s="257"/>
      <c r="D28" s="257"/>
      <c r="E28" s="257"/>
      <c r="F28" s="257"/>
      <c r="G28" s="257"/>
      <c r="H28" s="257"/>
      <c r="I28" s="257"/>
      <c r="J28" s="257"/>
      <c r="K28" s="257"/>
      <c r="L28" s="257"/>
      <c r="M28" s="257"/>
      <c r="N28" s="257"/>
      <c r="O28" s="257"/>
      <c r="P28" s="257"/>
    </row>
    <row r="29" spans="1:16">
      <c r="A29" s="257"/>
      <c r="B29" s="266" t="s">
        <v>639</v>
      </c>
      <c r="C29" s="257"/>
      <c r="D29" s="257"/>
      <c r="E29" s="257"/>
      <c r="F29" s="257"/>
      <c r="G29" s="257"/>
      <c r="H29" s="257"/>
      <c r="I29" s="257"/>
      <c r="J29" s="257"/>
      <c r="K29" s="257"/>
      <c r="L29" s="257"/>
      <c r="M29" s="257"/>
      <c r="N29" s="257"/>
      <c r="O29" s="257"/>
      <c r="P29" s="257"/>
    </row>
    <row r="30" spans="1:16">
      <c r="A30" s="257"/>
      <c r="B30" s="266" t="s">
        <v>843</v>
      </c>
      <c r="C30" s="257"/>
      <c r="D30" s="257"/>
      <c r="E30" s="257"/>
      <c r="F30" s="257"/>
      <c r="G30" s="257"/>
      <c r="H30"/>
      <c r="I30" s="257"/>
      <c r="J30" s="257"/>
      <c r="K30"/>
      <c r="L30"/>
      <c r="M30" s="257"/>
      <c r="N30" s="257"/>
      <c r="O30" s="257"/>
      <c r="P30" s="257"/>
    </row>
    <row r="31" spans="1:16">
      <c r="A31" s="257"/>
      <c r="B31" s="266"/>
      <c r="C31" s="257"/>
      <c r="D31"/>
      <c r="E31" s="257"/>
      <c r="F31" s="257"/>
      <c r="G31" s="257"/>
      <c r="H31" s="257"/>
      <c r="I31" s="257"/>
      <c r="J31" s="257"/>
      <c r="K31" s="257"/>
      <c r="L31" s="257"/>
      <c r="M31" s="257"/>
      <c r="N31" s="257"/>
      <c r="O31" s="257"/>
      <c r="P31" s="257"/>
    </row>
    <row r="32" spans="1:16">
      <c r="A32" s="257"/>
      <c r="B32" s="266"/>
      <c r="C32" s="257"/>
      <c r="D32" s="257"/>
      <c r="E32" s="257"/>
      <c r="F32" s="257"/>
      <c r="G32" s="257"/>
      <c r="H32" s="257"/>
      <c r="I32" s="257"/>
      <c r="J32" s="257"/>
      <c r="K32" s="257"/>
      <c r="L32" s="257"/>
      <c r="M32" s="257"/>
      <c r="N32" s="257"/>
      <c r="O32" s="257"/>
      <c r="P32" s="257"/>
    </row>
    <row r="33" spans="1:16">
      <c r="A33" s="257"/>
      <c r="B33" s="266" t="s">
        <v>844</v>
      </c>
      <c r="C33" s="257"/>
      <c r="D33" s="257"/>
      <c r="E33" s="257"/>
      <c r="F33" s="257"/>
      <c r="G33" s="257"/>
      <c r="H33" s="257"/>
      <c r="I33" s="257"/>
      <c r="J33" s="257"/>
      <c r="K33" s="257"/>
      <c r="L33" s="257"/>
      <c r="M33" s="257"/>
      <c r="N33" s="257"/>
      <c r="O33" s="257"/>
      <c r="P33" s="257"/>
    </row>
    <row r="34" spans="1:16">
      <c r="A34" s="257"/>
      <c r="B34" s="266" t="s">
        <v>845</v>
      </c>
      <c r="C34" s="257"/>
      <c r="D34" s="257"/>
      <c r="E34" s="257"/>
      <c r="F34" s="257"/>
      <c r="G34" s="257"/>
      <c r="H34" s="257"/>
      <c r="I34" s="257"/>
      <c r="J34" s="257"/>
      <c r="K34" s="257"/>
      <c r="L34" s="257"/>
      <c r="M34" s="257"/>
      <c r="N34" s="257"/>
      <c r="O34" s="257"/>
      <c r="P34" s="257"/>
    </row>
    <row r="35" spans="1:16">
      <c r="A35" s="257"/>
      <c r="B35" s="257"/>
      <c r="C35" s="257"/>
      <c r="D35" s="257"/>
      <c r="E35" s="257"/>
      <c r="F35" s="257"/>
      <c r="G35" s="257"/>
      <c r="H35" s="257"/>
      <c r="I35" s="257"/>
      <c r="J35" s="257"/>
      <c r="K35" s="257"/>
      <c r="L35" s="257"/>
      <c r="M35" s="257"/>
      <c r="N35" s="257"/>
      <c r="O35" s="257"/>
      <c r="P35" s="257"/>
    </row>
    <row r="36" spans="1:16">
      <c r="A36" s="257"/>
      <c r="B36" s="257"/>
      <c r="C36" s="257"/>
      <c r="D36" s="257"/>
      <c r="E36" s="257"/>
      <c r="F36" s="257"/>
      <c r="G36" s="257"/>
      <c r="H36" s="257"/>
      <c r="I36" s="257"/>
      <c r="J36" s="257"/>
      <c r="K36" s="257"/>
      <c r="L36" s="257"/>
      <c r="M36" s="257"/>
      <c r="N36" s="257"/>
      <c r="O36" s="257"/>
      <c r="P36" s="257"/>
    </row>
    <row r="37" spans="1:16" ht="17.25">
      <c r="A37" s="257"/>
      <c r="B37" s="274"/>
      <c r="C37" s="257"/>
      <c r="D37" s="257"/>
      <c r="E37" s="257"/>
      <c r="F37" s="257"/>
      <c r="G37" s="257"/>
      <c r="H37" s="257"/>
      <c r="I37" s="257"/>
      <c r="J37" s="257"/>
      <c r="K37" s="257"/>
      <c r="L37" s="257"/>
      <c r="M37" s="257"/>
      <c r="N37" s="257"/>
      <c r="O37" s="257"/>
      <c r="P37" s="257"/>
    </row>
    <row r="38" spans="1:16">
      <c r="A38" s="257"/>
      <c r="B38" s="266" t="s">
        <v>846</v>
      </c>
      <c r="C38" s="257"/>
      <c r="D38" s="257"/>
      <c r="E38" s="257"/>
      <c r="F38" s="257"/>
      <c r="G38" s="257"/>
      <c r="H38" s="257"/>
      <c r="I38" s="257"/>
      <c r="J38" s="257"/>
      <c r="K38" s="257"/>
      <c r="L38" s="257"/>
      <c r="M38" s="257"/>
      <c r="N38" s="257"/>
      <c r="O38" s="257"/>
      <c r="P38" s="257"/>
    </row>
    <row r="39" spans="1:16">
      <c r="A39" s="257"/>
      <c r="B39" s="564" t="s">
        <v>832</v>
      </c>
      <c r="C39" s="257"/>
      <c r="D39" s="257"/>
      <c r="E39" s="257"/>
      <c r="F39" s="257"/>
      <c r="G39" s="257"/>
      <c r="H39" s="257"/>
      <c r="I39" s="257"/>
      <c r="J39" s="257"/>
      <c r="K39" s="257"/>
      <c r="L39" s="257"/>
      <c r="M39" s="257"/>
      <c r="N39" s="257"/>
      <c r="O39" s="257"/>
      <c r="P39" s="257"/>
    </row>
    <row r="40" spans="1:16">
      <c r="A40" s="257"/>
      <c r="B40" s="564" t="s">
        <v>833</v>
      </c>
      <c r="C40" s="257"/>
      <c r="D40" s="257"/>
      <c r="E40" s="257"/>
      <c r="F40" s="257"/>
      <c r="G40" s="257"/>
      <c r="H40" s="257"/>
      <c r="I40" s="257"/>
      <c r="J40" s="257"/>
      <c r="K40" s="257"/>
      <c r="L40" s="257"/>
      <c r="M40" s="257"/>
      <c r="N40" s="257"/>
      <c r="O40" s="257"/>
      <c r="P40" s="257"/>
    </row>
    <row r="41" spans="1:16">
      <c r="A41" s="257"/>
      <c r="B41" s="266" t="s">
        <v>847</v>
      </c>
      <c r="C41" s="257"/>
      <c r="D41" s="257"/>
      <c r="E41" s="257"/>
      <c r="F41" s="257"/>
      <c r="G41" s="257"/>
      <c r="H41" s="257"/>
      <c r="I41" s="257"/>
      <c r="J41" s="257"/>
      <c r="K41" s="257"/>
      <c r="L41" s="257"/>
      <c r="M41" s="257"/>
      <c r="N41" s="257"/>
      <c r="O41" s="257"/>
      <c r="P41" s="257"/>
    </row>
    <row r="42" spans="1:16">
      <c r="A42" s="257"/>
      <c r="B42" s="266" t="s">
        <v>848</v>
      </c>
      <c r="C42" s="257"/>
      <c r="D42" s="257"/>
      <c r="E42" s="257"/>
      <c r="F42" s="257"/>
      <c r="G42" s="257"/>
      <c r="H42" s="257"/>
      <c r="I42" s="257"/>
      <c r="J42" s="257"/>
      <c r="K42" s="257"/>
      <c r="L42" s="257"/>
      <c r="M42" s="257"/>
      <c r="N42" s="257"/>
      <c r="O42" s="257"/>
      <c r="P42" s="257"/>
    </row>
    <row r="43" spans="1:16">
      <c r="A43" s="257"/>
      <c r="B43" s="564" t="s">
        <v>725</v>
      </c>
      <c r="C43" s="257"/>
      <c r="D43" s="257"/>
      <c r="E43" s="257"/>
      <c r="F43" s="257"/>
      <c r="G43" s="257"/>
      <c r="H43" s="257"/>
      <c r="I43" s="257"/>
      <c r="J43" s="257"/>
      <c r="K43" s="257"/>
      <c r="L43" s="257"/>
      <c r="M43" s="257"/>
      <c r="N43" s="257"/>
      <c r="O43" s="257"/>
      <c r="P43" s="257"/>
    </row>
    <row r="44" spans="1:16">
      <c r="A44" s="257"/>
      <c r="B44" s="266"/>
      <c r="C44" s="257"/>
      <c r="D44" s="257"/>
      <c r="E44" s="257"/>
      <c r="F44" s="257"/>
      <c r="G44" s="257"/>
      <c r="H44" s="257"/>
      <c r="I44" s="257"/>
      <c r="J44" s="257"/>
      <c r="K44" s="257"/>
      <c r="L44" s="257"/>
      <c r="M44" s="257"/>
      <c r="N44" s="257"/>
      <c r="O44" s="257"/>
    </row>
    <row r="45" spans="1:16">
      <c r="A45" s="257"/>
      <c r="B45" s="257"/>
      <c r="C45" s="257"/>
      <c r="D45" s="257"/>
      <c r="E45" s="257"/>
      <c r="F45" s="257"/>
      <c r="G45" s="257"/>
      <c r="H45" s="257"/>
      <c r="I45" s="257"/>
      <c r="J45" s="257"/>
      <c r="K45" s="257"/>
      <c r="L45" s="257"/>
      <c r="M45" s="257"/>
      <c r="N45" s="257"/>
      <c r="O45" s="257"/>
    </row>
    <row r="46" spans="1:16">
      <c r="A46" s="257"/>
      <c r="B46" s="257"/>
      <c r="C46" s="257"/>
      <c r="D46" s="257"/>
      <c r="E46" s="257"/>
      <c r="F46" s="257"/>
      <c r="G46" s="257"/>
      <c r="H46" s="257"/>
      <c r="I46" s="257"/>
      <c r="J46" s="257"/>
      <c r="K46" s="257"/>
      <c r="L46" s="257"/>
      <c r="M46" s="257"/>
      <c r="N46" s="257"/>
      <c r="O46" s="257"/>
    </row>
  </sheetData>
  <sheetProtection password="CC52" sheet="1" objects="1" scenarios="1" formatCells="0" formatColumns="0" formatRows="0"/>
  <protectedRanges>
    <protectedRange sqref="A3:L3" name="区域1"/>
    <protectedRange sqref="C6:E17" name="区域2"/>
    <protectedRange sqref="H6:J17" name="区域3"/>
    <protectedRange sqref="M6:O17" name="区域4"/>
  </protectedRanges>
  <mergeCells count="6">
    <mergeCell ref="A1:P1"/>
    <mergeCell ref="H3:I3"/>
    <mergeCell ref="B4:B5"/>
    <mergeCell ref="M4:O4"/>
    <mergeCell ref="C4:G4"/>
    <mergeCell ref="H4:L4"/>
  </mergeCells>
  <phoneticPr fontId="4" type="noConversion"/>
  <dataValidations count="1">
    <dataValidation type="list" allowBlank="1" showInputMessage="1" showErrorMessage="1" sqref="E2:G2">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52" orientation="landscape" r:id="rId1"/>
  <drawing r:id="rId2"/>
</worksheet>
</file>

<file path=xl/worksheets/sheet9.xml><?xml version="1.0" encoding="utf-8"?>
<worksheet xmlns="http://schemas.openxmlformats.org/spreadsheetml/2006/main" xmlns:r="http://schemas.openxmlformats.org/officeDocument/2006/relationships">
  <sheetPr>
    <pageSetUpPr fitToPage="1"/>
  </sheetPr>
  <dimension ref="A1:S41"/>
  <sheetViews>
    <sheetView view="pageBreakPreview" zoomScale="80" zoomScaleNormal="80" zoomScaleSheetLayoutView="80" workbookViewId="0">
      <selection activeCell="I10" sqref="I10 I18"/>
    </sheetView>
  </sheetViews>
  <sheetFormatPr defaultColWidth="8.75" defaultRowHeight="16.5"/>
  <cols>
    <col min="1" max="1" width="10.625" style="257" customWidth="1"/>
    <col min="2" max="2" width="11.75" style="257" customWidth="1"/>
    <col min="3" max="3" width="24.625" style="257" customWidth="1"/>
    <col min="4" max="4" width="10.375" style="257" customWidth="1"/>
    <col min="5" max="5" width="11.25" style="257" customWidth="1"/>
    <col min="6" max="6" width="12.875" style="257" customWidth="1"/>
    <col min="7" max="7" width="12.625" style="257" customWidth="1"/>
    <col min="8" max="8" width="11.125" style="257" customWidth="1"/>
    <col min="9" max="10" width="13.875" style="257" customWidth="1"/>
    <col min="11" max="11" width="12.625" style="257" customWidth="1"/>
    <col min="12" max="14" width="16.125" style="257" customWidth="1"/>
    <col min="15" max="15" width="8.125" style="257" customWidth="1"/>
    <col min="16" max="16" width="16.625" style="257" customWidth="1"/>
    <col min="17" max="17" width="17.375" style="257" bestFit="1" customWidth="1"/>
    <col min="18" max="18" width="11.75" style="267" customWidth="1"/>
    <col min="19" max="16384" width="8.75" style="257"/>
  </cols>
  <sheetData>
    <row r="1" spans="1:19" s="258" customFormat="1" ht="24.75">
      <c r="A1" s="764" t="s">
        <v>783</v>
      </c>
      <c r="B1" s="764"/>
      <c r="C1" s="764"/>
      <c r="D1" s="764"/>
      <c r="E1" s="764"/>
      <c r="F1" s="764"/>
      <c r="G1" s="764"/>
      <c r="H1" s="764"/>
      <c r="I1" s="764"/>
      <c r="J1" s="764"/>
      <c r="K1" s="764"/>
      <c r="L1" s="764"/>
      <c r="M1" s="764"/>
      <c r="N1" s="764"/>
      <c r="O1" s="764"/>
      <c r="P1" s="764"/>
      <c r="Q1" s="764"/>
      <c r="R1" s="256"/>
      <c r="S1" s="257"/>
    </row>
    <row r="2" spans="1:19" s="262" customFormat="1">
      <c r="A2" s="253" t="s">
        <v>293</v>
      </c>
      <c r="B2" s="259"/>
      <c r="C2" s="259"/>
      <c r="D2" s="259"/>
      <c r="E2" s="259"/>
      <c r="F2" s="259"/>
      <c r="G2" s="259"/>
      <c r="H2" s="259"/>
      <c r="I2" s="259"/>
      <c r="J2" s="259"/>
      <c r="K2" s="260"/>
      <c r="L2" s="260"/>
      <c r="M2" s="260"/>
      <c r="N2" s="260"/>
      <c r="O2" s="260"/>
      <c r="P2" s="260"/>
      <c r="Q2" s="260"/>
      <c r="R2" s="261"/>
      <c r="S2" s="260"/>
    </row>
    <row r="3" spans="1:19" s="262" customFormat="1" ht="17.25" thickBot="1">
      <c r="A3" s="254" t="s">
        <v>294</v>
      </c>
      <c r="B3" s="259"/>
      <c r="C3" s="263"/>
      <c r="D3" s="254"/>
      <c r="E3" s="254"/>
      <c r="F3" s="259"/>
      <c r="G3" s="259"/>
      <c r="H3" s="259"/>
      <c r="I3" s="263"/>
      <c r="J3" s="771" t="s">
        <v>232</v>
      </c>
      <c r="K3" s="771"/>
      <c r="L3" s="264"/>
      <c r="M3" s="260"/>
      <c r="N3" s="260"/>
      <c r="O3" s="260"/>
      <c r="P3" s="260"/>
      <c r="Q3" s="260"/>
      <c r="R3" s="265" t="s">
        <v>295</v>
      </c>
      <c r="S3" s="260"/>
    </row>
    <row r="4" spans="1:19" s="262" customFormat="1">
      <c r="A4" s="259"/>
      <c r="B4" s="772" t="s">
        <v>296</v>
      </c>
      <c r="C4" s="774" t="s">
        <v>297</v>
      </c>
      <c r="D4" s="776" t="s">
        <v>298</v>
      </c>
      <c r="E4" s="776"/>
      <c r="F4" s="776"/>
      <c r="G4" s="776"/>
      <c r="H4" s="776"/>
      <c r="I4" s="776"/>
      <c r="J4" s="776"/>
      <c r="K4" s="776"/>
      <c r="L4" s="776"/>
      <c r="M4" s="776"/>
      <c r="N4" s="776"/>
      <c r="O4" s="777"/>
      <c r="P4" s="778" t="s">
        <v>20</v>
      </c>
      <c r="Q4" s="780" t="s">
        <v>299</v>
      </c>
      <c r="R4" s="777" t="s">
        <v>300</v>
      </c>
      <c r="S4" s="260"/>
    </row>
    <row r="5" spans="1:19" s="262" customFormat="1" ht="17.25" thickBot="1">
      <c r="A5" s="259"/>
      <c r="B5" s="773"/>
      <c r="C5" s="775"/>
      <c r="D5" s="426">
        <v>0.5</v>
      </c>
      <c r="E5" s="226">
        <v>1</v>
      </c>
      <c r="F5" s="226">
        <v>2</v>
      </c>
      <c r="G5" s="226">
        <v>3</v>
      </c>
      <c r="H5" s="226">
        <v>4</v>
      </c>
      <c r="I5" s="226">
        <v>5</v>
      </c>
      <c r="J5" s="426">
        <v>7</v>
      </c>
      <c r="K5" s="426">
        <v>10</v>
      </c>
      <c r="L5" s="426">
        <v>15</v>
      </c>
      <c r="M5" s="426">
        <v>20</v>
      </c>
      <c r="N5" s="426">
        <v>30</v>
      </c>
      <c r="O5" s="462">
        <v>50</v>
      </c>
      <c r="P5" s="779"/>
      <c r="Q5" s="781"/>
      <c r="R5" s="786"/>
      <c r="S5" s="260"/>
    </row>
    <row r="6" spans="1:19" s="262" customFormat="1">
      <c r="A6" s="259"/>
      <c r="B6" s="783" t="s">
        <v>301</v>
      </c>
      <c r="C6" s="227" t="s">
        <v>683</v>
      </c>
      <c r="D6" s="227"/>
      <c r="E6" s="228"/>
      <c r="F6" s="228"/>
      <c r="G6" s="228"/>
      <c r="H6" s="228"/>
      <c r="I6" s="228"/>
      <c r="J6" s="228"/>
      <c r="K6" s="228"/>
      <c r="L6" s="228"/>
      <c r="M6" s="228"/>
      <c r="N6" s="228"/>
      <c r="O6" s="608"/>
      <c r="P6" s="338">
        <f>SUM(D6:O6)</f>
        <v>0</v>
      </c>
      <c r="Q6" s="459"/>
      <c r="R6" s="229"/>
      <c r="S6" s="260"/>
    </row>
    <row r="7" spans="1:19" s="262" customFormat="1">
      <c r="A7" s="259"/>
      <c r="B7" s="784"/>
      <c r="C7" s="491" t="s">
        <v>302</v>
      </c>
      <c r="D7" s="239"/>
      <c r="E7" s="240"/>
      <c r="F7" s="240"/>
      <c r="G7" s="240"/>
      <c r="H7" s="240"/>
      <c r="I7" s="240"/>
      <c r="J7" s="240"/>
      <c r="K7" s="240"/>
      <c r="L7" s="240"/>
      <c r="M7" s="240"/>
      <c r="N7" s="240"/>
      <c r="O7" s="609"/>
      <c r="P7" s="610">
        <f t="shared" ref="P7:P10" si="0">SUM(D7:O7)</f>
        <v>0</v>
      </c>
      <c r="Q7" s="460"/>
      <c r="R7" s="230"/>
      <c r="S7" s="260"/>
    </row>
    <row r="8" spans="1:19" s="262" customFormat="1">
      <c r="A8" s="259"/>
      <c r="B8" s="784"/>
      <c r="C8" s="491" t="s">
        <v>606</v>
      </c>
      <c r="D8" s="239"/>
      <c r="E8" s="240"/>
      <c r="F8" s="240"/>
      <c r="G8" s="240"/>
      <c r="H8" s="240"/>
      <c r="I8" s="240"/>
      <c r="J8" s="240"/>
      <c r="K8" s="240"/>
      <c r="L8" s="240"/>
      <c r="M8" s="240"/>
      <c r="N8" s="240"/>
      <c r="O8" s="609"/>
      <c r="P8" s="610">
        <f t="shared" si="0"/>
        <v>0</v>
      </c>
      <c r="Q8" s="460"/>
      <c r="R8" s="230"/>
      <c r="S8" s="260"/>
    </row>
    <row r="9" spans="1:19" s="262" customFormat="1">
      <c r="A9" s="259"/>
      <c r="B9" s="784"/>
      <c r="C9" s="239" t="s">
        <v>22</v>
      </c>
      <c r="D9" s="239"/>
      <c r="E9" s="240"/>
      <c r="F9" s="240"/>
      <c r="G9" s="240"/>
      <c r="H9" s="240"/>
      <c r="I9" s="240"/>
      <c r="J9" s="240"/>
      <c r="K9" s="240"/>
      <c r="L9" s="240"/>
      <c r="M9" s="240"/>
      <c r="N9" s="240"/>
      <c r="O9" s="609"/>
      <c r="P9" s="610">
        <f t="shared" si="0"/>
        <v>0</v>
      </c>
      <c r="Q9" s="460"/>
      <c r="R9" s="230"/>
      <c r="S9" s="260"/>
    </row>
    <row r="10" spans="1:19" s="262" customFormat="1">
      <c r="A10" s="259"/>
      <c r="B10" s="784"/>
      <c r="C10" s="239" t="s">
        <v>87</v>
      </c>
      <c r="D10" s="239"/>
      <c r="E10" s="240"/>
      <c r="F10" s="240"/>
      <c r="G10" s="240"/>
      <c r="H10" s="240"/>
      <c r="I10" s="240"/>
      <c r="J10" s="240"/>
      <c r="K10" s="240"/>
      <c r="L10" s="240"/>
      <c r="M10" s="240"/>
      <c r="N10" s="240"/>
      <c r="O10" s="609"/>
      <c r="P10" s="610">
        <f t="shared" si="0"/>
        <v>0</v>
      </c>
      <c r="Q10" s="460"/>
      <c r="R10" s="230"/>
      <c r="S10" s="260"/>
    </row>
    <row r="11" spans="1:19" s="262" customFormat="1" ht="17.25" thickBot="1">
      <c r="A11" s="259"/>
      <c r="B11" s="784"/>
      <c r="C11" s="241" t="s">
        <v>303</v>
      </c>
      <c r="D11" s="241"/>
      <c r="E11" s="240"/>
      <c r="F11" s="240"/>
      <c r="G11" s="240"/>
      <c r="H11" s="240"/>
      <c r="I11" s="240"/>
      <c r="J11" s="240"/>
      <c r="K11" s="240"/>
      <c r="L11" s="240"/>
      <c r="M11" s="240"/>
      <c r="N11" s="240"/>
      <c r="O11" s="609"/>
      <c r="P11" s="613">
        <f>SUM(D11:O11)</f>
        <v>0</v>
      </c>
      <c r="Q11" s="460"/>
      <c r="R11" s="230"/>
      <c r="S11" s="260"/>
    </row>
    <row r="12" spans="1:19" s="262" customFormat="1">
      <c r="A12" s="259"/>
      <c r="B12" s="772" t="s">
        <v>296</v>
      </c>
      <c r="C12" s="774" t="s">
        <v>297</v>
      </c>
      <c r="D12" s="776" t="s">
        <v>298</v>
      </c>
      <c r="E12" s="776"/>
      <c r="F12" s="776"/>
      <c r="G12" s="776"/>
      <c r="H12" s="776"/>
      <c r="I12" s="776"/>
      <c r="J12" s="776"/>
      <c r="K12" s="776"/>
      <c r="L12" s="776"/>
      <c r="M12" s="776"/>
      <c r="N12" s="776"/>
      <c r="O12" s="777"/>
      <c r="P12" s="778" t="s">
        <v>20</v>
      </c>
      <c r="Q12" s="780" t="s">
        <v>304</v>
      </c>
      <c r="R12" s="777" t="s">
        <v>300</v>
      </c>
      <c r="S12" s="260"/>
    </row>
    <row r="13" spans="1:19" s="262" customFormat="1" ht="17.25" thickBot="1">
      <c r="A13" s="259"/>
      <c r="B13" s="773"/>
      <c r="C13" s="775"/>
      <c r="D13" s="426">
        <v>0.5</v>
      </c>
      <c r="E13" s="226">
        <v>1</v>
      </c>
      <c r="F13" s="226">
        <v>2</v>
      </c>
      <c r="G13" s="226">
        <v>3</v>
      </c>
      <c r="H13" s="226">
        <v>4</v>
      </c>
      <c r="I13" s="226">
        <v>5</v>
      </c>
      <c r="J13" s="426">
        <v>7</v>
      </c>
      <c r="K13" s="426">
        <v>10</v>
      </c>
      <c r="L13" s="426">
        <v>15</v>
      </c>
      <c r="M13" s="426">
        <v>20</v>
      </c>
      <c r="N13" s="426">
        <v>30</v>
      </c>
      <c r="O13" s="462">
        <v>50</v>
      </c>
      <c r="P13" s="779"/>
      <c r="Q13" s="781"/>
      <c r="R13" s="786"/>
      <c r="S13" s="260"/>
    </row>
    <row r="14" spans="1:19" s="262" customFormat="1">
      <c r="A14" s="259"/>
      <c r="B14" s="782" t="s">
        <v>305</v>
      </c>
      <c r="C14" s="231" t="s">
        <v>683</v>
      </c>
      <c r="D14" s="231"/>
      <c r="E14" s="232"/>
      <c r="F14" s="232"/>
      <c r="G14" s="232"/>
      <c r="H14" s="232"/>
      <c r="I14" s="232"/>
      <c r="J14" s="232"/>
      <c r="K14" s="232"/>
      <c r="L14" s="232"/>
      <c r="M14" s="232"/>
      <c r="N14" s="232"/>
      <c r="O14" s="611"/>
      <c r="P14" s="338">
        <f>SUM(D14:O14)</f>
        <v>0</v>
      </c>
      <c r="Q14" s="461"/>
      <c r="R14" s="233"/>
      <c r="S14" s="260"/>
    </row>
    <row r="15" spans="1:19" s="262" customFormat="1">
      <c r="A15" s="259"/>
      <c r="B15" s="783"/>
      <c r="C15" s="491" t="s">
        <v>306</v>
      </c>
      <c r="D15" s="227"/>
      <c r="E15" s="228"/>
      <c r="F15" s="228"/>
      <c r="G15" s="228"/>
      <c r="H15" s="228"/>
      <c r="I15" s="228"/>
      <c r="J15" s="228"/>
      <c r="K15" s="228"/>
      <c r="L15" s="228"/>
      <c r="M15" s="228"/>
      <c r="N15" s="228"/>
      <c r="O15" s="608"/>
      <c r="P15" s="610">
        <f t="shared" ref="P15:P17" si="1">SUM(D15:O15)</f>
        <v>0</v>
      </c>
      <c r="Q15" s="459"/>
      <c r="R15" s="229"/>
      <c r="S15" s="260"/>
    </row>
    <row r="16" spans="1:19" s="262" customFormat="1">
      <c r="A16" s="259"/>
      <c r="B16" s="783"/>
      <c r="C16" s="491" t="s">
        <v>606</v>
      </c>
      <c r="D16" s="227"/>
      <c r="E16" s="228"/>
      <c r="F16" s="228"/>
      <c r="G16" s="228"/>
      <c r="H16" s="228"/>
      <c r="I16" s="228"/>
      <c r="J16" s="228"/>
      <c r="K16" s="228"/>
      <c r="L16" s="228"/>
      <c r="M16" s="228"/>
      <c r="N16" s="228"/>
      <c r="O16" s="608"/>
      <c r="P16" s="610">
        <f t="shared" si="1"/>
        <v>0</v>
      </c>
      <c r="Q16" s="459"/>
      <c r="R16" s="229"/>
      <c r="S16" s="260"/>
    </row>
    <row r="17" spans="1:19" s="262" customFormat="1">
      <c r="A17" s="259"/>
      <c r="B17" s="784"/>
      <c r="C17" s="239" t="s">
        <v>22</v>
      </c>
      <c r="D17" s="239"/>
      <c r="E17" s="240"/>
      <c r="F17" s="240"/>
      <c r="G17" s="240"/>
      <c r="H17" s="240"/>
      <c r="I17" s="240"/>
      <c r="J17" s="240"/>
      <c r="K17" s="240"/>
      <c r="L17" s="240"/>
      <c r="M17" s="240"/>
      <c r="N17" s="240"/>
      <c r="O17" s="609"/>
      <c r="P17" s="610">
        <f t="shared" si="1"/>
        <v>0</v>
      </c>
      <c r="Q17" s="460"/>
      <c r="R17" s="230"/>
      <c r="S17" s="260"/>
    </row>
    <row r="18" spans="1:19" s="262" customFormat="1">
      <c r="A18" s="259"/>
      <c r="B18" s="784"/>
      <c r="C18" s="239" t="s">
        <v>87</v>
      </c>
      <c r="D18" s="239"/>
      <c r="E18" s="240"/>
      <c r="F18" s="240"/>
      <c r="G18" s="240"/>
      <c r="H18" s="240"/>
      <c r="I18" s="240"/>
      <c r="J18" s="240"/>
      <c r="K18" s="240"/>
      <c r="L18" s="240"/>
      <c r="M18" s="240"/>
      <c r="N18" s="240"/>
      <c r="O18" s="609"/>
      <c r="P18" s="610">
        <f>SUM(D18:O18)</f>
        <v>0</v>
      </c>
      <c r="Q18" s="460"/>
      <c r="R18" s="230"/>
      <c r="S18" s="260"/>
    </row>
    <row r="19" spans="1:19" s="262" customFormat="1" ht="17.25" thickBot="1">
      <c r="A19" s="259"/>
      <c r="B19" s="785"/>
      <c r="C19" s="234" t="s">
        <v>303</v>
      </c>
      <c r="D19" s="234"/>
      <c r="E19" s="235"/>
      <c r="F19" s="235"/>
      <c r="G19" s="235"/>
      <c r="H19" s="235"/>
      <c r="I19" s="235"/>
      <c r="J19" s="235"/>
      <c r="K19" s="235"/>
      <c r="L19" s="235"/>
      <c r="M19" s="235"/>
      <c r="N19" s="235"/>
      <c r="O19" s="612"/>
      <c r="P19" s="613">
        <f>SUM(D19:O19)</f>
        <v>0</v>
      </c>
      <c r="Q19" s="614"/>
      <c r="R19" s="615"/>
      <c r="S19" s="260"/>
    </row>
    <row r="20" spans="1:19" s="262" customFormat="1">
      <c r="A20" s="259"/>
      <c r="B20" s="782" t="s">
        <v>307</v>
      </c>
      <c r="C20" s="231" t="s">
        <v>683</v>
      </c>
      <c r="D20" s="336">
        <f>D6-D14</f>
        <v>0</v>
      </c>
      <c r="E20" s="336">
        <f t="shared" ref="E20:O20" si="2">E6-E14</f>
        <v>0</v>
      </c>
      <c r="F20" s="336">
        <f t="shared" si="2"/>
        <v>0</v>
      </c>
      <c r="G20" s="336">
        <f t="shared" si="2"/>
        <v>0</v>
      </c>
      <c r="H20" s="336">
        <f t="shared" si="2"/>
        <v>0</v>
      </c>
      <c r="I20" s="336">
        <f t="shared" si="2"/>
        <v>0</v>
      </c>
      <c r="J20" s="336">
        <f t="shared" si="2"/>
        <v>0</v>
      </c>
      <c r="K20" s="336">
        <f t="shared" si="2"/>
        <v>0</v>
      </c>
      <c r="L20" s="336">
        <f t="shared" si="2"/>
        <v>0</v>
      </c>
      <c r="M20" s="336">
        <f t="shared" si="2"/>
        <v>0</v>
      </c>
      <c r="N20" s="336">
        <f t="shared" si="2"/>
        <v>0</v>
      </c>
      <c r="O20" s="337">
        <f t="shared" si="2"/>
        <v>0</v>
      </c>
      <c r="P20" s="616"/>
      <c r="Q20" s="565"/>
      <c r="R20" s="566"/>
      <c r="S20" s="260"/>
    </row>
    <row r="21" spans="1:19" s="262" customFormat="1">
      <c r="A21" s="259"/>
      <c r="B21" s="783"/>
      <c r="C21" s="491" t="s">
        <v>606</v>
      </c>
      <c r="D21" s="338">
        <f>D8-D16</f>
        <v>0</v>
      </c>
      <c r="E21" s="338">
        <f t="shared" ref="E21:O21" si="3">E8-E16</f>
        <v>0</v>
      </c>
      <c r="F21" s="338">
        <f t="shared" si="3"/>
        <v>0</v>
      </c>
      <c r="G21" s="338">
        <f t="shared" si="3"/>
        <v>0</v>
      </c>
      <c r="H21" s="338">
        <f t="shared" si="3"/>
        <v>0</v>
      </c>
      <c r="I21" s="338">
        <f t="shared" si="3"/>
        <v>0</v>
      </c>
      <c r="J21" s="338">
        <f t="shared" si="3"/>
        <v>0</v>
      </c>
      <c r="K21" s="338">
        <f t="shared" si="3"/>
        <v>0</v>
      </c>
      <c r="L21" s="338">
        <f t="shared" si="3"/>
        <v>0</v>
      </c>
      <c r="M21" s="338">
        <f t="shared" si="3"/>
        <v>0</v>
      </c>
      <c r="N21" s="338">
        <f t="shared" si="3"/>
        <v>0</v>
      </c>
      <c r="O21" s="339">
        <f t="shared" si="3"/>
        <v>0</v>
      </c>
      <c r="P21" s="617"/>
      <c r="Q21" s="567"/>
      <c r="R21" s="618"/>
      <c r="S21" s="260"/>
    </row>
    <row r="22" spans="1:19" s="262" customFormat="1">
      <c r="A22" s="259"/>
      <c r="B22" s="784"/>
      <c r="C22" s="239" t="s">
        <v>22</v>
      </c>
      <c r="D22" s="338">
        <f>D9-D17</f>
        <v>0</v>
      </c>
      <c r="E22" s="338">
        <f t="shared" ref="E22:O22" si="4">E9-E17</f>
        <v>0</v>
      </c>
      <c r="F22" s="338">
        <f t="shared" si="4"/>
        <v>0</v>
      </c>
      <c r="G22" s="338">
        <f t="shared" si="4"/>
        <v>0</v>
      </c>
      <c r="H22" s="338">
        <f t="shared" si="4"/>
        <v>0</v>
      </c>
      <c r="I22" s="338">
        <f t="shared" si="4"/>
        <v>0</v>
      </c>
      <c r="J22" s="338">
        <f t="shared" si="4"/>
        <v>0</v>
      </c>
      <c r="K22" s="338">
        <f t="shared" si="4"/>
        <v>0</v>
      </c>
      <c r="L22" s="338">
        <f t="shared" si="4"/>
        <v>0</v>
      </c>
      <c r="M22" s="338">
        <f t="shared" si="4"/>
        <v>0</v>
      </c>
      <c r="N22" s="338">
        <f t="shared" si="4"/>
        <v>0</v>
      </c>
      <c r="O22" s="339">
        <f t="shared" si="4"/>
        <v>0</v>
      </c>
      <c r="P22" s="617"/>
      <c r="Q22" s="567"/>
      <c r="R22" s="568"/>
      <c r="S22" s="260"/>
    </row>
    <row r="23" spans="1:19" s="262" customFormat="1">
      <c r="A23" s="259"/>
      <c r="B23" s="784"/>
      <c r="C23" s="239" t="s">
        <v>87</v>
      </c>
      <c r="D23" s="338">
        <f>D10-D18</f>
        <v>0</v>
      </c>
      <c r="E23" s="338">
        <f t="shared" ref="E23:O23" si="5">E10-E18</f>
        <v>0</v>
      </c>
      <c r="F23" s="338">
        <f t="shared" si="5"/>
        <v>0</v>
      </c>
      <c r="G23" s="338">
        <f t="shared" si="5"/>
        <v>0</v>
      </c>
      <c r="H23" s="338">
        <f t="shared" si="5"/>
        <v>0</v>
      </c>
      <c r="I23" s="338">
        <f t="shared" si="5"/>
        <v>0</v>
      </c>
      <c r="J23" s="338">
        <f t="shared" si="5"/>
        <v>0</v>
      </c>
      <c r="K23" s="338">
        <f t="shared" si="5"/>
        <v>0</v>
      </c>
      <c r="L23" s="338">
        <f t="shared" si="5"/>
        <v>0</v>
      </c>
      <c r="M23" s="338">
        <f t="shared" si="5"/>
        <v>0</v>
      </c>
      <c r="N23" s="338">
        <f t="shared" si="5"/>
        <v>0</v>
      </c>
      <c r="O23" s="339">
        <f t="shared" si="5"/>
        <v>0</v>
      </c>
      <c r="P23" s="617"/>
      <c r="Q23" s="567"/>
      <c r="R23" s="568"/>
      <c r="S23" s="260"/>
    </row>
    <row r="24" spans="1:19" s="262" customFormat="1" ht="17.25" thickBot="1">
      <c r="A24" s="259"/>
      <c r="B24" s="785"/>
      <c r="C24" s="234" t="s">
        <v>303</v>
      </c>
      <c r="D24" s="200">
        <f>D11-D19</f>
        <v>0</v>
      </c>
      <c r="E24" s="200">
        <f t="shared" ref="E24:O24" si="6">E11-E19</f>
        <v>0</v>
      </c>
      <c r="F24" s="200">
        <f t="shared" si="6"/>
        <v>0</v>
      </c>
      <c r="G24" s="200">
        <f t="shared" si="6"/>
        <v>0</v>
      </c>
      <c r="H24" s="200">
        <f t="shared" si="6"/>
        <v>0</v>
      </c>
      <c r="I24" s="200">
        <f t="shared" si="6"/>
        <v>0</v>
      </c>
      <c r="J24" s="200">
        <f t="shared" si="6"/>
        <v>0</v>
      </c>
      <c r="K24" s="200">
        <f t="shared" si="6"/>
        <v>0</v>
      </c>
      <c r="L24" s="200">
        <f t="shared" si="6"/>
        <v>0</v>
      </c>
      <c r="M24" s="200">
        <f t="shared" si="6"/>
        <v>0</v>
      </c>
      <c r="N24" s="200">
        <f t="shared" si="6"/>
        <v>0</v>
      </c>
      <c r="O24" s="340">
        <f t="shared" si="6"/>
        <v>0</v>
      </c>
      <c r="P24" s="619"/>
      <c r="Q24" s="569"/>
      <c r="R24" s="570"/>
      <c r="S24" s="260"/>
    </row>
    <row r="25" spans="1:19">
      <c r="B25" s="266" t="s">
        <v>250</v>
      </c>
      <c r="C25" s="266" t="s">
        <v>837</v>
      </c>
      <c r="R25" s="257"/>
      <c r="S25" s="267"/>
    </row>
    <row r="26" spans="1:19">
      <c r="C26" s="266" t="s">
        <v>309</v>
      </c>
      <c r="R26" s="257"/>
      <c r="S26" s="267"/>
    </row>
    <row r="27" spans="1:19">
      <c r="C27" s="266" t="s">
        <v>678</v>
      </c>
      <c r="R27" s="257"/>
      <c r="S27" s="267"/>
    </row>
    <row r="28" spans="1:19">
      <c r="C28" s="564" t="s">
        <v>679</v>
      </c>
      <c r="R28" s="257"/>
      <c r="S28" s="267"/>
    </row>
    <row r="29" spans="1:19">
      <c r="C29" s="266" t="s">
        <v>680</v>
      </c>
      <c r="R29" s="257"/>
      <c r="S29" s="267"/>
    </row>
    <row r="30" spans="1:19">
      <c r="C30" s="266" t="s">
        <v>677</v>
      </c>
      <c r="R30" s="257"/>
      <c r="S30" s="267"/>
    </row>
    <row r="31" spans="1:19">
      <c r="C31" s="266" t="s">
        <v>681</v>
      </c>
      <c r="R31" s="257"/>
      <c r="S31" s="267"/>
    </row>
    <row r="32" spans="1:19">
      <c r="C32" s="266" t="s">
        <v>640</v>
      </c>
      <c r="R32" s="257"/>
      <c r="S32" s="267"/>
    </row>
    <row r="33" spans="3:19">
      <c r="C33" s="266" t="s">
        <v>570</v>
      </c>
      <c r="R33" s="257"/>
      <c r="S33" s="267"/>
    </row>
    <row r="34" spans="3:19">
      <c r="C34" s="268" t="s">
        <v>310</v>
      </c>
      <c r="R34" s="257"/>
      <c r="S34" s="267"/>
    </row>
    <row r="35" spans="3:19">
      <c r="C35" s="268" t="s">
        <v>311</v>
      </c>
      <c r="R35" s="257"/>
      <c r="S35" s="267"/>
    </row>
    <row r="36" spans="3:19">
      <c r="C36" s="268" t="s">
        <v>312</v>
      </c>
      <c r="R36" s="257"/>
      <c r="S36" s="267"/>
    </row>
    <row r="37" spans="3:19">
      <c r="C37" s="268" t="s">
        <v>313</v>
      </c>
      <c r="R37" s="257"/>
      <c r="S37" s="267"/>
    </row>
    <row r="38" spans="3:19">
      <c r="C38" s="268" t="s">
        <v>314</v>
      </c>
      <c r="P38" s="268"/>
      <c r="R38" s="257"/>
      <c r="S38" s="267"/>
    </row>
    <row r="39" spans="3:19">
      <c r="C39" s="268"/>
      <c r="E39"/>
      <c r="P39" s="268"/>
      <c r="R39" s="257"/>
      <c r="S39" s="267"/>
    </row>
    <row r="40" spans="3:19">
      <c r="G40"/>
      <c r="P40" s="268"/>
      <c r="R40" s="257"/>
      <c r="S40" s="267"/>
    </row>
    <row r="41" spans="3:19">
      <c r="C41" s="266" t="s">
        <v>724</v>
      </c>
    </row>
  </sheetData>
  <sheetProtection password="CC52" sheet="1" objects="1" scenarios="1" formatCells="0" formatColumns="0" formatRows="0"/>
  <protectedRanges>
    <protectedRange sqref="B3:M3" name="区域1"/>
    <protectedRange sqref="D6:O11 Q6:R11 D14:O19 Q14:R19" name="区域2"/>
    <protectedRange sqref="B3:M3" name="区域4"/>
  </protectedRanges>
  <mergeCells count="17">
    <mergeCell ref="B14:B19"/>
    <mergeCell ref="B20:B24"/>
    <mergeCell ref="R4:R5"/>
    <mergeCell ref="B6:B11"/>
    <mergeCell ref="B12:B13"/>
    <mergeCell ref="C12:C13"/>
    <mergeCell ref="D12:O12"/>
    <mergeCell ref="P12:P13"/>
    <mergeCell ref="Q12:Q13"/>
    <mergeCell ref="R12:R13"/>
    <mergeCell ref="A1:Q1"/>
    <mergeCell ref="J3:K3"/>
    <mergeCell ref="B4:B5"/>
    <mergeCell ref="C4:C5"/>
    <mergeCell ref="D4:O4"/>
    <mergeCell ref="P4:P5"/>
    <mergeCell ref="Q4:Q5"/>
  </mergeCells>
  <phoneticPr fontId="4" type="noConversion"/>
  <dataValidations count="1">
    <dataValidation type="list" allowBlank="1" showInputMessage="1" showErrorMessage="1" sqref="F2:G2">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53"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22</vt:i4>
      </vt:variant>
      <vt:variant>
        <vt:lpstr>命名范围</vt:lpstr>
      </vt:variant>
      <vt:variant>
        <vt:i4>24</vt:i4>
      </vt:variant>
    </vt:vector>
  </HeadingPairs>
  <TitlesOfParts>
    <vt:vector size="46" baseType="lpstr">
      <vt:lpstr>封面</vt:lpstr>
      <vt:lpstr>目录</vt:lpstr>
      <vt:lpstr>权重分配表</vt:lpstr>
      <vt:lpstr>评价指标表</vt:lpstr>
      <vt:lpstr>表1-1 资产配置状况</vt:lpstr>
      <vt:lpstr>表1-2 资产信用状况</vt:lpstr>
      <vt:lpstr>表1-3 负债产品信息（人身保险公司）</vt:lpstr>
      <vt:lpstr>表2-1 基本情景期限匹配测试表（人身保险公司）_久期</vt:lpstr>
      <vt:lpstr>表2-2 基本情景期限匹配测试表（人身保险公司）_关键久期</vt:lpstr>
      <vt:lpstr>表2-3 利率压力情景测试表（人身保险公司）</vt:lpstr>
      <vt:lpstr>表3-1 基本情景成本收益匹配测试表（人身保险公司）</vt:lpstr>
      <vt:lpstr>表3-2 成本收益压力情景测试表(人身保险公司）</vt:lpstr>
      <vt:lpstr>表4-1 压力情景现金流测试表（人身保险公司）_公司整体</vt:lpstr>
      <vt:lpstr>表4-2 压力情景现金流测试表（人身保险公司）_传统保险业务</vt:lpstr>
      <vt:lpstr>表4-3 压力情景现金流测试表（人身保险公司）_分红保险业务</vt:lpstr>
      <vt:lpstr>表4-4 压力情景现金流测试表（人身保险公司）_万能保险业务</vt:lpstr>
      <vt:lpstr>表4-5压力情景现金流测试表（人身保险公司）_投资连结保险业务</vt:lpstr>
      <vt:lpstr>表4-6 综合流动比率表（人身保险公司）</vt:lpstr>
      <vt:lpstr>表4-7 流动性覆盖率（人身保险公司）</vt:lpstr>
      <vt:lpstr>表5-1 偿二代综合压力测试</vt:lpstr>
      <vt:lpstr>附表 利率压力情景变动幅度 </vt:lpstr>
      <vt:lpstr>备注</vt:lpstr>
      <vt:lpstr>'表1-1 资产配置状况'!_GoBack</vt:lpstr>
      <vt:lpstr>'表5-1 偿二代综合压力测试'!_Toc450917587</vt:lpstr>
      <vt:lpstr>备注!Print_Area</vt:lpstr>
      <vt:lpstr>'表1-1 资产配置状况'!Print_Area</vt:lpstr>
      <vt:lpstr>'表1-2 资产信用状况'!Print_Area</vt:lpstr>
      <vt:lpstr>'表1-3 负债产品信息（人身保险公司）'!Print_Area</vt:lpstr>
      <vt:lpstr>'表2-1 基本情景期限匹配测试表（人身保险公司）_久期'!Print_Area</vt:lpstr>
      <vt:lpstr>'表2-2 基本情景期限匹配测试表（人身保险公司）_关键久期'!Print_Area</vt:lpstr>
      <vt:lpstr>'表2-3 利率压力情景测试表（人身保险公司）'!Print_Area</vt:lpstr>
      <vt:lpstr>'表3-1 基本情景成本收益匹配测试表（人身保险公司）'!Print_Area</vt:lpstr>
      <vt:lpstr>'表3-2 成本收益压力情景测试表(人身保险公司）'!Print_Area</vt:lpstr>
      <vt:lpstr>'表4-1 压力情景现金流测试表（人身保险公司）_公司整体'!Print_Area</vt:lpstr>
      <vt:lpstr>'表4-2 压力情景现金流测试表（人身保险公司）_传统保险业务'!Print_Area</vt:lpstr>
      <vt:lpstr>'表4-3 压力情景现金流测试表（人身保险公司）_分红保险业务'!Print_Area</vt:lpstr>
      <vt:lpstr>'表4-4 压力情景现金流测试表（人身保险公司）_万能保险业务'!Print_Area</vt:lpstr>
      <vt:lpstr>'表4-5压力情景现金流测试表（人身保险公司）_投资连结保险业务'!Print_Area</vt:lpstr>
      <vt:lpstr>'表4-6 综合流动比率表（人身保险公司）'!Print_Area</vt:lpstr>
      <vt:lpstr>'表4-7 流动性覆盖率（人身保险公司）'!Print_Area</vt:lpstr>
      <vt:lpstr>'表5-1 偿二代综合压力测试'!Print_Area</vt:lpstr>
      <vt:lpstr>封面!Print_Area</vt:lpstr>
      <vt:lpstr>'附表 利率压力情景变动幅度 '!Print_Area</vt:lpstr>
      <vt:lpstr>目录!Print_Area</vt:lpstr>
      <vt:lpstr>评价指标表!Print_Area</vt:lpstr>
      <vt:lpstr>'表1-2 资产信用状况'!Print_Titles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袁洋</dc:creator>
  <cp:lastModifiedBy>袁洋</cp:lastModifiedBy>
  <cp:lastPrinted>2017-07-13T07:54:14Z</cp:lastPrinted>
  <dcterms:created xsi:type="dcterms:W3CDTF">2016-10-11T01:26:28Z</dcterms:created>
  <dcterms:modified xsi:type="dcterms:W3CDTF">2017-07-20T08:37:42Z</dcterms:modified>
</cp:coreProperties>
</file>