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例6-6" sheetId="1" r:id="rId1"/>
  </sheets>
  <calcPr calcId="144525"/>
</workbook>
</file>

<file path=xl/sharedStrings.xml><?xml version="1.0" encoding="utf-8"?>
<sst xmlns="http://schemas.openxmlformats.org/spreadsheetml/2006/main" count="15" uniqueCount="15">
  <si>
    <t>期数</t>
  </si>
  <si>
    <t>期初投资</t>
  </si>
  <si>
    <t>每期收益</t>
  </si>
  <si>
    <t>利率</t>
  </si>
  <si>
    <t>贷款利率</t>
  </si>
  <si>
    <t>T</t>
  </si>
  <si>
    <t>现金流</t>
  </si>
  <si>
    <r>
      <t>现值</t>
    </r>
    <r>
      <rPr>
        <sz val="14"/>
        <color theme="1"/>
        <rFont val="Times New Roman"/>
        <charset val="134"/>
      </rPr>
      <t>_8%</t>
    </r>
  </si>
  <si>
    <r>
      <t>现值</t>
    </r>
    <r>
      <rPr>
        <sz val="14"/>
        <color theme="1"/>
        <rFont val="Times New Roman"/>
        <charset val="134"/>
      </rPr>
      <t>_IRR</t>
    </r>
  </si>
  <si>
    <t>PV_8%</t>
  </si>
  <si>
    <r>
      <t>PV_8%_</t>
    </r>
    <r>
      <rPr>
        <sz val="14"/>
        <color theme="1"/>
        <rFont val="宋体"/>
        <charset val="134"/>
      </rPr>
      <t>公式</t>
    </r>
  </si>
  <si>
    <t>NPV_IRR</t>
  </si>
  <si>
    <t>IRR</t>
  </si>
  <si>
    <r>
      <t>IRR_</t>
    </r>
    <r>
      <rPr>
        <sz val="14"/>
        <color theme="1"/>
        <rFont val="宋体"/>
        <charset val="134"/>
      </rPr>
      <t>公式</t>
    </r>
  </si>
  <si>
    <t>年还款额</t>
  </si>
</sst>
</file>

<file path=xl/styles.xml><?xml version="1.0" encoding="utf-8"?>
<styleSheet xmlns="http://schemas.openxmlformats.org/spreadsheetml/2006/main">
  <numFmts count="6">
    <numFmt numFmtId="176" formatCode="0.00_ ;[Red]\-0.00\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5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22" fillId="32" borderId="16" applyNumberFormat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6" fillId="16" borderId="16" applyNumberFormat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5" fillId="0" borderId="15" applyNumberFormat="false" applyFill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12" fillId="12" borderId="13" applyNumberFormat="false" applyAlignment="false" applyProtection="false">
      <alignment vertical="center"/>
    </xf>
    <xf numFmtId="0" fontId="14" fillId="16" borderId="14" applyNumberFormat="false" applyAlignment="false" applyProtection="false">
      <alignment vertical="center"/>
    </xf>
    <xf numFmtId="0" fontId="18" fillId="0" borderId="12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8" fillId="31" borderId="19" applyNumberFormat="false" applyFont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7" fillId="0" borderId="12" applyNumberFormat="false" applyFill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17" fillId="0" borderId="17" applyNumberFormat="false" applyFill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20" fillId="0" borderId="18" applyNumberFormat="false" applyFill="false" applyAlignment="false" applyProtection="false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true" applyFill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3" fillId="2" borderId="0" xfId="0" applyFont="true" applyFill="true" applyAlignment="true">
      <alignment horizontal="center" vertical="center"/>
    </xf>
    <xf numFmtId="0" fontId="3" fillId="2" borderId="1" xfId="0" applyFont="true" applyFill="true" applyBorder="true" applyAlignment="true">
      <alignment horizontal="center" vertical="center"/>
    </xf>
    <xf numFmtId="0" fontId="2" fillId="2" borderId="2" xfId="0" applyFont="true" applyFill="true" applyBorder="true" applyAlignment="true">
      <alignment horizontal="center" vertical="center"/>
    </xf>
    <xf numFmtId="0" fontId="3" fillId="2" borderId="3" xfId="0" applyFont="true" applyFill="true" applyBorder="true" applyAlignment="true">
      <alignment horizontal="center" vertical="center"/>
    </xf>
    <xf numFmtId="0" fontId="3" fillId="2" borderId="4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3" fillId="2" borderId="6" xfId="0" applyFont="true" applyFill="true" applyBorder="true" applyAlignment="true">
      <alignment horizontal="center" vertical="center"/>
    </xf>
    <xf numFmtId="9" fontId="3" fillId="2" borderId="0" xfId="0" applyNumberFormat="true" applyFont="true" applyFill="true" applyAlignment="true">
      <alignment horizontal="center" vertical="center"/>
    </xf>
    <xf numFmtId="0" fontId="2" fillId="2" borderId="7" xfId="0" applyFont="true" applyFill="true" applyBorder="true" applyAlignment="true">
      <alignment horizontal="center" vertical="center"/>
    </xf>
    <xf numFmtId="0" fontId="3" fillId="2" borderId="8" xfId="0" applyFont="true" applyFill="true" applyBorder="true" applyAlignment="true">
      <alignment horizontal="center" vertical="center"/>
    </xf>
    <xf numFmtId="0" fontId="3" fillId="2" borderId="9" xfId="0" applyFont="true" applyFill="true" applyBorder="true" applyAlignment="true">
      <alignment horizontal="center" vertical="center"/>
    </xf>
    <xf numFmtId="177" fontId="3" fillId="2" borderId="10" xfId="0" applyNumberFormat="true" applyFont="true" applyFill="true" applyBorder="true" applyAlignment="true">
      <alignment horizontal="center" vertical="center"/>
    </xf>
    <xf numFmtId="176" fontId="3" fillId="3" borderId="10" xfId="0" applyNumberFormat="true" applyFont="true" applyFill="true" applyBorder="true" applyAlignment="true">
      <alignment horizontal="center" vertical="center"/>
    </xf>
    <xf numFmtId="177" fontId="3" fillId="2" borderId="4" xfId="0" applyNumberFormat="true" applyFont="true" applyFill="true" applyBorder="true" applyAlignment="true">
      <alignment horizontal="center" vertical="center"/>
    </xf>
    <xf numFmtId="177" fontId="3" fillId="2" borderId="11" xfId="0" applyNumberFormat="true" applyFont="true" applyFill="true" applyBorder="true" applyAlignment="true">
      <alignment horizontal="center" vertical="center"/>
    </xf>
    <xf numFmtId="177" fontId="3" fillId="2" borderId="6" xfId="0" applyNumberFormat="true" applyFont="true" applyFill="true" applyBorder="true" applyAlignment="true">
      <alignment horizontal="center" vertical="center"/>
    </xf>
    <xf numFmtId="177" fontId="3" fillId="2" borderId="9" xfId="0" applyNumberFormat="true" applyFont="true" applyFill="true" applyBorder="true" applyAlignment="true">
      <alignment horizontal="center" vertical="center"/>
    </xf>
    <xf numFmtId="0" fontId="2" fillId="2" borderId="8" xfId="0" applyFont="true" applyFill="true" applyBorder="true" applyAlignment="true">
      <alignment horizontal="center" vertical="center"/>
    </xf>
    <xf numFmtId="176" fontId="3" fillId="2" borderId="10" xfId="0" applyNumberFormat="true" applyFont="true" applyFill="true" applyBorder="true" applyAlignment="true">
      <alignment horizontal="center" vertical="center"/>
    </xf>
    <xf numFmtId="10" fontId="3" fillId="3" borderId="10" xfId="9" applyNumberFormat="true" applyFont="true" applyFill="true" applyBorder="true" applyAlignment="true">
      <alignment horizontal="center" vertical="center"/>
    </xf>
    <xf numFmtId="10" fontId="3" fillId="2" borderId="10" xfId="0" applyNumberFormat="true" applyFont="true" applyFill="true" applyBorder="true" applyAlignment="true">
      <alignment horizontal="center" vertical="center"/>
    </xf>
    <xf numFmtId="177" fontId="3" fillId="3" borderId="10" xfId="0" applyNumberFormat="true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DBEE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809625</xdr:colOff>
      <xdr:row>20</xdr:row>
      <xdr:rowOff>38100</xdr:rowOff>
    </xdr:from>
    <xdr:to>
      <xdr:col>11</xdr:col>
      <xdr:colOff>264160</xdr:colOff>
      <xdr:row>24</xdr:row>
      <xdr:rowOff>76200</xdr:rowOff>
    </xdr:to>
    <xdr:pic>
      <xdr:nvPicPr>
        <xdr:cNvPr id="3" name="图片 2"/>
        <xdr:cNvPicPr>
          <a:picLocks noChangeAspect="true"/>
        </xdr:cNvPicPr>
      </xdr:nvPicPr>
      <xdr:blipFill>
        <a:blip r:embed="rId1"/>
        <a:srcRect l="3865" t="15772" r="8214" b="26563"/>
        <a:stretch>
          <a:fillRect/>
        </a:stretch>
      </xdr:blipFill>
      <xdr:spPr>
        <a:xfrm>
          <a:off x="5457825" y="4019550"/>
          <a:ext cx="4464685" cy="95250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1</xdr:row>
      <xdr:rowOff>76200</xdr:rowOff>
    </xdr:from>
    <xdr:to>
      <xdr:col>9</xdr:col>
      <xdr:colOff>494665</xdr:colOff>
      <xdr:row>11</xdr:row>
      <xdr:rowOff>152400</xdr:rowOff>
    </xdr:to>
    <xdr:sp>
      <xdr:nvSpPr>
        <xdr:cNvPr id="4" name="文本框 3"/>
        <xdr:cNvSpPr txBox="true"/>
      </xdr:nvSpPr>
      <xdr:spPr>
        <a:xfrm>
          <a:off x="142875" y="247650"/>
          <a:ext cx="8276590" cy="179070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marL="0" indent="0" algn="l" rtl="0" fontAlgn="auto">
            <a:lnSpc>
              <a:spcPct val="100000"/>
            </a:lnSpc>
            <a:defRPr sz="1000"/>
          </a:pPr>
          <a:r>
            <a:rPr lang="zh-CN" sz="1600" b="1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题目</a:t>
          </a:r>
          <a:r>
            <a:rPr 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：</a:t>
          </a: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某公司准备投资1000万元建设一座桥梁,当年投资，当年建成，该桥今后15年内预计每年收益100万元。请问：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（1） 若年贴现率为8%,今后15年内预计收益相当于现值多少?</a:t>
          </a:r>
          <a:endParaRPr lang="zh-CN" altLang="en-US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marL="0" indent="0" algn="l" rtl="0" fontAlgn="auto">
            <a:lnSpc>
              <a:spcPct val="100000"/>
            </a:lnSpc>
            <a:defRPr sz="1000"/>
          </a:pP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（2） 若银行贷款利率为5%,贷款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10</a:t>
          </a: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00万元，按计划15年等额还清，每年还款额是多少？</a:t>
          </a:r>
          <a:endParaRPr lang="en-US" altLang="zh-CN" sz="16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  <a:cs typeface="宋体" panose="02010600030101010101" pitchFamily="7" charset="-122"/>
          </a:endParaRPr>
        </a:p>
        <a:p>
          <a:pPr marL="0" marR="0" indent="0" algn="l" defTabSz="914400" rtl="0" fontAlgn="auto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（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3</a:t>
          </a:r>
          <a:r>
            <a:rPr lang="zh-CN" altLang="en-US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） </a:t>
          </a:r>
          <a:r>
            <a:rPr lang="zh-CN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考虑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15</a:t>
          </a:r>
          <a:r>
            <a:rPr lang="zh-CN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年的回报期，则该项目的内部报酬率是多少</a:t>
          </a:r>
          <a:r>
            <a:rPr lang="en-US" altLang="zh-CN" sz="16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+mn-ea"/>
            </a:rPr>
            <a:t>?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4:L33"/>
  <sheetViews>
    <sheetView tabSelected="1" workbookViewId="0">
      <selection activeCell="M19" sqref="M19"/>
    </sheetView>
  </sheetViews>
  <sheetFormatPr defaultColWidth="9" defaultRowHeight="13.5"/>
  <cols>
    <col min="1" max="2" width="9" style="1"/>
    <col min="3" max="3" width="7.375" style="1" customWidth="true"/>
    <col min="4" max="4" width="10.875" style="1" customWidth="true"/>
    <col min="5" max="5" width="11.875" style="1" customWidth="true"/>
    <col min="6" max="6" width="12.875" style="1" customWidth="true"/>
    <col min="7" max="7" width="11.75" style="1" customWidth="true"/>
    <col min="8" max="8" width="17.75" style="1" customWidth="true"/>
    <col min="9" max="9" width="13.5" style="1" customWidth="true"/>
    <col min="10" max="10" width="10.25" style="1" customWidth="true"/>
    <col min="11" max="11" width="12.5" style="1" customWidth="true"/>
    <col min="12" max="12" width="13.375" style="1" customWidth="true"/>
    <col min="13" max="13" width="12.625" style="1"/>
    <col min="14" max="14" width="10.5" style="1" customWidth="true"/>
    <col min="15" max="16" width="12.25" style="1" customWidth="true"/>
    <col min="17" max="17" width="9" style="1"/>
    <col min="18" max="18" width="11.125" style="1" customWidth="true"/>
    <col min="19" max="16384" width="9" style="1"/>
  </cols>
  <sheetData>
    <row r="14" ht="18.75" spans="3:7">
      <c r="C14" s="2" t="s">
        <v>0</v>
      </c>
      <c r="D14" s="2" t="s">
        <v>1</v>
      </c>
      <c r="E14" s="2" t="s">
        <v>2</v>
      </c>
      <c r="F14" s="2" t="s">
        <v>3</v>
      </c>
      <c r="G14" s="2" t="s">
        <v>4</v>
      </c>
    </row>
    <row r="15" ht="18" spans="3:7">
      <c r="C15" s="3">
        <v>15</v>
      </c>
      <c r="D15" s="3">
        <v>1000</v>
      </c>
      <c r="E15" s="3">
        <v>100</v>
      </c>
      <c r="F15" s="10">
        <v>0.08</v>
      </c>
      <c r="G15" s="10">
        <v>0.05</v>
      </c>
    </row>
    <row r="16" ht="14.25"/>
    <row r="17" ht="30" customHeight="true" spans="3:12">
      <c r="C17" s="4" t="s">
        <v>5</v>
      </c>
      <c r="D17" s="5" t="s">
        <v>6</v>
      </c>
      <c r="E17" s="5" t="s">
        <v>7</v>
      </c>
      <c r="F17" s="11" t="s">
        <v>8</v>
      </c>
      <c r="G17" s="12" t="s">
        <v>9</v>
      </c>
      <c r="H17" s="12" t="s">
        <v>10</v>
      </c>
      <c r="I17" s="12" t="s">
        <v>11</v>
      </c>
      <c r="J17" s="12" t="s">
        <v>12</v>
      </c>
      <c r="K17" s="12" t="s">
        <v>13</v>
      </c>
      <c r="L17" s="20" t="s">
        <v>14</v>
      </c>
    </row>
    <row r="18" ht="21" customHeight="true" spans="3:12">
      <c r="C18" s="6">
        <v>0</v>
      </c>
      <c r="D18" s="7">
        <f>-D15</f>
        <v>-1000</v>
      </c>
      <c r="E18" s="7">
        <f>D18</f>
        <v>-1000</v>
      </c>
      <c r="F18" s="13">
        <f>D18</f>
        <v>-1000</v>
      </c>
      <c r="G18" s="14">
        <f>SUM(E19:E33)</f>
        <v>855.947868792637</v>
      </c>
      <c r="H18" s="15">
        <f>PV(F15,C15,-E15)</f>
        <v>855.947868792638</v>
      </c>
      <c r="I18" s="21">
        <f>SUM(F18:F33)</f>
        <v>-0.232280788149289</v>
      </c>
      <c r="J18" s="22">
        <v>0.0556</v>
      </c>
      <c r="K18" s="23">
        <f>IRR(D18:D33)</f>
        <v>0.0555649747036306</v>
      </c>
      <c r="L18" s="24">
        <f>D15*G15*(1+G15)^15/((1+G15)^C15-1)</f>
        <v>96.3422876092443</v>
      </c>
    </row>
    <row r="19" ht="18" spans="3:6">
      <c r="C19" s="6">
        <v>1</v>
      </c>
      <c r="D19" s="7">
        <v>100</v>
      </c>
      <c r="E19" s="16">
        <f>D19/(1+$F$15)^C19</f>
        <v>92.5925925925926</v>
      </c>
      <c r="F19" s="17">
        <f>D19/(1+$J$18)^C19</f>
        <v>94.732853353543</v>
      </c>
    </row>
    <row r="20" ht="18" spans="3:6">
      <c r="C20" s="6">
        <v>2</v>
      </c>
      <c r="D20" s="7">
        <v>100</v>
      </c>
      <c r="E20" s="16">
        <f t="shared" ref="E20:E33" si="0">D20/(1+$F$15)^C20</f>
        <v>85.7338820301783</v>
      </c>
      <c r="F20" s="17">
        <f t="shared" ref="F20:F33" si="1">D20/(1+$J$18)^C20</f>
        <v>89.7431350450388</v>
      </c>
    </row>
    <row r="21" ht="18" spans="3:6">
      <c r="C21" s="6">
        <v>3</v>
      </c>
      <c r="D21" s="7">
        <v>100</v>
      </c>
      <c r="E21" s="16">
        <f t="shared" si="0"/>
        <v>79.383224102017</v>
      </c>
      <c r="F21" s="17">
        <f t="shared" si="1"/>
        <v>85.0162325170887</v>
      </c>
    </row>
    <row r="22" ht="18" spans="3:6">
      <c r="C22" s="6">
        <v>4</v>
      </c>
      <c r="D22" s="7">
        <v>100</v>
      </c>
      <c r="E22" s="16">
        <f t="shared" si="0"/>
        <v>73.5029852796453</v>
      </c>
      <c r="F22" s="17">
        <f t="shared" si="1"/>
        <v>80.5383028771208</v>
      </c>
    </row>
    <row r="23" ht="18" spans="3:6">
      <c r="C23" s="6">
        <v>5</v>
      </c>
      <c r="D23" s="7">
        <v>100</v>
      </c>
      <c r="E23" s="16">
        <f t="shared" si="0"/>
        <v>68.0583197033753</v>
      </c>
      <c r="F23" s="17">
        <f t="shared" si="1"/>
        <v>76.2962323580151</v>
      </c>
    </row>
    <row r="24" ht="18" spans="3:6">
      <c r="C24" s="6">
        <v>6</v>
      </c>
      <c r="D24" s="7">
        <v>100</v>
      </c>
      <c r="E24" s="16">
        <f t="shared" si="0"/>
        <v>63.0169626883105</v>
      </c>
      <c r="F24" s="17">
        <f t="shared" si="1"/>
        <v>72.2775979139969</v>
      </c>
    </row>
    <row r="25" ht="18" spans="3:6">
      <c r="C25" s="6">
        <v>7</v>
      </c>
      <c r="D25" s="7">
        <v>100</v>
      </c>
      <c r="E25" s="16">
        <f t="shared" si="0"/>
        <v>58.3490395262134</v>
      </c>
      <c r="F25" s="17">
        <f t="shared" si="1"/>
        <v>68.4706308393301</v>
      </c>
    </row>
    <row r="26" ht="18" spans="3:6">
      <c r="C26" s="6">
        <v>8</v>
      </c>
      <c r="D26" s="7">
        <v>100</v>
      </c>
      <c r="E26" s="16">
        <f t="shared" si="0"/>
        <v>54.0268884501976</v>
      </c>
      <c r="F26" s="17">
        <f t="shared" si="1"/>
        <v>64.8641823032684</v>
      </c>
    </row>
    <row r="27" ht="18" spans="3:6">
      <c r="C27" s="6">
        <v>9</v>
      </c>
      <c r="D27" s="7">
        <v>100</v>
      </c>
      <c r="E27" s="16">
        <f t="shared" si="0"/>
        <v>50.0248967131459</v>
      </c>
      <c r="F27" s="17">
        <f t="shared" si="1"/>
        <v>61.44769070033</v>
      </c>
    </row>
    <row r="28" ht="18" spans="3:6">
      <c r="C28" s="6">
        <v>10</v>
      </c>
      <c r="D28" s="7">
        <v>100</v>
      </c>
      <c r="E28" s="16">
        <f t="shared" si="0"/>
        <v>46.3193488084684</v>
      </c>
      <c r="F28" s="17">
        <f t="shared" si="1"/>
        <v>58.2111507202823</v>
      </c>
    </row>
    <row r="29" ht="18" spans="3:6">
      <c r="C29" s="6">
        <v>11</v>
      </c>
      <c r="D29" s="7">
        <v>100</v>
      </c>
      <c r="E29" s="16">
        <f t="shared" si="0"/>
        <v>42.8882859337671</v>
      </c>
      <c r="F29" s="17">
        <f t="shared" si="1"/>
        <v>55.145084047255</v>
      </c>
    </row>
    <row r="30" ht="18" spans="3:6">
      <c r="C30" s="6">
        <v>12</v>
      </c>
      <c r="D30" s="7">
        <v>100</v>
      </c>
      <c r="E30" s="16">
        <f t="shared" si="0"/>
        <v>39.7113758645991</v>
      </c>
      <c r="F30" s="17">
        <f t="shared" si="1"/>
        <v>52.2405116021741</v>
      </c>
    </row>
    <row r="31" ht="18" spans="3:6">
      <c r="C31" s="6">
        <v>13</v>
      </c>
      <c r="D31" s="7">
        <v>100</v>
      </c>
      <c r="E31" s="16">
        <f t="shared" si="0"/>
        <v>36.7697924672214</v>
      </c>
      <c r="F31" s="17">
        <f t="shared" si="1"/>
        <v>49.4889272472282</v>
      </c>
    </row>
    <row r="32" ht="18" spans="3:6">
      <c r="C32" s="6">
        <v>14</v>
      </c>
      <c r="D32" s="7">
        <v>100</v>
      </c>
      <c r="E32" s="16">
        <f t="shared" si="0"/>
        <v>34.0461041363161</v>
      </c>
      <c r="F32" s="17">
        <f t="shared" si="1"/>
        <v>46.8822728753583</v>
      </c>
    </row>
    <row r="33" ht="18.75" spans="3:6">
      <c r="C33" s="8">
        <v>15</v>
      </c>
      <c r="D33" s="9">
        <v>100</v>
      </c>
      <c r="E33" s="18">
        <f t="shared" si="0"/>
        <v>31.524170496589</v>
      </c>
      <c r="F33" s="19">
        <f t="shared" si="1"/>
        <v>44.412914811821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例6-6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zjz</cp:lastModifiedBy>
  <dcterms:created xsi:type="dcterms:W3CDTF">2020-10-26T19:45:00Z</dcterms:created>
  <dcterms:modified xsi:type="dcterms:W3CDTF">2022-04-28T20:49:05Z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