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35" windowHeight="12705" activeTab="1"/>
  </bookViews>
  <sheets>
    <sheet name="Z评分模型计算题" sheetId="1" r:id="rId1"/>
    <sheet name="赊销额度计算题" sheetId="2" r:id="rId2"/>
  </sheets>
  <calcPr calcId="144525"/>
</workbook>
</file>

<file path=xl/sharedStrings.xml><?xml version="1.0" encoding="utf-8"?>
<sst xmlns="http://schemas.openxmlformats.org/spreadsheetml/2006/main" count="50" uniqueCount="37">
  <si>
    <t>三一重工</t>
  </si>
  <si>
    <t>美的集团</t>
  </si>
  <si>
    <t>指标</t>
  </si>
  <si>
    <t>系数</t>
  </si>
  <si>
    <t>数值（元）</t>
  </si>
  <si>
    <t>X1</t>
  </si>
  <si>
    <t>流动资产</t>
  </si>
  <si>
    <t>X2</t>
  </si>
  <si>
    <t>流动负债</t>
  </si>
  <si>
    <t>X3</t>
  </si>
  <si>
    <t>资产总额</t>
  </si>
  <si>
    <t>X4</t>
  </si>
  <si>
    <t>未分配利润</t>
  </si>
  <si>
    <t>X5</t>
  </si>
  <si>
    <t>利润总额</t>
  </si>
  <si>
    <t>Z评分</t>
  </si>
  <si>
    <t>利息支出</t>
  </si>
  <si>
    <t>权益市场值</t>
  </si>
  <si>
    <t>负债总额</t>
  </si>
  <si>
    <t>销售收入</t>
  </si>
  <si>
    <t>请对计算结果做简要评述：
Z1值均低于2.99，均大于1.8，均存在潜在的破产风险，三一重工的风险相比美的集团要小一点。</t>
  </si>
  <si>
    <t>美的销售收入</t>
  </si>
  <si>
    <t>P145页：本集团主要生产家电产品(主要为暖通空调业务和消费电器业务)，以及生产制造机器人及自动化系统(主要为机器人及自动化系统业务)，并销售予各地购货方。
P190页：(a) 主营业务收入和主营业务成本
P33页：（1）营业收入构成</t>
  </si>
  <si>
    <t>三一重工销售收入</t>
  </si>
  <si>
    <t>P76页：三、关键审计事项，三一重工股份有限公司及其子公司（以下简称“贵集团”）主要营业收入系工程机械设备的销售。......2020年度贵集团实现工程机械设备销售收入人民币93,618,516千元，由于收入是贵集团关键业绩指标之一，产生错报的固有风险较高，因此我们将工程机械设备收入的确认作为关键审计事项。</t>
  </si>
  <si>
    <t>变量</t>
  </si>
  <si>
    <t>A企业</t>
  </si>
  <si>
    <t>B企业</t>
  </si>
  <si>
    <t>流动比率</t>
  </si>
  <si>
    <t>速动比率</t>
  </si>
  <si>
    <t>短期债务净资产比率</t>
  </si>
  <si>
    <t>债务净资产比率</t>
  </si>
  <si>
    <t>资产负债比率</t>
  </si>
  <si>
    <t>营运资产</t>
  </si>
  <si>
    <t>营运资产分析模型
信用额度</t>
  </si>
  <si>
    <t>特征分析模型最终百分率</t>
  </si>
  <si>
    <t>根据特征分析模型调整后的赊销额度</t>
  </si>
</sst>
</file>

<file path=xl/styles.xml><?xml version="1.0" encoding="utf-8"?>
<styleSheet xmlns="http://schemas.openxmlformats.org/spreadsheetml/2006/main">
  <numFmts count="6">
    <numFmt numFmtId="176" formatCode="#,##0.00_ "/>
    <numFmt numFmtId="177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8"/>
      <color theme="1"/>
      <name val="华文楷体"/>
      <charset val="134"/>
    </font>
    <font>
      <sz val="14"/>
      <name val="宋体"/>
      <charset val="134"/>
      <scheme val="minor"/>
    </font>
    <font>
      <sz val="1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1" fillId="22" borderId="0" applyNumberFormat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11" fillId="16" borderId="0" applyNumberFormat="false" applyBorder="false" applyAlignment="false" applyProtection="false">
      <alignment vertical="center"/>
    </xf>
    <xf numFmtId="0" fontId="21" fillId="17" borderId="6" applyNumberFormat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1" fillId="2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11" fillId="27" borderId="0" applyNumberFormat="false" applyBorder="false" applyAlignment="false" applyProtection="false">
      <alignment vertical="center"/>
    </xf>
    <xf numFmtId="0" fontId="11" fillId="25" borderId="0" applyNumberFormat="false" applyBorder="false" applyAlignment="false" applyProtection="false">
      <alignment vertical="center"/>
    </xf>
    <xf numFmtId="0" fontId="11" fillId="6" borderId="0" applyNumberFormat="false" applyBorder="false" applyAlignment="false" applyProtection="false">
      <alignment vertical="center"/>
    </xf>
    <xf numFmtId="0" fontId="11" fillId="7" borderId="0" applyNumberFormat="false" applyBorder="false" applyAlignment="false" applyProtection="false">
      <alignment vertical="center"/>
    </xf>
    <xf numFmtId="0" fontId="22" fillId="14" borderId="6" applyNumberFormat="false" applyAlignment="false" applyProtection="false">
      <alignment vertical="center"/>
    </xf>
    <xf numFmtId="0" fontId="11" fillId="20" borderId="0" applyNumberFormat="false" applyBorder="false" applyAlignment="false" applyProtection="false">
      <alignment vertical="center"/>
    </xf>
    <xf numFmtId="0" fontId="23" fillId="23" borderId="0" applyNumberFormat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26" fillId="26" borderId="0" applyNumberFormat="false" applyBorder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0" fontId="20" fillId="0" borderId="5" applyNumberFormat="false" applyFill="false" applyAlignment="false" applyProtection="false">
      <alignment vertical="center"/>
    </xf>
    <xf numFmtId="0" fontId="14" fillId="11" borderId="0" applyNumberFormat="false" applyBorder="false" applyAlignment="false" applyProtection="false">
      <alignment vertical="center"/>
    </xf>
    <xf numFmtId="0" fontId="19" fillId="15" borderId="4" applyNumberFormat="false" applyAlignment="false" applyProtection="false">
      <alignment vertical="center"/>
    </xf>
    <xf numFmtId="0" fontId="18" fillId="14" borderId="3" applyNumberFormat="false" applyAlignment="false" applyProtection="false">
      <alignment vertical="center"/>
    </xf>
    <xf numFmtId="0" fontId="17" fillId="0" borderId="2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0" fontId="11" fillId="28" borderId="0" applyNumberFormat="false" applyBorder="false" applyAlignment="false" applyProtection="false">
      <alignment vertical="center"/>
    </xf>
    <xf numFmtId="0" fontId="0" fillId="32" borderId="8" applyNumberFormat="false" applyFont="false" applyAlignment="false" applyProtection="false">
      <alignment vertical="center"/>
    </xf>
    <xf numFmtId="0" fontId="8" fillId="34" borderId="0" applyNumberFormat="false" applyBorder="false" applyAlignment="false" applyProtection="false">
      <alignment vertical="center"/>
    </xf>
    <xf numFmtId="0" fontId="11" fillId="8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0" fillId="0" borderId="2" applyNumberFormat="false" applyFill="false" applyAlignment="false" applyProtection="false">
      <alignment vertical="center"/>
    </xf>
    <xf numFmtId="0" fontId="8" fillId="13" borderId="0" applyNumberFormat="false" applyBorder="false" applyAlignment="false" applyProtection="false">
      <alignment vertical="center"/>
    </xf>
    <xf numFmtId="0" fontId="9" fillId="0" borderId="1" applyNumberFormat="false" applyFill="false" applyAlignment="false" applyProtection="false">
      <alignment vertical="center"/>
    </xf>
    <xf numFmtId="0" fontId="11" fillId="33" borderId="0" applyNumberFormat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24" fillId="0" borderId="7" applyNumberFormat="false" applyFill="false" applyAlignment="false" applyProtection="false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 applyAlignment="true">
      <alignment horizontal="center" vertical="center"/>
    </xf>
    <xf numFmtId="0" fontId="2" fillId="0" borderId="0" xfId="0" applyFont="true">
      <alignment vertical="center"/>
    </xf>
    <xf numFmtId="176" fontId="2" fillId="0" borderId="0" xfId="0" applyNumberFormat="true" applyFont="true" applyAlignment="true">
      <alignment horizontal="center" vertical="center"/>
    </xf>
    <xf numFmtId="176" fontId="2" fillId="2" borderId="0" xfId="0" applyNumberFormat="true" applyFont="true" applyFill="true" applyAlignment="true">
      <alignment horizontal="center" vertical="center"/>
    </xf>
    <xf numFmtId="0" fontId="3" fillId="0" borderId="0" xfId="0" applyFont="true" applyAlignment="true">
      <alignment horizontal="center" vertical="center" wrapText="true"/>
    </xf>
    <xf numFmtId="9" fontId="2" fillId="0" borderId="0" xfId="0" applyNumberFormat="true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176" fontId="2" fillId="2" borderId="0" xfId="0" applyNumberFormat="true" applyFont="true" applyFill="true" applyAlignment="true">
      <alignment horizontal="center" vertical="top"/>
    </xf>
    <xf numFmtId="0" fontId="4" fillId="3" borderId="0" xfId="0" applyFont="true" applyFill="true" applyAlignment="true">
      <alignment horizontal="center" vertical="center"/>
    </xf>
    <xf numFmtId="0" fontId="3" fillId="0" borderId="0" xfId="0" applyFont="true" applyFill="true" applyAlignment="true">
      <alignment horizontal="center" vertical="center"/>
    </xf>
    <xf numFmtId="176" fontId="5" fillId="0" borderId="0" xfId="0" applyNumberFormat="true" applyFont="true" applyFill="true" applyAlignment="true">
      <alignment horizontal="center" vertical="center"/>
    </xf>
    <xf numFmtId="0" fontId="2" fillId="0" borderId="0" xfId="0" applyFont="true" applyFill="true" applyAlignment="true">
      <alignment horizontal="center" vertical="center"/>
    </xf>
    <xf numFmtId="3" fontId="0" fillId="0" borderId="0" xfId="0" applyNumberFormat="true">
      <alignment vertical="center"/>
    </xf>
    <xf numFmtId="0" fontId="0" fillId="0" borderId="0" xfId="0" applyAlignment="true">
      <alignment vertical="top"/>
    </xf>
    <xf numFmtId="0" fontId="1" fillId="0" borderId="0" xfId="0" applyFont="true" applyAlignment="true">
      <alignment horizontal="center" vertical="center" wrapText="true"/>
    </xf>
    <xf numFmtId="0" fontId="2" fillId="0" borderId="0" xfId="0" applyFont="true" applyAlignment="true">
      <alignment horizontal="justify" vertical="top" wrapText="true"/>
    </xf>
    <xf numFmtId="0" fontId="6" fillId="0" borderId="0" xfId="0" applyFont="true" applyAlignment="true">
      <alignment horizontal="center" vertical="center"/>
    </xf>
    <xf numFmtId="3" fontId="2" fillId="0" borderId="0" xfId="0" applyNumberFormat="true" applyFont="true" applyAlignment="true">
      <alignment horizontal="center" vertical="center"/>
    </xf>
    <xf numFmtId="177" fontId="6" fillId="0" borderId="0" xfId="0" applyNumberFormat="true" applyFont="true" applyAlignment="true">
      <alignment horizontal="center" vertical="center"/>
    </xf>
    <xf numFmtId="0" fontId="7" fillId="0" borderId="0" xfId="0" applyFont="true" applyAlignment="true">
      <alignment horizontal="left" vertical="top" wrapText="true"/>
    </xf>
    <xf numFmtId="0" fontId="0" fillId="0" borderId="0" xfId="0" applyAlignment="true">
      <alignment horizontal="left" vertical="top"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4"/>
  <sheetViews>
    <sheetView workbookViewId="0">
      <selection activeCell="H11" sqref="H11"/>
    </sheetView>
  </sheetViews>
  <sheetFormatPr defaultColWidth="9" defaultRowHeight="18.75"/>
  <cols>
    <col min="2" max="2" width="14.625" style="2" customWidth="true"/>
    <col min="3" max="3" width="27.125" style="9" customWidth="true"/>
    <col min="4" max="4" width="31" customWidth="true"/>
    <col min="5" max="5" width="27.125"/>
    <col min="6" max="6" width="10.25" customWidth="true"/>
    <col min="7" max="7" width="15.375" style="9" customWidth="true"/>
    <col min="8" max="8" width="22.375" style="9" customWidth="true"/>
    <col min="11" max="11" width="19" customWidth="true"/>
  </cols>
  <sheetData>
    <row r="2" ht="24.75" spans="3:8">
      <c r="C2" s="11" t="s">
        <v>0</v>
      </c>
      <c r="D2" s="11" t="s">
        <v>1</v>
      </c>
      <c r="E2" s="11" t="s">
        <v>2</v>
      </c>
      <c r="F2" s="11" t="s">
        <v>3</v>
      </c>
      <c r="G2" s="11" t="s">
        <v>0</v>
      </c>
      <c r="H2" s="11" t="s">
        <v>1</v>
      </c>
    </row>
    <row r="3" spans="2:8">
      <c r="B3" s="3" t="s">
        <v>2</v>
      </c>
      <c r="C3" s="12" t="s">
        <v>4</v>
      </c>
      <c r="D3" s="12" t="s">
        <v>4</v>
      </c>
      <c r="E3" s="2" t="s">
        <v>5</v>
      </c>
      <c r="F3" s="2">
        <v>1.2</v>
      </c>
      <c r="G3" s="19">
        <f>(C4-C5)/C6</f>
        <v>0.232695102595433</v>
      </c>
      <c r="H3" s="19">
        <f>(D4-D5)/D6</f>
        <v>0.238989610582216</v>
      </c>
    </row>
    <row r="4" spans="2:8">
      <c r="B4" s="2" t="s">
        <v>6</v>
      </c>
      <c r="C4" s="13">
        <v>91427922000</v>
      </c>
      <c r="D4" s="13">
        <v>216482692000</v>
      </c>
      <c r="E4" s="20" t="s">
        <v>7</v>
      </c>
      <c r="F4" s="2">
        <v>1.4</v>
      </c>
      <c r="G4" s="19">
        <f>C7/C6</f>
        <v>0.331016534944943</v>
      </c>
      <c r="H4" s="19">
        <f>D7/D6</f>
        <v>0.240809160639704</v>
      </c>
    </row>
    <row r="5" spans="2:8">
      <c r="B5" s="2" t="s">
        <v>8</v>
      </c>
      <c r="C5" s="13">
        <v>62049107000</v>
      </c>
      <c r="D5" s="13">
        <v>144318484000</v>
      </c>
      <c r="E5" s="2" t="s">
        <v>9</v>
      </c>
      <c r="F5" s="2">
        <v>3.3</v>
      </c>
      <c r="G5" s="19">
        <f>(C8+C9)/C6</f>
        <v>0.149263383367386</v>
      </c>
      <c r="H5" s="19">
        <f>(D8+D9)/D6</f>
        <v>0.0995237379727237</v>
      </c>
    </row>
    <row r="6" spans="2:8">
      <c r="B6" s="2" t="s">
        <v>10</v>
      </c>
      <c r="C6" s="13">
        <v>126254548000</v>
      </c>
      <c r="D6" s="13">
        <v>301955419000</v>
      </c>
      <c r="E6" s="20" t="s">
        <v>11</v>
      </c>
      <c r="F6" s="2">
        <v>0.6</v>
      </c>
      <c r="G6" s="19">
        <f>C10/C11</f>
        <v>0.854862508880248</v>
      </c>
      <c r="H6" s="19">
        <f>D10/D11</f>
        <v>0.552794774220184</v>
      </c>
    </row>
    <row r="7" spans="2:8">
      <c r="B7" s="2" t="s">
        <v>12</v>
      </c>
      <c r="C7" s="13">
        <v>41792343000</v>
      </c>
      <c r="D7" s="13">
        <v>72713631000</v>
      </c>
      <c r="E7" s="2" t="s">
        <v>13</v>
      </c>
      <c r="F7" s="2">
        <v>0.999</v>
      </c>
      <c r="G7" s="19">
        <f>C12/C6</f>
        <v>0.74150608816088</v>
      </c>
      <c r="H7" s="19">
        <f>D12/D6</f>
        <v>0.851316813095512</v>
      </c>
    </row>
    <row r="8" spans="2:8">
      <c r="B8" s="2" t="s">
        <v>14</v>
      </c>
      <c r="C8" s="13">
        <v>18531354000</v>
      </c>
      <c r="D8" s="13">
        <v>29929114000</v>
      </c>
      <c r="F8" s="3" t="s">
        <v>15</v>
      </c>
      <c r="G8" s="21">
        <f>F3*G3+F4*G4+F5*G5+F6*G6+F7*G7</f>
        <v>2.48890852455068</v>
      </c>
      <c r="H8" s="21">
        <f>F3*H3+F4*H4+F5*H5+F6*H6+F7*H7</f>
        <v>2.13449105371876</v>
      </c>
    </row>
    <row r="9" spans="2:8">
      <c r="B9" s="2" t="s">
        <v>16</v>
      </c>
      <c r="C9" s="13">
        <v>313827000</v>
      </c>
      <c r="D9" s="13">
        <v>122618000</v>
      </c>
      <c r="H9" s="21"/>
    </row>
    <row r="10" spans="2:11">
      <c r="B10" s="2" t="s">
        <v>17</v>
      </c>
      <c r="C10" s="13">
        <v>58187752000</v>
      </c>
      <c r="D10" s="13">
        <v>107496097000</v>
      </c>
      <c r="K10" s="15"/>
    </row>
    <row r="11" spans="2:4">
      <c r="B11" s="2" t="s">
        <v>18</v>
      </c>
      <c r="C11" s="13">
        <v>68066796000</v>
      </c>
      <c r="D11" s="13">
        <v>194459322000</v>
      </c>
    </row>
    <row r="12" spans="2:4">
      <c r="B12" s="14" t="s">
        <v>19</v>
      </c>
      <c r="C12" s="13">
        <v>93618516000</v>
      </c>
      <c r="D12" s="13">
        <v>257059725000</v>
      </c>
    </row>
    <row r="13" spans="6:10">
      <c r="F13" s="22" t="s">
        <v>20</v>
      </c>
      <c r="G13" s="23"/>
      <c r="H13" s="23"/>
      <c r="I13" s="23"/>
      <c r="J13" s="23"/>
    </row>
    <row r="14" spans="4:10">
      <c r="D14" s="15"/>
      <c r="F14" s="23"/>
      <c r="G14" s="23"/>
      <c r="H14" s="23"/>
      <c r="I14" s="23"/>
      <c r="J14" s="23"/>
    </row>
    <row r="15" spans="3:10">
      <c r="C15" s="13"/>
      <c r="D15" s="13"/>
      <c r="F15" s="23"/>
      <c r="G15" s="23"/>
      <c r="H15" s="23"/>
      <c r="I15" s="23"/>
      <c r="J15" s="23"/>
    </row>
    <row r="16" spans="6:10">
      <c r="F16" s="23"/>
      <c r="G16" s="23"/>
      <c r="H16" s="23"/>
      <c r="I16" s="23"/>
      <c r="J16" s="23"/>
    </row>
    <row r="17" spans="6:10">
      <c r="F17" s="23"/>
      <c r="G17" s="23"/>
      <c r="H17" s="23"/>
      <c r="I17" s="23"/>
      <c r="J17" s="23"/>
    </row>
    <row r="18" spans="6:10">
      <c r="F18" s="23"/>
      <c r="G18" s="23"/>
      <c r="H18" s="23"/>
      <c r="I18" s="23"/>
      <c r="J18" s="23"/>
    </row>
    <row r="21" ht="20.25" spans="3:5">
      <c r="C21" s="16"/>
      <c r="D21" s="17" t="s">
        <v>21</v>
      </c>
      <c r="E21" s="17"/>
    </row>
    <row r="22" ht="183" customHeight="true" spans="3:5">
      <c r="C22" s="16"/>
      <c r="D22" s="18" t="s">
        <v>22</v>
      </c>
      <c r="E22" s="13">
        <v>257059725000</v>
      </c>
    </row>
    <row r="23" ht="20.25" spans="4:5">
      <c r="D23" s="17" t="s">
        <v>23</v>
      </c>
      <c r="E23" s="17"/>
    </row>
    <row r="24" ht="243.75" spans="4:5">
      <c r="D24" s="18" t="s">
        <v>24</v>
      </c>
      <c r="E24" s="13">
        <v>93618516000</v>
      </c>
    </row>
  </sheetData>
  <mergeCells count="3">
    <mergeCell ref="D21:E21"/>
    <mergeCell ref="D23:E23"/>
    <mergeCell ref="F13:J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4:I24"/>
  <sheetViews>
    <sheetView tabSelected="1" workbookViewId="0">
      <selection activeCell="I16" sqref="I16"/>
    </sheetView>
  </sheetViews>
  <sheetFormatPr defaultColWidth="9" defaultRowHeight="13.5"/>
  <cols>
    <col min="7" max="7" width="44.625" customWidth="true"/>
    <col min="8" max="8" width="20.625" customWidth="true"/>
    <col min="9" max="9" width="19.25" customWidth="true"/>
    <col min="10" max="10" width="13.25" customWidth="true"/>
  </cols>
  <sheetData>
    <row r="4" ht="20.25" spans="6:9">
      <c r="F4" s="1" t="s">
        <v>25</v>
      </c>
      <c r="G4" s="1" t="s">
        <v>2</v>
      </c>
      <c r="H4" s="1" t="s">
        <v>26</v>
      </c>
      <c r="I4" s="1" t="s">
        <v>27</v>
      </c>
    </row>
    <row r="5" ht="18.75" spans="6:9">
      <c r="F5" s="2" t="s">
        <v>5</v>
      </c>
      <c r="G5" s="2" t="s">
        <v>28</v>
      </c>
      <c r="H5" s="2">
        <v>2</v>
      </c>
      <c r="I5" s="2">
        <v>1</v>
      </c>
    </row>
    <row r="6" ht="18.75" spans="6:9">
      <c r="F6" s="2" t="s">
        <v>7</v>
      </c>
      <c r="G6" s="2" t="s">
        <v>29</v>
      </c>
      <c r="H6" s="2">
        <v>1</v>
      </c>
      <c r="I6" s="2">
        <v>0.5</v>
      </c>
    </row>
    <row r="7" ht="18.75" spans="6:9">
      <c r="F7" s="2" t="s">
        <v>9</v>
      </c>
      <c r="G7" s="2" t="s">
        <v>30</v>
      </c>
      <c r="H7" s="2">
        <v>0.75</v>
      </c>
      <c r="I7" s="2">
        <v>1.25</v>
      </c>
    </row>
    <row r="8" ht="18.75" spans="6:9">
      <c r="F8" s="2" t="s">
        <v>11</v>
      </c>
      <c r="G8" s="2" t="s">
        <v>31</v>
      </c>
      <c r="H8" s="2">
        <v>1.25</v>
      </c>
      <c r="I8" s="2">
        <v>2</v>
      </c>
    </row>
    <row r="9" ht="18.75" spans="6:9">
      <c r="F9" s="2"/>
      <c r="G9" s="3" t="s">
        <v>32</v>
      </c>
      <c r="H9" s="2">
        <v>1</v>
      </c>
      <c r="I9" s="2">
        <v>-1.75</v>
      </c>
    </row>
    <row r="10" ht="18.75" spans="6:9">
      <c r="F10" s="4"/>
      <c r="G10" s="2" t="s">
        <v>6</v>
      </c>
      <c r="H10" s="5">
        <v>900000</v>
      </c>
      <c r="I10" s="5">
        <v>1600000</v>
      </c>
    </row>
    <row r="11" ht="18.75" spans="7:9">
      <c r="G11" s="2" t="s">
        <v>10</v>
      </c>
      <c r="H11" s="5">
        <v>1500000</v>
      </c>
      <c r="I11" s="5">
        <v>1800000</v>
      </c>
    </row>
    <row r="12" ht="18.75" spans="7:9">
      <c r="G12" s="2" t="s">
        <v>8</v>
      </c>
      <c r="H12" s="5">
        <v>600000</v>
      </c>
      <c r="I12" s="5">
        <v>800000</v>
      </c>
    </row>
    <row r="13" ht="18.75" spans="7:9">
      <c r="G13" s="2" t="s">
        <v>18</v>
      </c>
      <c r="H13" s="5">
        <v>700000</v>
      </c>
      <c r="I13" s="5">
        <v>1500000</v>
      </c>
    </row>
    <row r="14" ht="18.75" spans="7:9">
      <c r="G14" s="3" t="s">
        <v>33</v>
      </c>
      <c r="H14" s="6">
        <v>550000</v>
      </c>
      <c r="I14" s="6">
        <v>550000</v>
      </c>
    </row>
    <row r="15" ht="49" customHeight="true" spans="7:9">
      <c r="G15" s="7" t="s">
        <v>34</v>
      </c>
      <c r="H15" s="6">
        <f>H14*0.25</f>
        <v>137500</v>
      </c>
      <c r="I15" s="6">
        <f>I14*0.125</f>
        <v>68750</v>
      </c>
    </row>
    <row r="16" ht="18.75" spans="7:9">
      <c r="G16" s="3" t="s">
        <v>35</v>
      </c>
      <c r="H16" s="8">
        <v>0.67</v>
      </c>
      <c r="I16" s="8">
        <v>0.59</v>
      </c>
    </row>
    <row r="17" ht="18.75" spans="7:9">
      <c r="G17" s="3" t="s">
        <v>36</v>
      </c>
      <c r="H17" s="6">
        <f>H15*1.67+H15</f>
        <v>367125</v>
      </c>
      <c r="I17" s="10">
        <f>I15*(0.5+I16)+I15</f>
        <v>143687.5</v>
      </c>
    </row>
    <row r="18" spans="7:9">
      <c r="G18" s="9"/>
      <c r="H18" s="9"/>
      <c r="I18" s="9"/>
    </row>
    <row r="19" spans="7:9">
      <c r="G19" s="9"/>
      <c r="H19" s="9"/>
      <c r="I19" s="9"/>
    </row>
    <row r="20" spans="7:9">
      <c r="G20" s="9"/>
      <c r="H20" s="9"/>
      <c r="I20" s="9"/>
    </row>
    <row r="21" spans="7:9">
      <c r="G21" s="9"/>
      <c r="H21" s="9"/>
      <c r="I21" s="9"/>
    </row>
    <row r="22" spans="7:9">
      <c r="G22" s="9"/>
      <c r="H22" s="9"/>
      <c r="I22" s="9"/>
    </row>
    <row r="23" spans="7:9">
      <c r="G23" s="9"/>
      <c r="H23" s="9"/>
      <c r="I23" s="9"/>
    </row>
    <row r="24" spans="7:9">
      <c r="G24" s="9"/>
      <c r="H24" s="9"/>
      <c r="I24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Z评分模型计算题</vt:lpstr>
      <vt:lpstr>赊销额度计算题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zjz</dc:creator>
  <cp:lastModifiedBy>zjz</cp:lastModifiedBy>
  <dcterms:created xsi:type="dcterms:W3CDTF">2021-04-11T10:23:00Z</dcterms:created>
  <dcterms:modified xsi:type="dcterms:W3CDTF">2021-06-15T21:14:38Z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2052-11.1.0.9604</vt:lpwstr>
  </property>
</Properties>
</file>