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A0E7746-B810-4902-BD3E-FC1298B40BC2}" xr6:coauthVersionLast="46" xr6:coauthVersionMax="46" xr10:uidLastSave="{00000000-0000-0000-0000-000000000000}"/>
  <bookViews>
    <workbookView xWindow="10440" yWindow="132" windowWidth="12084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61" i="1" l="1"/>
  <c r="AC60" i="1"/>
  <c r="X60" i="1"/>
  <c r="AD60" i="1" s="1"/>
  <c r="AC59" i="1"/>
  <c r="X59" i="1"/>
  <c r="AD59" i="1" s="1"/>
  <c r="AC58" i="1"/>
  <c r="X58" i="1"/>
  <c r="AD58" i="1" s="1"/>
  <c r="AC57" i="1"/>
  <c r="X57" i="1"/>
  <c r="AD57" i="1" s="1"/>
  <c r="AC56" i="1"/>
  <c r="X56" i="1"/>
  <c r="AD56" i="1" s="1"/>
  <c r="AC55" i="1"/>
  <c r="X55" i="1"/>
  <c r="AD55" i="1" s="1"/>
  <c r="AC54" i="1"/>
  <c r="X54" i="1"/>
  <c r="AD54" i="1" s="1"/>
  <c r="AC53" i="1"/>
  <c r="X53" i="1"/>
  <c r="AD53" i="1" s="1"/>
  <c r="AC52" i="1"/>
  <c r="X52" i="1"/>
  <c r="AD52" i="1" s="1"/>
  <c r="W38" i="1"/>
  <c r="AC37" i="1"/>
  <c r="X37" i="1"/>
  <c r="AD37" i="1" s="1"/>
  <c r="AC36" i="1"/>
  <c r="X36" i="1"/>
  <c r="AD36" i="1" s="1"/>
  <c r="AC35" i="1"/>
  <c r="X35" i="1"/>
  <c r="AD35" i="1" s="1"/>
  <c r="AC34" i="1"/>
  <c r="X34" i="1"/>
  <c r="AD34" i="1" s="1"/>
  <c r="AC33" i="1"/>
  <c r="X33" i="1"/>
  <c r="AD33" i="1" s="1"/>
  <c r="AC32" i="1"/>
  <c r="X32" i="1"/>
  <c r="AD32" i="1" s="1"/>
  <c r="AC31" i="1"/>
  <c r="X31" i="1"/>
  <c r="AD31" i="1" s="1"/>
  <c r="AC30" i="1"/>
  <c r="X30" i="1"/>
  <c r="AD30" i="1" s="1"/>
  <c r="AC29" i="1"/>
  <c r="X29" i="1"/>
  <c r="W27" i="1"/>
  <c r="AC26" i="1"/>
  <c r="X26" i="1"/>
  <c r="AD26" i="1" s="1"/>
  <c r="AC25" i="1"/>
  <c r="X25" i="1"/>
  <c r="AD25" i="1" s="1"/>
  <c r="AC24" i="1"/>
  <c r="X24" i="1"/>
  <c r="AD24" i="1" s="1"/>
  <c r="AC23" i="1"/>
  <c r="X23" i="1"/>
  <c r="AD23" i="1" s="1"/>
  <c r="AC22" i="1"/>
  <c r="X22" i="1"/>
  <c r="AD22" i="1" s="1"/>
  <c r="AC21" i="1"/>
  <c r="X21" i="1"/>
  <c r="AD21" i="1" s="1"/>
  <c r="AC20" i="1"/>
  <c r="X20" i="1"/>
  <c r="AC18" i="1"/>
  <c r="AC41" i="1"/>
  <c r="AC42" i="1"/>
  <c r="AC43" i="1"/>
  <c r="AC44" i="1"/>
  <c r="AC45" i="1"/>
  <c r="AC46" i="1"/>
  <c r="AC47" i="1"/>
  <c r="AC48" i="1"/>
  <c r="AC49" i="1"/>
  <c r="AC40" i="1"/>
  <c r="AC10" i="1"/>
  <c r="AC11" i="1"/>
  <c r="AC12" i="1"/>
  <c r="AC13" i="1"/>
  <c r="AC14" i="1"/>
  <c r="AC15" i="1"/>
  <c r="AC16" i="1"/>
  <c r="AC17" i="1"/>
  <c r="AC9" i="1"/>
  <c r="W50" i="1"/>
  <c r="W18" i="1"/>
  <c r="X41" i="1"/>
  <c r="AD41" i="1" s="1"/>
  <c r="X42" i="1"/>
  <c r="AD42" i="1" s="1"/>
  <c r="X43" i="1"/>
  <c r="AD43" i="1" s="1"/>
  <c r="X44" i="1"/>
  <c r="AD44" i="1" s="1"/>
  <c r="X45" i="1"/>
  <c r="AD45" i="1" s="1"/>
  <c r="X46" i="1"/>
  <c r="AD46" i="1" s="1"/>
  <c r="X47" i="1"/>
  <c r="AD47" i="1" s="1"/>
  <c r="X48" i="1"/>
  <c r="AD48" i="1" s="1"/>
  <c r="X49" i="1"/>
  <c r="AD49" i="1" s="1"/>
  <c r="X40" i="1"/>
  <c r="AD40" i="1" s="1"/>
  <c r="X9" i="1"/>
  <c r="AD9" i="1" s="1"/>
  <c r="X10" i="1"/>
  <c r="AD10" i="1" s="1"/>
  <c r="X11" i="1"/>
  <c r="AD11" i="1" s="1"/>
  <c r="X12" i="1"/>
  <c r="AD12" i="1" s="1"/>
  <c r="X13" i="1"/>
  <c r="AD13" i="1" s="1"/>
  <c r="X14" i="1"/>
  <c r="AD14" i="1" s="1"/>
  <c r="X15" i="1"/>
  <c r="X16" i="1"/>
  <c r="AD16" i="1" s="1"/>
  <c r="X17" i="1"/>
  <c r="AD17" i="1" s="1"/>
  <c r="X38" i="1" l="1"/>
  <c r="AD29" i="1"/>
  <c r="X61" i="1"/>
  <c r="X18" i="1"/>
  <c r="X50" i="1"/>
  <c r="AD15" i="1"/>
  <c r="X27" i="1"/>
  <c r="AD20" i="1"/>
</calcChain>
</file>

<file path=xl/sharedStrings.xml><?xml version="1.0" encoding="utf-8"?>
<sst xmlns="http://schemas.openxmlformats.org/spreadsheetml/2006/main" count="208" uniqueCount="84">
  <si>
    <t>STT</t>
  </si>
  <si>
    <t>Tên</t>
  </si>
  <si>
    <t>Mã Aptomat</t>
  </si>
  <si>
    <t>Số cực</t>
  </si>
  <si>
    <r>
      <t>I</t>
    </r>
    <r>
      <rPr>
        <b/>
        <sz val="8"/>
        <color theme="1"/>
        <rFont val="Calibri"/>
        <family val="2"/>
        <scheme val="minor"/>
      </rPr>
      <t>dm</t>
    </r>
  </si>
  <si>
    <t>Ap tổng</t>
  </si>
  <si>
    <t>TPP-TĐL1</t>
  </si>
  <si>
    <t>TPP-TĐL2</t>
  </si>
  <si>
    <t>TPP-TĐL3</t>
  </si>
  <si>
    <t>TPP-TĐL4</t>
  </si>
  <si>
    <t>TPP-TĐL5</t>
  </si>
  <si>
    <r>
      <t>I</t>
    </r>
    <r>
      <rPr>
        <b/>
        <i/>
        <sz val="8"/>
        <color theme="1"/>
        <rFont val="Calibri"/>
        <family val="2"/>
        <scheme val="minor"/>
      </rPr>
      <t>tt</t>
    </r>
  </si>
  <si>
    <t>Tuyến dây</t>
  </si>
  <si>
    <t>Loại cáp</t>
  </si>
  <si>
    <r>
      <t>I</t>
    </r>
    <r>
      <rPr>
        <b/>
        <i/>
        <sz val="8"/>
        <color theme="1"/>
        <rFont val="Calibri"/>
        <family val="2"/>
        <scheme val="minor"/>
      </rPr>
      <t>tt</t>
    </r>
    <r>
      <rPr>
        <b/>
        <i/>
        <sz val="11"/>
        <color theme="1"/>
        <rFont val="Calibri"/>
        <family val="2"/>
        <scheme val="minor"/>
      </rPr>
      <t>(A)</t>
    </r>
  </si>
  <si>
    <r>
      <t>I</t>
    </r>
    <r>
      <rPr>
        <b/>
        <i/>
        <sz val="8"/>
        <color theme="1"/>
        <rFont val="Calibri"/>
        <family val="2"/>
        <scheme val="minor"/>
      </rPr>
      <t>cp</t>
    </r>
  </si>
  <si>
    <t>Bảng 4.1:Kết quả lựa chọn Aptomat cho tủ phân phối</t>
  </si>
  <si>
    <t>Bảng 4.2:Kết quả chọn dây dẫn từ TPP-TĐL</t>
  </si>
  <si>
    <r>
      <t>I</t>
    </r>
    <r>
      <rPr>
        <b/>
        <i/>
        <sz val="8"/>
        <color theme="1"/>
        <rFont val="Calibri"/>
        <family val="2"/>
        <scheme val="minor"/>
      </rPr>
      <t>KDnhiet</t>
    </r>
    <r>
      <rPr>
        <b/>
        <i/>
        <sz val="11"/>
        <color theme="1"/>
        <rFont val="Calibri"/>
        <family val="2"/>
        <scheme val="minor"/>
      </rPr>
      <t>/1.5</t>
    </r>
  </si>
  <si>
    <t>Bảng 4.3:Chọn aptomat cho từng thiết bị trong tủ động lực</t>
  </si>
  <si>
    <t>Kí hiệu</t>
  </si>
  <si>
    <t>Phụ tải</t>
  </si>
  <si>
    <t>Dây dẫn</t>
  </si>
  <si>
    <t>Aptomat</t>
  </si>
  <si>
    <t>Mã hiệu</t>
  </si>
  <si>
    <r>
      <t>P</t>
    </r>
    <r>
      <rPr>
        <b/>
        <sz val="8"/>
        <color theme="1"/>
        <rFont val="Calibri"/>
        <family val="2"/>
        <scheme val="minor"/>
      </rPr>
      <t>dm</t>
    </r>
  </si>
  <si>
    <r>
      <t>I</t>
    </r>
    <r>
      <rPr>
        <b/>
        <sz val="8"/>
        <color theme="1"/>
        <rFont val="Calibri"/>
        <family val="2"/>
        <scheme val="minor"/>
      </rPr>
      <t>cp</t>
    </r>
  </si>
  <si>
    <t>Nhóm 1</t>
  </si>
  <si>
    <t>Máy cưa kiểu đai</t>
  </si>
  <si>
    <t>Khoan bàn</t>
  </si>
  <si>
    <t>Máy mài thô</t>
  </si>
  <si>
    <t>Máy khoan đứng</t>
  </si>
  <si>
    <t>Máy bào ngang</t>
  </si>
  <si>
    <t>Máy xọc</t>
  </si>
  <si>
    <t>Máy tiện ren</t>
  </si>
  <si>
    <t>TĐL1</t>
  </si>
  <si>
    <t>Nhóm 2</t>
  </si>
  <si>
    <t>Cầu trục</t>
  </si>
  <si>
    <t>Máy khoan bàn</t>
  </si>
  <si>
    <t>Bể dầu có tăng nhiệt</t>
  </si>
  <si>
    <t>Máy cạo</t>
  </si>
  <si>
    <t>Máy nén cắt liên hợp</t>
  </si>
  <si>
    <t>Máy mài phá</t>
  </si>
  <si>
    <t>Quạt lò rèn</t>
  </si>
  <si>
    <t>TĐL 2</t>
  </si>
  <si>
    <t>Nhóm 3</t>
  </si>
  <si>
    <t>Bể khử dầu mỡ</t>
  </si>
  <si>
    <t>Lò điện để luyện nhôm</t>
  </si>
  <si>
    <t>Lò điện để nấu chảy ba bít</t>
  </si>
  <si>
    <t>Lò điện để mạ thiếc</t>
  </si>
  <si>
    <t>Quạt lò đúc đồng</t>
  </si>
  <si>
    <t>Máy uốn các tấm mỏng</t>
  </si>
  <si>
    <t>Máy hàn điểm</t>
  </si>
  <si>
    <t>Nhóm 4</t>
  </si>
  <si>
    <t>Máy phay răng</t>
  </si>
  <si>
    <t>Máy phay vạn năng</t>
  </si>
  <si>
    <t>TĐL 3</t>
  </si>
  <si>
    <t>TĐL 4</t>
  </si>
  <si>
    <t>Nhóm 5</t>
  </si>
  <si>
    <t>Bể ngâm dung dịch kiềm</t>
  </si>
  <si>
    <t>Bể ngâm nước nóng</t>
  </si>
  <si>
    <t xml:space="preserve">Máy cuộn dây </t>
  </si>
  <si>
    <t>Bể ngâm tẩm có tăng nhiệt</t>
  </si>
  <si>
    <t>Tủ sấy</t>
  </si>
  <si>
    <t>Bàn thử thiết bị điện</t>
  </si>
  <si>
    <t>Chỉnh lu sê-lê-nium</t>
  </si>
  <si>
    <t>TĐL 5</t>
  </si>
  <si>
    <t>Máy mài tròn vạn năng</t>
  </si>
  <si>
    <t>Tên thiết bị</t>
  </si>
  <si>
    <r>
      <t>I</t>
    </r>
    <r>
      <rPr>
        <b/>
        <i/>
        <sz val="8"/>
        <color theme="1"/>
        <rFont val="Calibri"/>
        <family val="2"/>
        <scheme val="minor"/>
      </rPr>
      <t>cắt</t>
    </r>
    <r>
      <rPr>
        <b/>
        <i/>
        <sz val="11"/>
        <color theme="1"/>
        <rFont val="Calibri"/>
        <family val="2"/>
        <scheme val="minor"/>
      </rPr>
      <t>(kA)</t>
    </r>
  </si>
  <si>
    <r>
      <t>I</t>
    </r>
    <r>
      <rPr>
        <b/>
        <i/>
        <sz val="8"/>
        <color theme="1"/>
        <rFont val="Calibri"/>
        <family val="2"/>
        <scheme val="minor"/>
      </rPr>
      <t>dm</t>
    </r>
    <r>
      <rPr>
        <b/>
        <i/>
        <sz val="11"/>
        <color theme="1"/>
        <rFont val="Calibri"/>
        <family val="2"/>
        <scheme val="minor"/>
      </rPr>
      <t>(A)</t>
    </r>
  </si>
  <si>
    <r>
      <t>U</t>
    </r>
    <r>
      <rPr>
        <b/>
        <i/>
        <sz val="8"/>
        <color theme="1"/>
        <rFont val="Calibri"/>
        <family val="2"/>
        <scheme val="minor"/>
      </rPr>
      <t>dm</t>
    </r>
    <r>
      <rPr>
        <b/>
        <i/>
        <sz val="11"/>
        <color theme="1"/>
        <rFont val="Calibri"/>
        <family val="2"/>
        <scheme val="minor"/>
      </rPr>
      <t>(V)</t>
    </r>
  </si>
  <si>
    <t>ABS204c</t>
  </si>
  <si>
    <t>BKN-b 4P 63A</t>
  </si>
  <si>
    <t>CXV 4x10</t>
  </si>
  <si>
    <t>52.5</t>
  </si>
  <si>
    <t>VCTF 4*1.5</t>
  </si>
  <si>
    <t>VCTF 4*4</t>
  </si>
  <si>
    <t>VCTF 4*6</t>
  </si>
  <si>
    <t>VCTF 4*1,5</t>
  </si>
  <si>
    <t>VCTF 4*2,5</t>
  </si>
  <si>
    <t>BKN-b 3P</t>
  </si>
  <si>
    <t xml:space="preserve">BKN-b 4P </t>
  </si>
  <si>
    <r>
      <t>I</t>
    </r>
    <r>
      <rPr>
        <b/>
        <i/>
        <sz val="8"/>
        <color theme="1"/>
        <rFont val="Calibri"/>
        <family val="2"/>
        <scheme val="minor"/>
      </rPr>
      <t>KDdt</t>
    </r>
    <r>
      <rPr>
        <b/>
        <i/>
        <sz val="11"/>
        <color theme="1"/>
        <rFont val="Calibri"/>
        <family val="2"/>
        <scheme val="minor"/>
      </rPr>
      <t>/4.5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</si>
</sst>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2" borderId="2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AD61"/>
  <sheetViews>
    <sheetView tabSelected="1" topLeftCell="S25" zoomScale="85" zoomScaleNormal="85" workbookViewId="0">
      <selection activeCell="Q33" sqref="Q33"/>
    </sheetView>
  </sheetViews>
  <sheetFormatPr defaultRowHeight="14.4" x14ac:dyDescent="0.3"/>
  <cols>
    <col min="6" max="6" width="10.21875" customWidth="1"/>
    <col min="8" max="8" width="12.5546875" customWidth="1"/>
    <col min="14" max="14" width="11.21875" customWidth="1"/>
    <col min="16" max="16" width="11.5546875" customWidth="1"/>
    <col min="17" max="17" width="13.6640625" customWidth="1"/>
    <col min="21" max="21" width="23.21875" customWidth="1"/>
    <col min="23" max="23" width="12.109375" customWidth="1"/>
    <col min="24" max="24" width="9.21875" customWidth="1"/>
    <col min="25" max="25" width="10.77734375" customWidth="1"/>
    <col min="29" max="29" width="13.5546875" customWidth="1"/>
    <col min="30" max="30" width="15.33203125" customWidth="1"/>
  </cols>
  <sheetData>
    <row r="5" spans="6:30" x14ac:dyDescent="0.3">
      <c r="F5" s="29" t="s">
        <v>16</v>
      </c>
      <c r="G5" s="29"/>
      <c r="H5" s="29"/>
      <c r="I5" s="29"/>
      <c r="J5" s="29"/>
      <c r="K5" s="29"/>
      <c r="L5" s="29"/>
      <c r="N5" s="29" t="s">
        <v>17</v>
      </c>
      <c r="O5" s="29"/>
      <c r="P5" s="29"/>
      <c r="Q5" s="29"/>
      <c r="R5" s="29"/>
      <c r="S5" s="9"/>
      <c r="T5" s="20" t="s">
        <v>0</v>
      </c>
      <c r="U5" s="19" t="s">
        <v>19</v>
      </c>
      <c r="V5" s="19"/>
      <c r="W5" s="19"/>
      <c r="X5" s="19"/>
      <c r="Y5" s="19"/>
      <c r="Z5" s="19"/>
      <c r="AA5" s="19"/>
      <c r="AB5" s="19"/>
      <c r="AC5" s="19"/>
      <c r="AD5" s="19"/>
    </row>
    <row r="6" spans="6:30" x14ac:dyDescent="0.3">
      <c r="F6" s="2" t="s">
        <v>1</v>
      </c>
      <c r="G6" s="2" t="s">
        <v>11</v>
      </c>
      <c r="H6" s="2" t="s">
        <v>2</v>
      </c>
      <c r="I6" s="2" t="s">
        <v>70</v>
      </c>
      <c r="J6" s="2" t="s">
        <v>71</v>
      </c>
      <c r="K6" s="2" t="s">
        <v>69</v>
      </c>
      <c r="L6" s="2" t="s">
        <v>3</v>
      </c>
      <c r="N6" s="2" t="s">
        <v>12</v>
      </c>
      <c r="O6" s="2" t="s">
        <v>14</v>
      </c>
      <c r="P6" s="2" t="s">
        <v>18</v>
      </c>
      <c r="Q6" s="2" t="s">
        <v>13</v>
      </c>
      <c r="R6" s="2" t="s">
        <v>15</v>
      </c>
      <c r="S6" s="6"/>
      <c r="T6" s="20"/>
      <c r="U6" s="24" t="s">
        <v>68</v>
      </c>
      <c r="V6" s="24" t="s">
        <v>20</v>
      </c>
      <c r="W6" s="25" t="s">
        <v>21</v>
      </c>
      <c r="X6" s="25"/>
      <c r="Y6" s="25" t="s">
        <v>22</v>
      </c>
      <c r="Z6" s="25"/>
      <c r="AA6" s="26" t="s">
        <v>23</v>
      </c>
      <c r="AB6" s="27"/>
      <c r="AC6" s="27"/>
      <c r="AD6" s="28"/>
    </row>
    <row r="7" spans="6:30" x14ac:dyDescent="0.3">
      <c r="F7" s="5" t="s">
        <v>5</v>
      </c>
      <c r="G7" s="3"/>
      <c r="H7" s="3" t="s">
        <v>72</v>
      </c>
      <c r="I7" s="3">
        <v>250</v>
      </c>
      <c r="J7" s="3">
        <v>690</v>
      </c>
      <c r="K7" s="3">
        <v>37</v>
      </c>
      <c r="L7" s="3">
        <v>4</v>
      </c>
      <c r="N7" s="5" t="s">
        <v>6</v>
      </c>
      <c r="O7" s="3">
        <v>49.13</v>
      </c>
      <c r="P7" s="3" t="s">
        <v>75</v>
      </c>
      <c r="Q7" s="3" t="s">
        <v>74</v>
      </c>
      <c r="R7" s="3">
        <v>78</v>
      </c>
      <c r="S7" s="8"/>
      <c r="T7" s="20"/>
      <c r="U7" s="24"/>
      <c r="V7" s="24"/>
      <c r="W7" s="5" t="s">
        <v>25</v>
      </c>
      <c r="X7" s="5" t="s">
        <v>4</v>
      </c>
      <c r="Y7" s="5" t="s">
        <v>24</v>
      </c>
      <c r="Z7" s="5" t="s">
        <v>26</v>
      </c>
      <c r="AA7" s="5" t="s">
        <v>24</v>
      </c>
      <c r="AB7" s="5" t="s">
        <v>4</v>
      </c>
      <c r="AC7" s="2" t="s">
        <v>18</v>
      </c>
      <c r="AD7" s="2" t="s">
        <v>83</v>
      </c>
    </row>
    <row r="8" spans="6:30" x14ac:dyDescent="0.3">
      <c r="F8" s="5" t="s">
        <v>6</v>
      </c>
      <c r="G8" s="3">
        <v>49.13</v>
      </c>
      <c r="H8" s="3" t="s">
        <v>73</v>
      </c>
      <c r="I8" s="3">
        <v>63</v>
      </c>
      <c r="J8" s="3">
        <v>415</v>
      </c>
      <c r="K8" s="3">
        <v>10</v>
      </c>
      <c r="L8" s="3">
        <v>4</v>
      </c>
      <c r="N8" s="5" t="s">
        <v>7</v>
      </c>
      <c r="O8" s="3">
        <v>54.27</v>
      </c>
      <c r="P8" s="3" t="s">
        <v>75</v>
      </c>
      <c r="Q8" s="3" t="s">
        <v>74</v>
      </c>
      <c r="R8" s="3">
        <v>78</v>
      </c>
      <c r="S8" s="8"/>
      <c r="T8" s="21" t="s">
        <v>27</v>
      </c>
      <c r="U8" s="22"/>
      <c r="V8" s="22"/>
      <c r="W8" s="22"/>
      <c r="X8" s="22"/>
      <c r="Y8" s="22"/>
      <c r="Z8" s="22"/>
      <c r="AA8" s="22"/>
      <c r="AB8" s="22"/>
      <c r="AC8" s="22"/>
      <c r="AD8" s="23"/>
    </row>
    <row r="9" spans="6:30" x14ac:dyDescent="0.3">
      <c r="F9" s="5" t="s">
        <v>7</v>
      </c>
      <c r="G9" s="3">
        <v>54.27</v>
      </c>
      <c r="H9" s="3" t="s">
        <v>73</v>
      </c>
      <c r="I9" s="3">
        <v>63</v>
      </c>
      <c r="J9" s="3">
        <v>415</v>
      </c>
      <c r="K9" s="3">
        <v>10</v>
      </c>
      <c r="L9" s="3">
        <v>4</v>
      </c>
      <c r="N9" s="5" t="s">
        <v>8</v>
      </c>
      <c r="O9" s="3">
        <v>33.159999999999997</v>
      </c>
      <c r="P9" s="3" t="s">
        <v>75</v>
      </c>
      <c r="Q9" s="3" t="s">
        <v>74</v>
      </c>
      <c r="R9" s="3">
        <v>78</v>
      </c>
      <c r="S9" s="8"/>
      <c r="T9" s="3">
        <v>1</v>
      </c>
      <c r="U9" s="10" t="s">
        <v>28</v>
      </c>
      <c r="V9" s="3">
        <v>1</v>
      </c>
      <c r="W9" s="3">
        <v>1</v>
      </c>
      <c r="X9" s="11">
        <f>W9*1000/395</f>
        <v>2.5316455696202533</v>
      </c>
      <c r="Y9" s="3" t="s">
        <v>76</v>
      </c>
      <c r="Z9" s="3">
        <v>19</v>
      </c>
      <c r="AA9" s="3" t="s">
        <v>81</v>
      </c>
      <c r="AB9" s="3">
        <v>6</v>
      </c>
      <c r="AC9" s="11">
        <f>AB9*1.25/1.5</f>
        <v>5</v>
      </c>
      <c r="AD9" s="11">
        <f>X9*25/18</f>
        <v>3.5161744022503516</v>
      </c>
    </row>
    <row r="10" spans="6:30" x14ac:dyDescent="0.3">
      <c r="F10" s="5" t="s">
        <v>8</v>
      </c>
      <c r="G10" s="3">
        <v>33.159999999999997</v>
      </c>
      <c r="H10" s="3" t="s">
        <v>73</v>
      </c>
      <c r="I10" s="3">
        <v>63</v>
      </c>
      <c r="J10" s="3">
        <v>415</v>
      </c>
      <c r="K10" s="3">
        <v>10</v>
      </c>
      <c r="L10" s="3">
        <v>4</v>
      </c>
      <c r="N10" s="5" t="s">
        <v>9</v>
      </c>
      <c r="O10" s="3">
        <v>23.51</v>
      </c>
      <c r="P10" s="3" t="s">
        <v>75</v>
      </c>
      <c r="Q10" s="3" t="s">
        <v>74</v>
      </c>
      <c r="R10" s="3">
        <v>78</v>
      </c>
      <c r="S10" s="8"/>
      <c r="T10" s="3">
        <v>2</v>
      </c>
      <c r="U10" s="10" t="s">
        <v>29</v>
      </c>
      <c r="V10" s="3">
        <v>3</v>
      </c>
      <c r="W10" s="3">
        <v>0.65</v>
      </c>
      <c r="X10" s="11">
        <f t="shared" ref="X10:X17" si="0">W10*1000/395</f>
        <v>1.6455696202531647</v>
      </c>
      <c r="Y10" s="3" t="s">
        <v>76</v>
      </c>
      <c r="Z10" s="3">
        <v>19</v>
      </c>
      <c r="AA10" s="3" t="s">
        <v>81</v>
      </c>
      <c r="AB10" s="3">
        <v>6</v>
      </c>
      <c r="AC10" s="11">
        <f t="shared" ref="AC10:AC18" si="1">AB10*1.25/1.5</f>
        <v>5</v>
      </c>
      <c r="AD10" s="11">
        <f t="shared" ref="AD10:AD17" si="2">X10*25/18</f>
        <v>2.2855133614627285</v>
      </c>
    </row>
    <row r="11" spans="6:30" x14ac:dyDescent="0.3">
      <c r="F11" s="5" t="s">
        <v>9</v>
      </c>
      <c r="G11" s="3">
        <v>23.51</v>
      </c>
      <c r="H11" s="3" t="s">
        <v>73</v>
      </c>
      <c r="I11" s="3">
        <v>63</v>
      </c>
      <c r="J11" s="3">
        <v>415</v>
      </c>
      <c r="K11" s="3">
        <v>10</v>
      </c>
      <c r="L11" s="3">
        <v>4</v>
      </c>
      <c r="N11" s="5" t="s">
        <v>10</v>
      </c>
      <c r="O11" s="3">
        <v>44.17</v>
      </c>
      <c r="P11" s="3" t="s">
        <v>75</v>
      </c>
      <c r="Q11" s="3" t="s">
        <v>74</v>
      </c>
      <c r="R11" s="3">
        <v>78</v>
      </c>
      <c r="S11" s="8"/>
      <c r="T11" s="3">
        <v>3</v>
      </c>
      <c r="U11" s="10" t="s">
        <v>30</v>
      </c>
      <c r="V11" s="3">
        <v>5</v>
      </c>
      <c r="W11" s="3">
        <v>2.8</v>
      </c>
      <c r="X11" s="11">
        <f t="shared" si="0"/>
        <v>7.0886075949367084</v>
      </c>
      <c r="Y11" s="3" t="s">
        <v>76</v>
      </c>
      <c r="Z11" s="3">
        <v>19</v>
      </c>
      <c r="AA11" s="3" t="s">
        <v>81</v>
      </c>
      <c r="AB11" s="3">
        <v>10</v>
      </c>
      <c r="AC11" s="11">
        <f t="shared" si="1"/>
        <v>8.3333333333333339</v>
      </c>
      <c r="AD11" s="11">
        <f t="shared" si="2"/>
        <v>9.8452883263009827</v>
      </c>
    </row>
    <row r="12" spans="6:30" x14ac:dyDescent="0.3">
      <c r="F12" s="5" t="s">
        <v>10</v>
      </c>
      <c r="G12" s="3">
        <v>44.17</v>
      </c>
      <c r="H12" s="3" t="s">
        <v>73</v>
      </c>
      <c r="I12" s="3">
        <v>63</v>
      </c>
      <c r="J12" s="3">
        <v>415</v>
      </c>
      <c r="K12" s="3">
        <v>10</v>
      </c>
      <c r="L12" s="3">
        <v>4</v>
      </c>
      <c r="T12" s="3">
        <v>4</v>
      </c>
      <c r="U12" s="10" t="s">
        <v>31</v>
      </c>
      <c r="V12" s="3">
        <v>6</v>
      </c>
      <c r="W12" s="3">
        <v>2.8</v>
      </c>
      <c r="X12" s="11">
        <f t="shared" si="0"/>
        <v>7.0886075949367084</v>
      </c>
      <c r="Y12" s="3" t="s">
        <v>76</v>
      </c>
      <c r="Z12" s="3">
        <v>19</v>
      </c>
      <c r="AA12" s="3" t="s">
        <v>81</v>
      </c>
      <c r="AB12" s="3">
        <v>10</v>
      </c>
      <c r="AC12" s="11">
        <f t="shared" si="1"/>
        <v>8.3333333333333339</v>
      </c>
      <c r="AD12" s="11">
        <f t="shared" si="2"/>
        <v>9.8452883263009827</v>
      </c>
    </row>
    <row r="13" spans="6:30" x14ac:dyDescent="0.3">
      <c r="F13" s="1"/>
      <c r="G13" s="1"/>
      <c r="H13" s="1"/>
      <c r="I13" s="1"/>
      <c r="J13" s="1"/>
      <c r="T13" s="3">
        <v>5</v>
      </c>
      <c r="U13" s="10" t="s">
        <v>32</v>
      </c>
      <c r="V13" s="3">
        <v>7</v>
      </c>
      <c r="W13" s="3">
        <v>4.5</v>
      </c>
      <c r="X13" s="11">
        <f t="shared" si="0"/>
        <v>11.39240506329114</v>
      </c>
      <c r="Y13" s="3" t="s">
        <v>76</v>
      </c>
      <c r="Z13" s="3">
        <v>19</v>
      </c>
      <c r="AA13" s="3" t="s">
        <v>81</v>
      </c>
      <c r="AB13" s="3">
        <v>16</v>
      </c>
      <c r="AC13" s="11">
        <f t="shared" si="1"/>
        <v>13.333333333333334</v>
      </c>
      <c r="AD13" s="11">
        <f t="shared" si="2"/>
        <v>15.822784810126583</v>
      </c>
    </row>
    <row r="14" spans="6:30" x14ac:dyDescent="0.3">
      <c r="F14" s="30"/>
      <c r="G14" s="30"/>
      <c r="H14" s="30"/>
      <c r="I14" s="30"/>
      <c r="J14" s="30"/>
      <c r="T14" s="3">
        <v>6</v>
      </c>
      <c r="U14" s="10" t="s">
        <v>33</v>
      </c>
      <c r="V14" s="3">
        <v>8</v>
      </c>
      <c r="W14" s="3">
        <v>2.8</v>
      </c>
      <c r="X14" s="11">
        <f t="shared" si="0"/>
        <v>7.0886075949367084</v>
      </c>
      <c r="Y14" s="3" t="s">
        <v>76</v>
      </c>
      <c r="Z14" s="3">
        <v>19</v>
      </c>
      <c r="AA14" s="3" t="s">
        <v>81</v>
      </c>
      <c r="AB14" s="3">
        <v>10</v>
      </c>
      <c r="AC14" s="11">
        <f t="shared" si="1"/>
        <v>8.3333333333333339</v>
      </c>
      <c r="AD14" s="11">
        <f t="shared" si="2"/>
        <v>9.8452883263009827</v>
      </c>
    </row>
    <row r="15" spans="6:30" x14ac:dyDescent="0.3">
      <c r="F15" s="6"/>
      <c r="G15" s="6"/>
      <c r="H15" s="6"/>
      <c r="I15" s="6"/>
      <c r="J15" s="6"/>
      <c r="T15" s="3">
        <v>7</v>
      </c>
      <c r="U15" s="10" t="s">
        <v>34</v>
      </c>
      <c r="V15" s="3">
        <v>12</v>
      </c>
      <c r="W15" s="3">
        <v>8.1</v>
      </c>
      <c r="X15" s="11">
        <f t="shared" si="0"/>
        <v>20.50632911392405</v>
      </c>
      <c r="Y15" s="3" t="s">
        <v>77</v>
      </c>
      <c r="Z15" s="3">
        <v>24</v>
      </c>
      <c r="AA15" s="3" t="s">
        <v>81</v>
      </c>
      <c r="AB15" s="3">
        <v>25</v>
      </c>
      <c r="AC15" s="11">
        <f t="shared" si="1"/>
        <v>20.833333333333332</v>
      </c>
      <c r="AD15" s="11">
        <f t="shared" si="2"/>
        <v>28.481012658227844</v>
      </c>
    </row>
    <row r="16" spans="6:30" x14ac:dyDescent="0.3">
      <c r="F16" s="7"/>
      <c r="G16" s="8"/>
      <c r="H16" s="8"/>
      <c r="I16" s="8"/>
      <c r="J16" s="8"/>
      <c r="T16" s="3">
        <v>8</v>
      </c>
      <c r="U16" s="10" t="s">
        <v>34</v>
      </c>
      <c r="V16" s="3">
        <v>13</v>
      </c>
      <c r="W16" s="3">
        <v>10</v>
      </c>
      <c r="X16" s="11">
        <f t="shared" si="0"/>
        <v>25.316455696202532</v>
      </c>
      <c r="Y16" s="3" t="s">
        <v>77</v>
      </c>
      <c r="Z16" s="3">
        <v>24</v>
      </c>
      <c r="AA16" s="3" t="s">
        <v>81</v>
      </c>
      <c r="AB16" s="3">
        <v>32</v>
      </c>
      <c r="AC16" s="11">
        <f t="shared" si="1"/>
        <v>26.666666666666668</v>
      </c>
      <c r="AD16" s="11">
        <f t="shared" si="2"/>
        <v>35.16174402250352</v>
      </c>
    </row>
    <row r="17" spans="2:30" x14ac:dyDescent="0.3">
      <c r="F17" s="7"/>
      <c r="G17" s="8"/>
      <c r="H17" s="8"/>
      <c r="I17" s="8"/>
      <c r="J17" s="8"/>
      <c r="T17" s="3">
        <v>9</v>
      </c>
      <c r="U17" s="10" t="s">
        <v>34</v>
      </c>
      <c r="V17" s="3">
        <v>14</v>
      </c>
      <c r="W17" s="3">
        <v>14</v>
      </c>
      <c r="X17" s="11">
        <f t="shared" si="0"/>
        <v>35.443037974683541</v>
      </c>
      <c r="Y17" s="3" t="s">
        <v>78</v>
      </c>
      <c r="Z17" s="3">
        <v>32</v>
      </c>
      <c r="AA17" s="3" t="s">
        <v>81</v>
      </c>
      <c r="AB17" s="3">
        <v>40</v>
      </c>
      <c r="AC17" s="11">
        <f t="shared" si="1"/>
        <v>33.333333333333336</v>
      </c>
      <c r="AD17" s="11">
        <f t="shared" si="2"/>
        <v>49.226441631504919</v>
      </c>
    </row>
    <row r="18" spans="2:30" x14ac:dyDescent="0.3">
      <c r="F18" s="7"/>
      <c r="G18" s="8"/>
      <c r="H18" s="8"/>
      <c r="I18" s="8"/>
      <c r="J18" s="8"/>
      <c r="T18" s="3"/>
      <c r="U18" s="5" t="s">
        <v>35</v>
      </c>
      <c r="V18" s="3"/>
      <c r="W18" s="3">
        <f>SUM(W9:W17)</f>
        <v>46.65</v>
      </c>
      <c r="X18" s="11">
        <f>SUM(X9:X17)</f>
        <v>118.1012658227848</v>
      </c>
      <c r="Y18" s="3" t="s">
        <v>74</v>
      </c>
      <c r="Z18" s="3">
        <v>78</v>
      </c>
      <c r="AA18" s="3" t="s">
        <v>82</v>
      </c>
      <c r="AB18" s="3">
        <v>63</v>
      </c>
      <c r="AC18" s="3">
        <f t="shared" si="1"/>
        <v>52.5</v>
      </c>
      <c r="AD18" s="3"/>
    </row>
    <row r="19" spans="2:30" x14ac:dyDescent="0.3">
      <c r="B19" s="4"/>
      <c r="C19" s="4"/>
      <c r="D19" s="4"/>
      <c r="E19" s="4"/>
      <c r="F19" s="7"/>
      <c r="G19" s="8"/>
      <c r="H19" s="8"/>
      <c r="I19" s="8"/>
      <c r="J19" s="8"/>
      <c r="K19" s="4"/>
      <c r="L19" s="4"/>
      <c r="M19" s="4"/>
      <c r="N19" s="4"/>
      <c r="O19" s="4"/>
      <c r="P19" s="4"/>
      <c r="Q19" s="4"/>
      <c r="T19" s="16" t="s">
        <v>36</v>
      </c>
      <c r="U19" s="17"/>
      <c r="V19" s="17"/>
      <c r="W19" s="17"/>
      <c r="X19" s="17"/>
      <c r="Y19" s="17"/>
      <c r="Z19" s="17"/>
      <c r="AA19" s="17"/>
      <c r="AB19" s="17"/>
      <c r="AC19" s="17"/>
      <c r="AD19" s="18"/>
    </row>
    <row r="20" spans="2:30" x14ac:dyDescent="0.3">
      <c r="B20" s="4"/>
      <c r="C20" s="4"/>
      <c r="D20" s="4"/>
      <c r="E20" s="4"/>
      <c r="F20" s="7"/>
      <c r="G20" s="8"/>
      <c r="H20" s="8"/>
      <c r="I20" s="8"/>
      <c r="J20" s="8"/>
      <c r="K20" s="4"/>
      <c r="L20" s="4"/>
      <c r="M20" s="4"/>
      <c r="N20" s="4"/>
      <c r="O20" s="4"/>
      <c r="P20" s="4"/>
      <c r="Q20" s="4"/>
      <c r="T20" s="3">
        <v>1</v>
      </c>
      <c r="U20" s="10" t="s">
        <v>67</v>
      </c>
      <c r="V20" s="3">
        <v>9</v>
      </c>
      <c r="W20" s="3">
        <v>2.8</v>
      </c>
      <c r="X20" s="11">
        <f>W20*1000/395</f>
        <v>7.0886075949367084</v>
      </c>
      <c r="Y20" s="3" t="s">
        <v>79</v>
      </c>
      <c r="Z20" s="3">
        <v>19</v>
      </c>
      <c r="AA20" s="3" t="s">
        <v>81</v>
      </c>
      <c r="AB20" s="3">
        <v>10</v>
      </c>
      <c r="AC20" s="11">
        <f>AB20*1.25/1.5</f>
        <v>8.3333333333333339</v>
      </c>
      <c r="AD20" s="11">
        <f>X20*25/18</f>
        <v>9.8452883263009827</v>
      </c>
    </row>
    <row r="21" spans="2:30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T21" s="3">
        <v>2</v>
      </c>
      <c r="U21" s="10" t="s">
        <v>54</v>
      </c>
      <c r="V21" s="3">
        <v>10</v>
      </c>
      <c r="W21" s="3">
        <v>4.5</v>
      </c>
      <c r="X21" s="11">
        <f t="shared" ref="X21:X26" si="3">W21*1000/395</f>
        <v>11.39240506329114</v>
      </c>
      <c r="Y21" s="3" t="s">
        <v>79</v>
      </c>
      <c r="Z21" s="3">
        <v>19</v>
      </c>
      <c r="AA21" s="3" t="s">
        <v>81</v>
      </c>
      <c r="AB21" s="3">
        <v>16</v>
      </c>
      <c r="AC21" s="11">
        <f t="shared" ref="AC21:AC26" si="4">AB21*1.25/1.5</f>
        <v>13.333333333333334</v>
      </c>
      <c r="AD21" s="11">
        <f t="shared" ref="AD21:AD26" si="5">X21*25/18</f>
        <v>15.822784810126583</v>
      </c>
    </row>
    <row r="22" spans="2:30" ht="18" x14ac:dyDescent="0.3">
      <c r="B22" s="4"/>
      <c r="C22" s="4"/>
      <c r="D22" s="4"/>
      <c r="E22" s="4"/>
      <c r="F22" s="31"/>
      <c r="G22" s="31"/>
      <c r="H22" s="31"/>
      <c r="I22" s="31"/>
      <c r="J22" s="31"/>
      <c r="K22" s="31"/>
      <c r="L22" s="31"/>
      <c r="M22" s="4"/>
      <c r="N22" s="4"/>
      <c r="O22" s="4"/>
      <c r="P22" s="12"/>
      <c r="Q22" s="4"/>
      <c r="T22" s="3">
        <v>3</v>
      </c>
      <c r="U22" s="10" t="s">
        <v>55</v>
      </c>
      <c r="V22" s="3">
        <v>11</v>
      </c>
      <c r="W22" s="3">
        <v>7</v>
      </c>
      <c r="X22" s="11">
        <f t="shared" si="3"/>
        <v>17.721518987341771</v>
      </c>
      <c r="Y22" s="3" t="s">
        <v>80</v>
      </c>
      <c r="Z22" s="3">
        <v>24</v>
      </c>
      <c r="AA22" s="3" t="s">
        <v>81</v>
      </c>
      <c r="AB22" s="3">
        <v>20</v>
      </c>
      <c r="AC22" s="11">
        <f t="shared" si="4"/>
        <v>16.666666666666668</v>
      </c>
      <c r="AD22" s="11">
        <f t="shared" si="5"/>
        <v>24.613220815752459</v>
      </c>
    </row>
    <row r="23" spans="2:30" ht="18" x14ac:dyDescent="0.3">
      <c r="B23" s="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4"/>
      <c r="O23" s="4"/>
      <c r="P23" s="12"/>
      <c r="Q23" s="4"/>
      <c r="T23" s="3">
        <v>4</v>
      </c>
      <c r="U23" s="10" t="s">
        <v>34</v>
      </c>
      <c r="V23" s="3">
        <v>15</v>
      </c>
      <c r="W23" s="3">
        <v>4.5</v>
      </c>
      <c r="X23" s="11">
        <f t="shared" si="3"/>
        <v>11.39240506329114</v>
      </c>
      <c r="Y23" s="3" t="s">
        <v>79</v>
      </c>
      <c r="Z23" s="3">
        <v>19</v>
      </c>
      <c r="AA23" s="3" t="s">
        <v>81</v>
      </c>
      <c r="AB23" s="3">
        <v>16</v>
      </c>
      <c r="AC23" s="11">
        <f t="shared" si="4"/>
        <v>13.333333333333334</v>
      </c>
      <c r="AD23" s="11">
        <f t="shared" si="5"/>
        <v>15.822784810126583</v>
      </c>
    </row>
    <row r="24" spans="2:30" ht="18" x14ac:dyDescent="0.3">
      <c r="B24" s="4"/>
      <c r="C24" s="8"/>
      <c r="D24" s="13"/>
      <c r="E24" s="8"/>
      <c r="F24" s="8"/>
      <c r="G24" s="14"/>
      <c r="H24" s="8"/>
      <c r="I24" s="8"/>
      <c r="J24" s="8"/>
      <c r="K24" s="8"/>
      <c r="L24" s="14"/>
      <c r="M24" s="14"/>
      <c r="N24" s="4"/>
      <c r="O24" s="4"/>
      <c r="P24" s="12"/>
      <c r="Q24" s="4"/>
      <c r="T24" s="3">
        <v>5</v>
      </c>
      <c r="U24" s="10" t="s">
        <v>34</v>
      </c>
      <c r="V24" s="3">
        <v>16</v>
      </c>
      <c r="W24" s="3">
        <v>10</v>
      </c>
      <c r="X24" s="11">
        <f t="shared" si="3"/>
        <v>25.316455696202532</v>
      </c>
      <c r="Y24" s="3" t="s">
        <v>80</v>
      </c>
      <c r="Z24" s="3">
        <v>24</v>
      </c>
      <c r="AA24" s="3" t="s">
        <v>81</v>
      </c>
      <c r="AB24" s="3">
        <v>32</v>
      </c>
      <c r="AC24" s="11">
        <f t="shared" si="4"/>
        <v>26.666666666666668</v>
      </c>
      <c r="AD24" s="11">
        <f t="shared" si="5"/>
        <v>35.16174402250352</v>
      </c>
    </row>
    <row r="25" spans="2:30" ht="18" x14ac:dyDescent="0.3">
      <c r="B25" s="4"/>
      <c r="C25" s="8"/>
      <c r="D25" s="13"/>
      <c r="E25" s="8"/>
      <c r="F25" s="8"/>
      <c r="G25" s="14"/>
      <c r="H25" s="8"/>
      <c r="I25" s="8"/>
      <c r="J25" s="8"/>
      <c r="K25" s="8"/>
      <c r="L25" s="14"/>
      <c r="M25" s="14"/>
      <c r="N25" s="4"/>
      <c r="O25" s="4"/>
      <c r="P25" s="12"/>
      <c r="Q25" s="4"/>
      <c r="T25" s="3">
        <v>6</v>
      </c>
      <c r="U25" s="10" t="s">
        <v>34</v>
      </c>
      <c r="V25" s="3">
        <v>17</v>
      </c>
      <c r="W25" s="3">
        <v>20</v>
      </c>
      <c r="X25" s="11">
        <f t="shared" si="3"/>
        <v>50.632911392405063</v>
      </c>
      <c r="Y25" s="3" t="s">
        <v>78</v>
      </c>
      <c r="Z25" s="3">
        <v>32</v>
      </c>
      <c r="AA25" s="3" t="s">
        <v>81</v>
      </c>
      <c r="AB25" s="3">
        <v>32</v>
      </c>
      <c r="AC25" s="11">
        <f t="shared" si="4"/>
        <v>26.666666666666668</v>
      </c>
      <c r="AD25" s="11">
        <f t="shared" si="5"/>
        <v>70.323488045007039</v>
      </c>
    </row>
    <row r="26" spans="2:30" ht="18" x14ac:dyDescent="0.3">
      <c r="B26" s="4"/>
      <c r="C26" s="8"/>
      <c r="D26" s="13"/>
      <c r="E26" s="8"/>
      <c r="F26" s="8"/>
      <c r="G26" s="14"/>
      <c r="H26" s="8"/>
      <c r="I26" s="8"/>
      <c r="J26" s="8"/>
      <c r="K26" s="8"/>
      <c r="L26" s="14"/>
      <c r="M26" s="14"/>
      <c r="N26" s="4"/>
      <c r="O26" s="4"/>
      <c r="P26" s="12"/>
      <c r="Q26" s="4"/>
      <c r="T26" s="3">
        <v>7</v>
      </c>
      <c r="U26" s="10" t="s">
        <v>31</v>
      </c>
      <c r="V26" s="3">
        <v>18</v>
      </c>
      <c r="W26" s="3">
        <v>0.85</v>
      </c>
      <c r="X26" s="11">
        <f t="shared" si="3"/>
        <v>2.1518987341772151</v>
      </c>
      <c r="Y26" s="3" t="s">
        <v>79</v>
      </c>
      <c r="Z26" s="3">
        <v>19</v>
      </c>
      <c r="AA26" s="3" t="s">
        <v>81</v>
      </c>
      <c r="AB26" s="3">
        <v>6</v>
      </c>
      <c r="AC26" s="11">
        <f t="shared" si="4"/>
        <v>5</v>
      </c>
      <c r="AD26" s="11">
        <f t="shared" si="5"/>
        <v>2.9887482419127989</v>
      </c>
    </row>
    <row r="27" spans="2:30" ht="18" x14ac:dyDescent="0.3">
      <c r="B27" s="4"/>
      <c r="C27" s="8"/>
      <c r="D27" s="13"/>
      <c r="E27" s="8"/>
      <c r="F27" s="8"/>
      <c r="G27" s="14"/>
      <c r="H27" s="8"/>
      <c r="I27" s="8"/>
      <c r="J27" s="8"/>
      <c r="K27" s="8"/>
      <c r="L27" s="14"/>
      <c r="M27" s="14"/>
      <c r="N27" s="4"/>
      <c r="O27" s="4"/>
      <c r="P27" s="12"/>
      <c r="Q27" s="4"/>
      <c r="T27" s="3"/>
      <c r="U27" s="5" t="s">
        <v>44</v>
      </c>
      <c r="V27" s="3"/>
      <c r="W27" s="3">
        <f>SUM(W20:W26)</f>
        <v>49.65</v>
      </c>
      <c r="X27" s="11">
        <f>SUM(X20:X26)</f>
        <v>125.69620253164555</v>
      </c>
      <c r="Y27" s="3" t="s">
        <v>74</v>
      </c>
      <c r="Z27" s="3">
        <v>78</v>
      </c>
      <c r="AA27" s="3" t="s">
        <v>82</v>
      </c>
      <c r="AB27" s="3">
        <v>63</v>
      </c>
      <c r="AC27" s="3"/>
      <c r="AD27" s="3"/>
    </row>
    <row r="28" spans="2:30" ht="18" x14ac:dyDescent="0.3">
      <c r="B28" s="4"/>
      <c r="C28" s="8"/>
      <c r="D28" s="13"/>
      <c r="E28" s="8"/>
      <c r="F28" s="8"/>
      <c r="G28" s="14"/>
      <c r="H28" s="8"/>
      <c r="I28" s="8"/>
      <c r="J28" s="8"/>
      <c r="K28" s="8"/>
      <c r="L28" s="14"/>
      <c r="M28" s="14"/>
      <c r="N28" s="4"/>
      <c r="O28" s="4"/>
      <c r="P28" s="12"/>
      <c r="Q28" s="4"/>
      <c r="T28" s="16" t="s">
        <v>45</v>
      </c>
      <c r="U28" s="17"/>
      <c r="V28" s="17"/>
      <c r="W28" s="17"/>
      <c r="X28" s="17"/>
      <c r="Y28" s="17"/>
      <c r="Z28" s="17"/>
      <c r="AA28" s="17"/>
      <c r="AB28" s="17"/>
      <c r="AC28" s="17"/>
      <c r="AD28" s="18"/>
    </row>
    <row r="29" spans="2:30" x14ac:dyDescent="0.3">
      <c r="B29" s="4"/>
      <c r="C29" s="8"/>
      <c r="D29" s="13"/>
      <c r="E29" s="8"/>
      <c r="F29" s="8"/>
      <c r="G29" s="14"/>
      <c r="H29" s="8"/>
      <c r="I29" s="8"/>
      <c r="J29" s="8"/>
      <c r="K29" s="8"/>
      <c r="L29" s="14"/>
      <c r="M29" s="14"/>
      <c r="N29" s="4"/>
      <c r="O29" s="4"/>
      <c r="P29" s="4"/>
      <c r="Q29" s="4"/>
      <c r="T29" s="3">
        <v>1</v>
      </c>
      <c r="U29" s="10" t="s">
        <v>37</v>
      </c>
      <c r="V29" s="3">
        <v>19</v>
      </c>
      <c r="W29" s="3">
        <v>12.1</v>
      </c>
      <c r="X29" s="11">
        <f>W29*1000/395</f>
        <v>30.632911392405063</v>
      </c>
      <c r="Y29" s="3" t="s">
        <v>78</v>
      </c>
      <c r="Z29" s="3">
        <v>32</v>
      </c>
      <c r="AA29" s="3" t="s">
        <v>81</v>
      </c>
      <c r="AB29" s="3">
        <v>40</v>
      </c>
      <c r="AC29" s="11">
        <f>AB29*1.25/1.5</f>
        <v>33.333333333333336</v>
      </c>
      <c r="AD29" s="11">
        <f>X29*25/18</f>
        <v>42.545710267229254</v>
      </c>
    </row>
    <row r="30" spans="2:30" x14ac:dyDescent="0.3">
      <c r="B30" s="4"/>
      <c r="C30" s="8"/>
      <c r="D30" s="13"/>
      <c r="E30" s="8"/>
      <c r="F30" s="8"/>
      <c r="G30" s="14"/>
      <c r="H30" s="8"/>
      <c r="I30" s="8"/>
      <c r="J30" s="8"/>
      <c r="K30" s="8"/>
      <c r="L30" s="14"/>
      <c r="M30" s="14"/>
      <c r="N30" s="4"/>
      <c r="O30" s="4"/>
      <c r="P30" s="4"/>
      <c r="Q30" s="4"/>
      <c r="T30" s="3">
        <v>2</v>
      </c>
      <c r="U30" s="10" t="s">
        <v>38</v>
      </c>
      <c r="V30" s="3">
        <v>22</v>
      </c>
      <c r="W30" s="3">
        <v>0.85</v>
      </c>
      <c r="X30" s="11">
        <f t="shared" ref="X30:X37" si="6">W30*1000/395</f>
        <v>2.1518987341772151</v>
      </c>
      <c r="Y30" s="3" t="s">
        <v>79</v>
      </c>
      <c r="Z30" s="3">
        <v>19</v>
      </c>
      <c r="AA30" s="3" t="s">
        <v>81</v>
      </c>
      <c r="AB30" s="3">
        <v>6</v>
      </c>
      <c r="AC30" s="11">
        <f t="shared" ref="AC30:AC37" si="7">AB30*1.25/1.5</f>
        <v>5</v>
      </c>
      <c r="AD30" s="11">
        <f t="shared" ref="AD30:AD37" si="8">X30*25/18</f>
        <v>2.9887482419127989</v>
      </c>
    </row>
    <row r="31" spans="2:30" x14ac:dyDescent="0.3">
      <c r="B31" s="4"/>
      <c r="C31" s="8"/>
      <c r="D31" s="7"/>
      <c r="E31" s="8"/>
      <c r="F31" s="8"/>
      <c r="G31" s="14"/>
      <c r="H31" s="8"/>
      <c r="I31" s="8"/>
      <c r="J31" s="8"/>
      <c r="K31" s="8"/>
      <c r="L31" s="8"/>
      <c r="M31" s="8"/>
      <c r="N31" s="4"/>
      <c r="O31" s="4"/>
      <c r="P31" s="4"/>
      <c r="Q31" s="4"/>
      <c r="T31" s="3">
        <v>3</v>
      </c>
      <c r="U31" s="10" t="s">
        <v>39</v>
      </c>
      <c r="V31" s="3">
        <v>26</v>
      </c>
      <c r="W31" s="3">
        <v>2.5</v>
      </c>
      <c r="X31" s="11">
        <f t="shared" si="6"/>
        <v>6.3291139240506329</v>
      </c>
      <c r="Y31" s="3" t="s">
        <v>79</v>
      </c>
      <c r="Z31" s="3">
        <v>19</v>
      </c>
      <c r="AA31" s="3" t="s">
        <v>81</v>
      </c>
      <c r="AB31" s="3">
        <v>10</v>
      </c>
      <c r="AC31" s="11">
        <f t="shared" si="7"/>
        <v>8.3333333333333339</v>
      </c>
      <c r="AD31" s="11">
        <f t="shared" si="8"/>
        <v>8.7904360056258799</v>
      </c>
    </row>
    <row r="32" spans="2:30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T32" s="3">
        <v>4</v>
      </c>
      <c r="U32" s="10" t="s">
        <v>40</v>
      </c>
      <c r="V32" s="3">
        <v>27</v>
      </c>
      <c r="W32" s="3">
        <v>0.1</v>
      </c>
      <c r="X32" s="11">
        <f t="shared" si="6"/>
        <v>0.25316455696202533</v>
      </c>
      <c r="Y32" s="3" t="s">
        <v>79</v>
      </c>
      <c r="Z32" s="3">
        <v>19</v>
      </c>
      <c r="AA32" s="3" t="s">
        <v>81</v>
      </c>
      <c r="AB32" s="3">
        <v>6</v>
      </c>
      <c r="AC32" s="11">
        <f t="shared" si="7"/>
        <v>5</v>
      </c>
      <c r="AD32" s="11">
        <f t="shared" si="8"/>
        <v>0.35161744022503516</v>
      </c>
    </row>
    <row r="33" spans="2:30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T33" s="3">
        <v>5</v>
      </c>
      <c r="U33" s="10" t="s">
        <v>30</v>
      </c>
      <c r="V33" s="3">
        <v>30</v>
      </c>
      <c r="W33" s="3">
        <v>2.8</v>
      </c>
      <c r="X33" s="11">
        <f t="shared" si="6"/>
        <v>7.0886075949367084</v>
      </c>
      <c r="Y33" s="3" t="s">
        <v>79</v>
      </c>
      <c r="Z33" s="3">
        <v>19</v>
      </c>
      <c r="AA33" s="3" t="s">
        <v>81</v>
      </c>
      <c r="AB33" s="3">
        <v>10</v>
      </c>
      <c r="AC33" s="11">
        <f t="shared" si="7"/>
        <v>8.3333333333333339</v>
      </c>
      <c r="AD33" s="11">
        <f t="shared" si="8"/>
        <v>9.8452883263009827</v>
      </c>
    </row>
    <row r="34" spans="2:30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T34" s="3">
        <v>6</v>
      </c>
      <c r="U34" s="10" t="s">
        <v>41</v>
      </c>
      <c r="V34" s="3">
        <v>31</v>
      </c>
      <c r="W34" s="3">
        <v>1.7</v>
      </c>
      <c r="X34" s="11">
        <f t="shared" si="6"/>
        <v>4.3037974683544302</v>
      </c>
      <c r="Y34" s="3" t="s">
        <v>79</v>
      </c>
      <c r="Z34" s="3">
        <v>19</v>
      </c>
      <c r="AA34" s="3" t="s">
        <v>81</v>
      </c>
      <c r="AB34" s="3">
        <v>6</v>
      </c>
      <c r="AC34" s="11">
        <f t="shared" si="7"/>
        <v>5</v>
      </c>
      <c r="AD34" s="11">
        <f t="shared" si="8"/>
        <v>5.9774964838255977</v>
      </c>
    </row>
    <row r="35" spans="2:30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T35" s="3">
        <v>7</v>
      </c>
      <c r="U35" s="10" t="s">
        <v>42</v>
      </c>
      <c r="V35" s="3">
        <v>33</v>
      </c>
      <c r="W35" s="3">
        <v>2.8</v>
      </c>
      <c r="X35" s="11">
        <f t="shared" si="6"/>
        <v>7.0886075949367084</v>
      </c>
      <c r="Y35" s="3" t="s">
        <v>79</v>
      </c>
      <c r="Z35" s="3">
        <v>19</v>
      </c>
      <c r="AA35" s="3" t="s">
        <v>81</v>
      </c>
      <c r="AB35" s="3">
        <v>10</v>
      </c>
      <c r="AC35" s="11">
        <f t="shared" si="7"/>
        <v>8.3333333333333339</v>
      </c>
      <c r="AD35" s="11">
        <f t="shared" si="8"/>
        <v>9.8452883263009827</v>
      </c>
    </row>
    <row r="36" spans="2:30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T36" s="3">
        <v>8</v>
      </c>
      <c r="U36" s="10" t="s">
        <v>43</v>
      </c>
      <c r="V36" s="3">
        <v>34</v>
      </c>
      <c r="W36" s="3">
        <v>1.5</v>
      </c>
      <c r="X36" s="11">
        <f t="shared" si="6"/>
        <v>3.7974683544303796</v>
      </c>
      <c r="Y36" s="3" t="s">
        <v>79</v>
      </c>
      <c r="Z36" s="3">
        <v>19</v>
      </c>
      <c r="AA36" s="3" t="s">
        <v>81</v>
      </c>
      <c r="AB36" s="3">
        <v>6</v>
      </c>
      <c r="AC36" s="11">
        <f t="shared" si="7"/>
        <v>5</v>
      </c>
      <c r="AD36" s="11">
        <f t="shared" si="8"/>
        <v>5.2742616033755274</v>
      </c>
    </row>
    <row r="37" spans="2:30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T37" s="3">
        <v>9</v>
      </c>
      <c r="U37" s="10" t="s">
        <v>31</v>
      </c>
      <c r="V37" s="3">
        <v>38</v>
      </c>
      <c r="W37" s="3">
        <v>0.85</v>
      </c>
      <c r="X37" s="11">
        <f t="shared" si="6"/>
        <v>2.1518987341772151</v>
      </c>
      <c r="Y37" s="3" t="s">
        <v>79</v>
      </c>
      <c r="Z37" s="3">
        <v>19</v>
      </c>
      <c r="AA37" s="3" t="s">
        <v>81</v>
      </c>
      <c r="AB37" s="3">
        <v>6</v>
      </c>
      <c r="AC37" s="11">
        <f t="shared" si="7"/>
        <v>5</v>
      </c>
      <c r="AD37" s="11">
        <f t="shared" si="8"/>
        <v>2.9887482419127989</v>
      </c>
    </row>
    <row r="38" spans="2:30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T38" s="3"/>
      <c r="U38" s="5" t="s">
        <v>56</v>
      </c>
      <c r="V38" s="3"/>
      <c r="W38" s="3">
        <f>SUM(W29:W37)</f>
        <v>25.2</v>
      </c>
      <c r="X38" s="11">
        <f>SUM(X29:X37)</f>
        <v>63.797468354430386</v>
      </c>
      <c r="Y38" s="3" t="s">
        <v>74</v>
      </c>
      <c r="Z38" s="3">
        <v>78</v>
      </c>
      <c r="AA38" s="3" t="s">
        <v>82</v>
      </c>
      <c r="AB38" s="3">
        <v>63</v>
      </c>
      <c r="AC38" s="3"/>
      <c r="AD38" s="3"/>
    </row>
    <row r="39" spans="2:30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T39" s="16" t="s">
        <v>53</v>
      </c>
      <c r="U39" s="17"/>
      <c r="V39" s="17"/>
      <c r="W39" s="17"/>
      <c r="X39" s="17"/>
      <c r="Y39" s="17"/>
      <c r="Z39" s="17"/>
      <c r="AA39" s="17"/>
      <c r="AB39" s="17"/>
      <c r="AC39" s="17"/>
      <c r="AD39" s="18"/>
    </row>
    <row r="40" spans="2:30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T40" s="3">
        <v>1</v>
      </c>
      <c r="U40" s="10" t="s">
        <v>59</v>
      </c>
      <c r="V40" s="3">
        <v>41</v>
      </c>
      <c r="W40" s="3">
        <v>3</v>
      </c>
      <c r="X40" s="11">
        <f>W40*1000/395</f>
        <v>7.5949367088607591</v>
      </c>
      <c r="Y40" s="3" t="s">
        <v>79</v>
      </c>
      <c r="Z40" s="3">
        <v>19</v>
      </c>
      <c r="AA40" s="3" t="s">
        <v>81</v>
      </c>
      <c r="AB40" s="3">
        <v>10</v>
      </c>
      <c r="AC40" s="11">
        <f>AB40*1.25/1.5</f>
        <v>8.3333333333333339</v>
      </c>
      <c r="AD40" s="11">
        <f>X40*25/18</f>
        <v>10.548523206751055</v>
      </c>
    </row>
    <row r="41" spans="2:30" x14ac:dyDescent="0.3">
      <c r="T41" s="3">
        <v>2</v>
      </c>
      <c r="U41" s="10" t="s">
        <v>60</v>
      </c>
      <c r="V41" s="3">
        <v>42</v>
      </c>
      <c r="W41" s="3">
        <v>3</v>
      </c>
      <c r="X41" s="11">
        <f t="shared" ref="X41:X49" si="9">W41*1000/395</f>
        <v>7.5949367088607591</v>
      </c>
      <c r="Y41" s="3" t="s">
        <v>79</v>
      </c>
      <c r="Z41" s="3">
        <v>19</v>
      </c>
      <c r="AA41" s="3" t="s">
        <v>81</v>
      </c>
      <c r="AB41" s="3">
        <v>10</v>
      </c>
      <c r="AC41" s="11">
        <f t="shared" ref="AC41:AC49" si="10">AB41*1.25/1.5</f>
        <v>8.3333333333333339</v>
      </c>
      <c r="AD41" s="11">
        <f t="shared" ref="AD41:AD49" si="11">X41*25/18</f>
        <v>10.548523206751055</v>
      </c>
    </row>
    <row r="42" spans="2:30" x14ac:dyDescent="0.3">
      <c r="T42" s="3">
        <v>3</v>
      </c>
      <c r="U42" s="10" t="s">
        <v>61</v>
      </c>
      <c r="V42" s="3">
        <v>46</v>
      </c>
      <c r="W42" s="3">
        <v>1.2</v>
      </c>
      <c r="X42" s="11">
        <f t="shared" si="9"/>
        <v>3.037974683544304</v>
      </c>
      <c r="Y42" s="3" t="s">
        <v>79</v>
      </c>
      <c r="Z42" s="3">
        <v>19</v>
      </c>
      <c r="AA42" s="3" t="s">
        <v>81</v>
      </c>
      <c r="AB42" s="3">
        <v>6</v>
      </c>
      <c r="AC42" s="11">
        <f t="shared" si="10"/>
        <v>5</v>
      </c>
      <c r="AD42" s="11">
        <f t="shared" si="11"/>
        <v>4.2194092827004219</v>
      </c>
    </row>
    <row r="43" spans="2:30" x14ac:dyDescent="0.3">
      <c r="T43" s="3">
        <v>4</v>
      </c>
      <c r="U43" s="10" t="s">
        <v>61</v>
      </c>
      <c r="V43" s="3">
        <v>47</v>
      </c>
      <c r="W43" s="3">
        <v>1</v>
      </c>
      <c r="X43" s="11">
        <f t="shared" si="9"/>
        <v>2.5316455696202533</v>
      </c>
      <c r="Y43" s="3" t="s">
        <v>79</v>
      </c>
      <c r="Z43" s="3">
        <v>19</v>
      </c>
      <c r="AA43" s="3" t="s">
        <v>81</v>
      </c>
      <c r="AB43" s="3">
        <v>6</v>
      </c>
      <c r="AC43" s="11">
        <f t="shared" si="10"/>
        <v>5</v>
      </c>
      <c r="AD43" s="11">
        <f t="shared" si="11"/>
        <v>3.5161744022503516</v>
      </c>
    </row>
    <row r="44" spans="2:30" x14ac:dyDescent="0.3">
      <c r="T44" s="3">
        <v>5</v>
      </c>
      <c r="U44" s="10" t="s">
        <v>62</v>
      </c>
      <c r="V44" s="3">
        <v>48</v>
      </c>
      <c r="W44" s="3">
        <v>3</v>
      </c>
      <c r="X44" s="11">
        <f t="shared" si="9"/>
        <v>7.5949367088607591</v>
      </c>
      <c r="Y44" s="3" t="s">
        <v>79</v>
      </c>
      <c r="Z44" s="3">
        <v>19</v>
      </c>
      <c r="AA44" s="3" t="s">
        <v>81</v>
      </c>
      <c r="AB44" s="3">
        <v>10</v>
      </c>
      <c r="AC44" s="11">
        <f t="shared" si="10"/>
        <v>8.3333333333333339</v>
      </c>
      <c r="AD44" s="11">
        <f t="shared" si="11"/>
        <v>10.548523206751055</v>
      </c>
    </row>
    <row r="45" spans="2:30" x14ac:dyDescent="0.3">
      <c r="T45" s="3">
        <v>6</v>
      </c>
      <c r="U45" s="10" t="s">
        <v>63</v>
      </c>
      <c r="V45" s="3">
        <v>49</v>
      </c>
      <c r="W45" s="3">
        <v>3</v>
      </c>
      <c r="X45" s="11">
        <f t="shared" si="9"/>
        <v>7.5949367088607591</v>
      </c>
      <c r="Y45" s="3" t="s">
        <v>79</v>
      </c>
      <c r="Z45" s="3">
        <v>19</v>
      </c>
      <c r="AA45" s="3" t="s">
        <v>81</v>
      </c>
      <c r="AB45" s="3">
        <v>10</v>
      </c>
      <c r="AC45" s="11">
        <f t="shared" si="10"/>
        <v>8.3333333333333339</v>
      </c>
      <c r="AD45" s="11">
        <f t="shared" si="11"/>
        <v>10.548523206751055</v>
      </c>
    </row>
    <row r="46" spans="2:30" x14ac:dyDescent="0.3">
      <c r="T46" s="3">
        <v>7</v>
      </c>
      <c r="U46" s="10" t="s">
        <v>38</v>
      </c>
      <c r="V46" s="3">
        <v>50</v>
      </c>
      <c r="W46" s="3">
        <v>0.65</v>
      </c>
      <c r="X46" s="11">
        <f t="shared" si="9"/>
        <v>1.6455696202531647</v>
      </c>
      <c r="Y46" s="3" t="s">
        <v>79</v>
      </c>
      <c r="Z46" s="3">
        <v>19</v>
      </c>
      <c r="AA46" s="3" t="s">
        <v>81</v>
      </c>
      <c r="AB46" s="3">
        <v>6</v>
      </c>
      <c r="AC46" s="11">
        <f t="shared" si="10"/>
        <v>5</v>
      </c>
      <c r="AD46" s="11">
        <f t="shared" si="11"/>
        <v>2.2855133614627285</v>
      </c>
    </row>
    <row r="47" spans="2:30" x14ac:dyDescent="0.3">
      <c r="T47" s="3">
        <v>8</v>
      </c>
      <c r="U47" s="10" t="s">
        <v>30</v>
      </c>
      <c r="V47" s="3">
        <v>52</v>
      </c>
      <c r="W47" s="3">
        <v>2.5</v>
      </c>
      <c r="X47" s="11">
        <f t="shared" si="9"/>
        <v>6.3291139240506329</v>
      </c>
      <c r="Y47" s="3" t="s">
        <v>79</v>
      </c>
      <c r="Z47" s="3">
        <v>19</v>
      </c>
      <c r="AA47" s="3" t="s">
        <v>81</v>
      </c>
      <c r="AB47" s="3">
        <v>10</v>
      </c>
      <c r="AC47" s="11">
        <f t="shared" si="10"/>
        <v>8.3333333333333339</v>
      </c>
      <c r="AD47" s="11">
        <f t="shared" si="11"/>
        <v>8.7904360056258799</v>
      </c>
    </row>
    <row r="48" spans="2:30" x14ac:dyDescent="0.3">
      <c r="T48" s="3">
        <v>9</v>
      </c>
      <c r="U48" s="10" t="s">
        <v>64</v>
      </c>
      <c r="V48" s="3">
        <v>53</v>
      </c>
      <c r="W48" s="3">
        <v>7</v>
      </c>
      <c r="X48" s="11">
        <f t="shared" si="9"/>
        <v>17.721518987341771</v>
      </c>
      <c r="Y48" s="3" t="s">
        <v>80</v>
      </c>
      <c r="Z48" s="3">
        <v>24</v>
      </c>
      <c r="AA48" s="3" t="s">
        <v>81</v>
      </c>
      <c r="AB48" s="3">
        <v>20</v>
      </c>
      <c r="AC48" s="11">
        <f t="shared" si="10"/>
        <v>16.666666666666668</v>
      </c>
      <c r="AD48" s="11">
        <f t="shared" si="11"/>
        <v>24.613220815752459</v>
      </c>
    </row>
    <row r="49" spans="20:30" x14ac:dyDescent="0.3">
      <c r="T49" s="3">
        <v>10</v>
      </c>
      <c r="U49" s="10" t="s">
        <v>65</v>
      </c>
      <c r="V49" s="3">
        <v>69</v>
      </c>
      <c r="W49" s="3">
        <v>0.6</v>
      </c>
      <c r="X49" s="11">
        <f t="shared" si="9"/>
        <v>1.518987341772152</v>
      </c>
      <c r="Y49" s="3" t="s">
        <v>79</v>
      </c>
      <c r="Z49" s="3">
        <v>19</v>
      </c>
      <c r="AA49" s="3" t="s">
        <v>81</v>
      </c>
      <c r="AB49" s="3">
        <v>6</v>
      </c>
      <c r="AC49" s="11">
        <f t="shared" si="10"/>
        <v>5</v>
      </c>
      <c r="AD49" s="11">
        <f t="shared" si="11"/>
        <v>2.109704641350211</v>
      </c>
    </row>
    <row r="50" spans="20:30" x14ac:dyDescent="0.3">
      <c r="T50" s="3"/>
      <c r="U50" s="5" t="s">
        <v>57</v>
      </c>
      <c r="V50" s="3"/>
      <c r="W50" s="3">
        <f>SUM(W40:W49)</f>
        <v>24.950000000000003</v>
      </c>
      <c r="X50" s="11">
        <f>SUM(X40:X49)</f>
        <v>63.164556962025308</v>
      </c>
      <c r="Y50" s="3" t="s">
        <v>74</v>
      </c>
      <c r="Z50" s="3">
        <v>78</v>
      </c>
      <c r="AA50" s="3" t="s">
        <v>82</v>
      </c>
      <c r="AB50" s="3">
        <v>63</v>
      </c>
      <c r="AC50" s="3"/>
      <c r="AD50" s="3"/>
    </row>
    <row r="51" spans="20:30" x14ac:dyDescent="0.3">
      <c r="T51" s="16" t="s">
        <v>58</v>
      </c>
      <c r="U51" s="17"/>
      <c r="V51" s="17"/>
      <c r="W51" s="17"/>
      <c r="X51" s="17"/>
      <c r="Y51" s="17"/>
      <c r="Z51" s="17"/>
      <c r="AA51" s="17"/>
      <c r="AB51" s="17"/>
      <c r="AC51" s="17"/>
      <c r="AD51" s="18"/>
    </row>
    <row r="52" spans="20:30" x14ac:dyDescent="0.3">
      <c r="T52" s="3">
        <v>1</v>
      </c>
      <c r="U52" s="10" t="s">
        <v>46</v>
      </c>
      <c r="V52" s="3">
        <v>55</v>
      </c>
      <c r="W52" s="3">
        <v>3</v>
      </c>
      <c r="X52" s="11">
        <f>W52*1000/395</f>
        <v>7.5949367088607591</v>
      </c>
      <c r="Y52" s="3" t="s">
        <v>79</v>
      </c>
      <c r="Z52" s="3">
        <v>19</v>
      </c>
      <c r="AA52" s="3" t="s">
        <v>81</v>
      </c>
      <c r="AB52" s="3">
        <v>10</v>
      </c>
      <c r="AC52" s="11">
        <f>AB52*1.25/1.5</f>
        <v>8.3333333333333339</v>
      </c>
      <c r="AD52" s="11">
        <f>X52*25/18</f>
        <v>10.548523206751055</v>
      </c>
    </row>
    <row r="53" spans="20:30" x14ac:dyDescent="0.3">
      <c r="T53" s="3">
        <v>2</v>
      </c>
      <c r="U53" s="10" t="s">
        <v>47</v>
      </c>
      <c r="V53" s="3">
        <v>56</v>
      </c>
      <c r="W53" s="3">
        <v>5</v>
      </c>
      <c r="X53" s="11">
        <f t="shared" ref="X53:X60" si="12">W53*1000/395</f>
        <v>12.658227848101266</v>
      </c>
      <c r="Y53" s="3" t="s">
        <v>80</v>
      </c>
      <c r="Z53" s="3">
        <v>24</v>
      </c>
      <c r="AA53" s="3" t="s">
        <v>81</v>
      </c>
      <c r="AB53" s="3">
        <v>16</v>
      </c>
      <c r="AC53" s="11">
        <f t="shared" ref="AC53:AC60" si="13">AB53*1.25/1.5</f>
        <v>13.333333333333334</v>
      </c>
      <c r="AD53" s="11">
        <f t="shared" ref="AD53:AD60" si="14">X53*25/18</f>
        <v>17.58087201125176</v>
      </c>
    </row>
    <row r="54" spans="20:30" x14ac:dyDescent="0.3">
      <c r="T54" s="3">
        <v>3</v>
      </c>
      <c r="U54" s="10" t="s">
        <v>48</v>
      </c>
      <c r="V54" s="3">
        <v>57</v>
      </c>
      <c r="W54" s="3">
        <v>10</v>
      </c>
      <c r="X54" s="11">
        <f t="shared" si="12"/>
        <v>25.316455696202532</v>
      </c>
      <c r="Y54" s="3" t="s">
        <v>78</v>
      </c>
      <c r="Z54" s="3">
        <v>32</v>
      </c>
      <c r="AA54" s="3" t="s">
        <v>81</v>
      </c>
      <c r="AB54" s="3">
        <v>32</v>
      </c>
      <c r="AC54" s="11">
        <f t="shared" si="13"/>
        <v>26.666666666666668</v>
      </c>
      <c r="AD54" s="11">
        <f t="shared" si="14"/>
        <v>35.16174402250352</v>
      </c>
    </row>
    <row r="55" spans="20:30" x14ac:dyDescent="0.3">
      <c r="T55" s="3">
        <v>4</v>
      </c>
      <c r="U55" s="10" t="s">
        <v>49</v>
      </c>
      <c r="V55" s="3">
        <v>58</v>
      </c>
      <c r="W55" s="3">
        <v>3.5</v>
      </c>
      <c r="X55" s="11">
        <f t="shared" si="12"/>
        <v>8.8607594936708853</v>
      </c>
      <c r="Y55" s="3" t="s">
        <v>79</v>
      </c>
      <c r="Z55" s="3">
        <v>19</v>
      </c>
      <c r="AA55" s="3" t="s">
        <v>81</v>
      </c>
      <c r="AB55" s="3">
        <v>10</v>
      </c>
      <c r="AC55" s="11">
        <f t="shared" si="13"/>
        <v>8.3333333333333339</v>
      </c>
      <c r="AD55" s="11">
        <f t="shared" si="14"/>
        <v>12.30661040787623</v>
      </c>
    </row>
    <row r="56" spans="20:30" x14ac:dyDescent="0.3">
      <c r="T56" s="3">
        <v>5</v>
      </c>
      <c r="U56" s="10" t="s">
        <v>50</v>
      </c>
      <c r="V56" s="3">
        <v>60</v>
      </c>
      <c r="W56" s="3">
        <v>1.5</v>
      </c>
      <c r="X56" s="11">
        <f t="shared" si="12"/>
        <v>3.7974683544303796</v>
      </c>
      <c r="Y56" s="3" t="s">
        <v>79</v>
      </c>
      <c r="Z56" s="3">
        <v>19</v>
      </c>
      <c r="AA56" s="3" t="s">
        <v>81</v>
      </c>
      <c r="AB56" s="3">
        <v>6</v>
      </c>
      <c r="AC56" s="11">
        <f t="shared" si="13"/>
        <v>5</v>
      </c>
      <c r="AD56" s="11">
        <f t="shared" si="14"/>
        <v>5.2742616033755274</v>
      </c>
    </row>
    <row r="57" spans="20:30" x14ac:dyDescent="0.3">
      <c r="T57" s="3">
        <v>6</v>
      </c>
      <c r="U57" s="10" t="s">
        <v>38</v>
      </c>
      <c r="V57" s="3">
        <v>62</v>
      </c>
      <c r="W57" s="3">
        <v>0.65</v>
      </c>
      <c r="X57" s="11">
        <f t="shared" si="12"/>
        <v>1.6455696202531647</v>
      </c>
      <c r="Y57" s="3" t="s">
        <v>79</v>
      </c>
      <c r="Z57" s="3">
        <v>19</v>
      </c>
      <c r="AA57" s="3" t="s">
        <v>81</v>
      </c>
      <c r="AB57" s="3">
        <v>4</v>
      </c>
      <c r="AC57" s="11">
        <f t="shared" si="13"/>
        <v>3.3333333333333335</v>
      </c>
      <c r="AD57" s="11">
        <f t="shared" si="14"/>
        <v>2.2855133614627285</v>
      </c>
    </row>
    <row r="58" spans="20:30" x14ac:dyDescent="0.3">
      <c r="T58" s="3">
        <v>7</v>
      </c>
      <c r="U58" s="10" t="s">
        <v>51</v>
      </c>
      <c r="V58" s="3">
        <v>64</v>
      </c>
      <c r="W58" s="3">
        <v>1.7</v>
      </c>
      <c r="X58" s="11">
        <f t="shared" si="12"/>
        <v>4.3037974683544302</v>
      </c>
      <c r="Y58" s="3" t="s">
        <v>79</v>
      </c>
      <c r="Z58" s="3">
        <v>19</v>
      </c>
      <c r="AA58" s="3" t="s">
        <v>81</v>
      </c>
      <c r="AB58" s="3">
        <v>6</v>
      </c>
      <c r="AC58" s="11">
        <f t="shared" si="13"/>
        <v>5</v>
      </c>
      <c r="AD58" s="11">
        <f t="shared" si="14"/>
        <v>5.9774964838255977</v>
      </c>
    </row>
    <row r="59" spans="20:30" x14ac:dyDescent="0.3">
      <c r="T59" s="3">
        <v>8</v>
      </c>
      <c r="U59" s="10" t="s">
        <v>42</v>
      </c>
      <c r="V59" s="3">
        <v>65</v>
      </c>
      <c r="W59" s="3">
        <v>2.8</v>
      </c>
      <c r="X59" s="11">
        <f t="shared" si="12"/>
        <v>7.0886075949367084</v>
      </c>
      <c r="Y59" s="3" t="s">
        <v>79</v>
      </c>
      <c r="Z59" s="3">
        <v>19</v>
      </c>
      <c r="AA59" s="3" t="s">
        <v>81</v>
      </c>
      <c r="AB59" s="3">
        <v>10</v>
      </c>
      <c r="AC59" s="11">
        <f t="shared" si="13"/>
        <v>8.3333333333333339</v>
      </c>
      <c r="AD59" s="11">
        <f t="shared" si="14"/>
        <v>9.8452883263009827</v>
      </c>
    </row>
    <row r="60" spans="20:30" x14ac:dyDescent="0.3">
      <c r="T60" s="3">
        <v>9</v>
      </c>
      <c r="U60" s="10" t="s">
        <v>52</v>
      </c>
      <c r="V60" s="3">
        <v>66</v>
      </c>
      <c r="W60" s="3">
        <v>12.5</v>
      </c>
      <c r="X60" s="11">
        <f t="shared" si="12"/>
        <v>31.645569620253166</v>
      </c>
      <c r="Y60" s="3" t="s">
        <v>78</v>
      </c>
      <c r="Z60" s="3">
        <v>32</v>
      </c>
      <c r="AA60" s="3" t="s">
        <v>81</v>
      </c>
      <c r="AB60" s="3">
        <v>40</v>
      </c>
      <c r="AC60" s="11">
        <f t="shared" si="13"/>
        <v>33.333333333333336</v>
      </c>
      <c r="AD60" s="11">
        <f t="shared" si="14"/>
        <v>43.952180028129398</v>
      </c>
    </row>
    <row r="61" spans="20:30" x14ac:dyDescent="0.3">
      <c r="T61" s="3"/>
      <c r="U61" s="5" t="s">
        <v>66</v>
      </c>
      <c r="V61" s="3"/>
      <c r="W61" s="3">
        <f>SUM(W52:W60)</f>
        <v>40.65</v>
      </c>
      <c r="X61" s="11">
        <f>SUM(X52:X60)</f>
        <v>102.91139240506328</v>
      </c>
      <c r="Y61" s="3" t="s">
        <v>74</v>
      </c>
      <c r="Z61" s="3">
        <v>78</v>
      </c>
      <c r="AA61" s="3" t="s">
        <v>82</v>
      </c>
      <c r="AB61" s="3">
        <v>63</v>
      </c>
      <c r="AC61" s="3"/>
      <c r="AD61" s="3"/>
    </row>
  </sheetData>
  <mergeCells count="17">
    <mergeCell ref="U6:U7"/>
    <mergeCell ref="C23:M23"/>
    <mergeCell ref="T51:AD51"/>
    <mergeCell ref="T39:AD39"/>
    <mergeCell ref="U5:AD5"/>
    <mergeCell ref="T5:T7"/>
    <mergeCell ref="T8:AD8"/>
    <mergeCell ref="T19:AD19"/>
    <mergeCell ref="T28:AD28"/>
    <mergeCell ref="V6:V7"/>
    <mergeCell ref="W6:X6"/>
    <mergeCell ref="Y6:Z6"/>
    <mergeCell ref="AA6:AD6"/>
    <mergeCell ref="F5:L5"/>
    <mergeCell ref="F14:J14"/>
    <mergeCell ref="F22:L22"/>
    <mergeCell ref="N5:R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dcterms:created xsi:type="dcterms:W3CDTF">2015-06-05T18:19:34Z</dcterms:created>
  <dcterms:modified xsi:type="dcterms:W3CDTF">2021-11-12T08:56:13Z</dcterms:modified>
</cp:coreProperties>
</file>