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Thuat88\Documents\"/>
    </mc:Choice>
  </mc:AlternateContent>
  <xr:revisionPtr revIDLastSave="0" documentId="8_{8C9CE5C1-E0DC-49BA-9C2F-B9F58AD982E5}" xr6:coauthVersionLast="47" xr6:coauthVersionMax="47" xr10:uidLastSave="{00000000-0000-0000-0000-000000000000}"/>
  <bookViews>
    <workbookView xWindow="8370" yWindow="1965" windowWidth="16935" windowHeight="11850" xr2:uid="{E8DE863B-FB90-48C7-B3FC-77FCA6ED2F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K2" i="1"/>
  <c r="M6" i="1"/>
  <c r="K6" i="1"/>
  <c r="J6" i="1"/>
  <c r="L6" i="1"/>
  <c r="J10" i="1"/>
  <c r="I10" i="1"/>
  <c r="L10" i="1" s="1"/>
  <c r="J9" i="1"/>
  <c r="I9" i="1"/>
  <c r="K9" i="1" s="1"/>
  <c r="J8" i="1"/>
  <c r="I8" i="1"/>
  <c r="K8" i="1" s="1"/>
  <c r="J7" i="1"/>
  <c r="I7" i="1"/>
  <c r="K7" i="1" s="1"/>
  <c r="J5" i="1"/>
  <c r="I5" i="1"/>
  <c r="K5" i="1" s="1"/>
  <c r="J4" i="1"/>
  <c r="I4" i="1"/>
  <c r="K4" i="1" s="1"/>
  <c r="J3" i="1"/>
  <c r="I3" i="1"/>
  <c r="L3" i="1" s="1"/>
  <c r="M2" i="1"/>
  <c r="L2" i="1"/>
  <c r="J2" i="1"/>
  <c r="I2" i="1"/>
  <c r="K10" i="1" l="1"/>
  <c r="M10" i="1" s="1"/>
  <c r="L9" i="1"/>
  <c r="M9" i="1" s="1"/>
  <c r="L8" i="1"/>
  <c r="M8" i="1" s="1"/>
  <c r="L7" i="1"/>
  <c r="M7" i="1" s="1"/>
  <c r="M5" i="1"/>
  <c r="L5" i="1"/>
  <c r="L4" i="1"/>
  <c r="M4" i="1" s="1"/>
  <c r="K3" i="1"/>
  <c r="M3" i="1" s="1"/>
</calcChain>
</file>

<file path=xl/sharedStrings.xml><?xml version="1.0" encoding="utf-8"?>
<sst xmlns="http://schemas.openxmlformats.org/spreadsheetml/2006/main" count="23" uniqueCount="23">
  <si>
    <t>tt</t>
  </si>
  <si>
    <t>tên phân xưởng</t>
  </si>
  <si>
    <t>pd</t>
  </si>
  <si>
    <t>knc</t>
  </si>
  <si>
    <t>S</t>
  </si>
  <si>
    <t>cosphi</t>
  </si>
  <si>
    <t>po</t>
  </si>
  <si>
    <t>pdl</t>
  </si>
  <si>
    <t>ptt</t>
  </si>
  <si>
    <t>qtt</t>
  </si>
  <si>
    <t>stt</t>
  </si>
  <si>
    <t>phân xưởng tiện cơ khí</t>
  </si>
  <si>
    <t>phân xưởng dập</t>
  </si>
  <si>
    <t>PX lắp ráp số 1</t>
  </si>
  <si>
    <t>PX lắp ráp số 2</t>
  </si>
  <si>
    <t>PX sửa chữa cơ khí</t>
  </si>
  <si>
    <t>Phòng thí nghiệm trung tâm</t>
  </si>
  <si>
    <t>Phòng kiểm định thử nghiệm</t>
  </si>
  <si>
    <t>Trạm bơm</t>
  </si>
  <si>
    <t>phòng thiết kế</t>
  </si>
  <si>
    <t>tanphi</t>
  </si>
  <si>
    <t>Tổng</t>
  </si>
  <si>
    <t>pcs(kW)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</si>
</sst>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344A-8119-455E-A395-4DAFB2317F48}">
  <dimension ref="A1:M11"/>
  <sheetViews>
    <sheetView tabSelected="1" workbookViewId="0">
      <selection activeCell="C12" sqref="C12"/>
    </sheetView>
  </sheetViews>
  <sheetFormatPr defaultRowHeight="15" x14ac:dyDescent="0.25"/>
  <cols>
    <col min="2" max="2" width="33.5703125" customWidth="1"/>
    <col min="9" max="13" width="9.140625" style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20</v>
      </c>
      <c r="H1" t="s">
        <v>6</v>
      </c>
      <c r="I1" s="1" t="s">
        <v>7</v>
      </c>
      <c r="J1" s="1" t="s">
        <v>22</v>
      </c>
      <c r="K1" s="1" t="s">
        <v>8</v>
      </c>
      <c r="L1" s="1" t="s">
        <v>9</v>
      </c>
      <c r="M1" s="1" t="s">
        <v>10</v>
      </c>
    </row>
    <row r="2" spans="1:13" x14ac:dyDescent="0.25">
      <c r="A2">
        <v>1</v>
      </c>
      <c r="B2" t="s">
        <v>11</v>
      </c>
      <c r="C2">
        <v>1800</v>
      </c>
      <c r="D2">
        <v>3600</v>
      </c>
      <c r="E2">
        <v>0.3</v>
      </c>
      <c r="F2">
        <v>0.6</v>
      </c>
      <c r="G2">
        <v>1.33</v>
      </c>
      <c r="H2">
        <v>15</v>
      </c>
      <c r="I2" s="1">
        <f>(C2*E2)</f>
        <v>540</v>
      </c>
      <c r="J2" s="1">
        <f>(D2*H2/1000)</f>
        <v>54</v>
      </c>
      <c r="K2" s="1">
        <f>(I2+J2)</f>
        <v>594</v>
      </c>
      <c r="L2" s="1">
        <f>G2*I2</f>
        <v>718.2</v>
      </c>
      <c r="M2" s="1">
        <f>SQRT(K2*K2+L2*L2)</f>
        <v>932.01246772776597</v>
      </c>
    </row>
    <row r="3" spans="1:13" x14ac:dyDescent="0.25">
      <c r="A3">
        <v>2</v>
      </c>
      <c r="B3" t="s">
        <v>12</v>
      </c>
      <c r="C3">
        <v>1500</v>
      </c>
      <c r="D3">
        <v>3600</v>
      </c>
      <c r="E3">
        <v>0.5</v>
      </c>
      <c r="F3">
        <v>0.7</v>
      </c>
      <c r="G3">
        <v>1.02</v>
      </c>
      <c r="H3">
        <v>15</v>
      </c>
      <c r="I3" s="1">
        <f>(C3*E3)</f>
        <v>750</v>
      </c>
      <c r="J3" s="1">
        <f>(D3*H3/1000)</f>
        <v>54</v>
      </c>
      <c r="K3" s="1">
        <f>(I3+J3)</f>
        <v>804</v>
      </c>
      <c r="L3" s="1">
        <f>G3*I3</f>
        <v>765</v>
      </c>
      <c r="M3" s="1">
        <f>SQRT(K3*K3+L3*L3)</f>
        <v>1109.7932239836391</v>
      </c>
    </row>
    <row r="4" spans="1:13" x14ac:dyDescent="0.25">
      <c r="A4">
        <v>3</v>
      </c>
      <c r="B4" t="s">
        <v>13</v>
      </c>
      <c r="C4">
        <v>1000</v>
      </c>
      <c r="D4">
        <v>4350</v>
      </c>
      <c r="E4">
        <v>0.3</v>
      </c>
      <c r="F4">
        <v>0.6</v>
      </c>
      <c r="G4">
        <v>1.33</v>
      </c>
      <c r="H4">
        <v>13</v>
      </c>
      <c r="I4" s="1">
        <f>(C4*E4)</f>
        <v>300</v>
      </c>
      <c r="J4" s="1">
        <f>(D4*H4/1000)</f>
        <v>56.55</v>
      </c>
      <c r="K4" s="1">
        <f>(I4+J4)</f>
        <v>356.55</v>
      </c>
      <c r="L4" s="1">
        <f>G4*I4</f>
        <v>399</v>
      </c>
      <c r="M4" s="1">
        <f>SQRT(K4*K4+L4*L4)</f>
        <v>535.09709632925501</v>
      </c>
    </row>
    <row r="5" spans="1:13" x14ac:dyDescent="0.25">
      <c r="A5">
        <v>4</v>
      </c>
      <c r="B5" t="s">
        <v>14</v>
      </c>
      <c r="C5">
        <v>1200</v>
      </c>
      <c r="D5">
        <v>4080</v>
      </c>
      <c r="E5">
        <v>0.3</v>
      </c>
      <c r="F5">
        <v>0.6</v>
      </c>
      <c r="G5">
        <v>1.33</v>
      </c>
      <c r="H5">
        <v>13</v>
      </c>
      <c r="I5" s="1">
        <f>(C5*E5)</f>
        <v>360</v>
      </c>
      <c r="J5" s="1">
        <f>(D5*H5/1000)</f>
        <v>53.04</v>
      </c>
      <c r="K5" s="1">
        <f>(I5+J5)</f>
        <v>413.04</v>
      </c>
      <c r="L5" s="1">
        <f>G5*I5</f>
        <v>478.8</v>
      </c>
      <c r="M5" s="1">
        <f>SQRT(K5*K5+L5*L5)</f>
        <v>632.33810702819426</v>
      </c>
    </row>
    <row r="6" spans="1:13" x14ac:dyDescent="0.25">
      <c r="A6">
        <v>5</v>
      </c>
      <c r="B6" t="s">
        <v>15</v>
      </c>
      <c r="D6">
        <v>2100</v>
      </c>
      <c r="F6">
        <v>0.6</v>
      </c>
      <c r="G6">
        <v>1.33</v>
      </c>
      <c r="H6">
        <v>13</v>
      </c>
      <c r="I6" s="1">
        <v>65.58</v>
      </c>
      <c r="J6" s="1">
        <f>(D6*H6/1000)</f>
        <v>27.3</v>
      </c>
      <c r="K6" s="1">
        <f>(I6+J6)</f>
        <v>92.88</v>
      </c>
      <c r="L6" s="1">
        <f>G6*I6</f>
        <v>87.221400000000003</v>
      </c>
      <c r="M6" s="1">
        <f>SQRT(K6*K6+L6*L6)</f>
        <v>127.41376306333629</v>
      </c>
    </row>
    <row r="7" spans="1:13" x14ac:dyDescent="0.25">
      <c r="A7">
        <v>6</v>
      </c>
      <c r="B7" t="s">
        <v>16</v>
      </c>
      <c r="C7">
        <v>200</v>
      </c>
      <c r="D7">
        <v>2100</v>
      </c>
      <c r="E7">
        <v>0.7</v>
      </c>
      <c r="F7">
        <v>0.8</v>
      </c>
      <c r="G7">
        <v>0.75</v>
      </c>
      <c r="H7">
        <v>20</v>
      </c>
      <c r="I7" s="1">
        <f>(C7*E7)</f>
        <v>140</v>
      </c>
      <c r="J7" s="1">
        <f>(D7*H7/1000)</f>
        <v>42</v>
      </c>
      <c r="K7" s="1">
        <f>(I7+J7)</f>
        <v>182</v>
      </c>
      <c r="L7" s="1">
        <f>G7*I7</f>
        <v>105</v>
      </c>
      <c r="M7" s="1">
        <f>SQRT(K7*K7+L7*L7)</f>
        <v>210.11663427725088</v>
      </c>
    </row>
    <row r="8" spans="1:13" x14ac:dyDescent="0.25">
      <c r="A8">
        <v>7</v>
      </c>
      <c r="B8" t="s">
        <v>17</v>
      </c>
      <c r="C8">
        <v>500</v>
      </c>
      <c r="D8">
        <v>2100</v>
      </c>
      <c r="E8">
        <v>0.7</v>
      </c>
      <c r="F8">
        <v>0.7</v>
      </c>
      <c r="G8">
        <v>1.02</v>
      </c>
      <c r="H8">
        <v>15</v>
      </c>
      <c r="I8" s="1">
        <f>(C8*E8)</f>
        <v>350</v>
      </c>
      <c r="J8" s="1">
        <f>(D8*H8/1000)</f>
        <v>31.5</v>
      </c>
      <c r="K8" s="1">
        <f>(I8+J8)</f>
        <v>381.5</v>
      </c>
      <c r="L8" s="1">
        <f>G8*I8</f>
        <v>357</v>
      </c>
      <c r="M8" s="1">
        <f>SQRT(K8*K8+L8*L8)</f>
        <v>522.48564573584224</v>
      </c>
    </row>
    <row r="9" spans="1:13" x14ac:dyDescent="0.25">
      <c r="A9">
        <v>8</v>
      </c>
      <c r="B9" t="s">
        <v>18</v>
      </c>
      <c r="C9">
        <v>150</v>
      </c>
      <c r="D9">
        <v>2500</v>
      </c>
      <c r="E9">
        <v>0.6</v>
      </c>
      <c r="F9">
        <v>0.7</v>
      </c>
      <c r="G9">
        <v>1.02</v>
      </c>
      <c r="H9">
        <v>10</v>
      </c>
      <c r="I9" s="1">
        <f>(C9*E9)</f>
        <v>90</v>
      </c>
      <c r="J9" s="1">
        <f>(D9*H9/1000)</f>
        <v>25</v>
      </c>
      <c r="K9" s="1">
        <f>(I9+J9)</f>
        <v>115</v>
      </c>
      <c r="L9" s="1">
        <f>G9*I9</f>
        <v>91.8</v>
      </c>
      <c r="M9" s="1">
        <f>SQRT(K9*K9+L9*L9)</f>
        <v>147.14700132860335</v>
      </c>
    </row>
    <row r="10" spans="1:13" x14ac:dyDescent="0.25">
      <c r="A10">
        <v>9</v>
      </c>
      <c r="B10" t="s">
        <v>19</v>
      </c>
      <c r="C10">
        <v>100</v>
      </c>
      <c r="D10">
        <v>3713</v>
      </c>
      <c r="E10">
        <v>0.7</v>
      </c>
      <c r="F10">
        <v>0.8</v>
      </c>
      <c r="G10">
        <v>0.75</v>
      </c>
      <c r="H10">
        <v>20</v>
      </c>
      <c r="I10" s="1">
        <f>(C10*E10)</f>
        <v>70</v>
      </c>
      <c r="J10" s="1">
        <f>(D10*H10/1000)</f>
        <v>74.260000000000005</v>
      </c>
      <c r="K10" s="1">
        <f>(I10+J10)</f>
        <v>144.26</v>
      </c>
      <c r="L10" s="1">
        <f>G10*I10</f>
        <v>52.5</v>
      </c>
      <c r="M10" s="1">
        <f>SQRT(K10*K10+L10*L10)</f>
        <v>153.51611511499371</v>
      </c>
    </row>
    <row r="11" spans="1:13" x14ac:dyDescent="0.25">
      <c r="B11" t="s">
        <v>21</v>
      </c>
      <c r="K11" s="1">
        <f>SUM(K2:K10)</f>
        <v>3083.2300000000005</v>
      </c>
      <c r="L11" s="1">
        <f>SUM(L2:L10)</f>
        <v>3054.5214000000001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73DF96024544FA79FDC867D1BABB3" ma:contentTypeVersion="11" ma:contentTypeDescription="Create a new document." ma:contentTypeScope="" ma:versionID="e82ce0e2aff8ad891ad0c6d413b328e7">
  <xsd:schema xmlns:xsd="http://www.w3.org/2001/XMLSchema" xmlns:xs="http://www.w3.org/2001/XMLSchema" xmlns:p="http://schemas.microsoft.com/office/2006/metadata/properties" xmlns:ns3="c2789afe-e671-4f33-b609-81accfcf5258" xmlns:ns4="7871b3a2-fa86-447a-b485-a037d6092110" targetNamespace="http://schemas.microsoft.com/office/2006/metadata/properties" ma:root="true" ma:fieldsID="ade7e880ec47ecba1da6e32419c97c02" ns3:_="" ns4:_="">
    <xsd:import namespace="c2789afe-e671-4f33-b609-81accfcf5258"/>
    <xsd:import namespace="7871b3a2-fa86-447a-b485-a037d60921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789afe-e671-4f33-b609-81accfcf52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71b3a2-fa86-447a-b485-a037d60921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56769B-4753-4ECD-AFD4-79696E497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789afe-e671-4f33-b609-81accfcf5258"/>
    <ds:schemaRef ds:uri="7871b3a2-fa86-447a-b485-a037d60921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E765ED-6504-4E16-8DD4-BC5C84DF17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6B40D2-9CC4-4C85-9E7F-F7E1EC965ECB}">
  <ds:schemaRefs>
    <ds:schemaRef ds:uri="http://www.w3.org/XML/1998/namespace"/>
    <ds:schemaRef ds:uri="http://purl.org/dc/terms/"/>
    <ds:schemaRef ds:uri="http://schemas.microsoft.com/office/2006/documentManagement/types"/>
    <ds:schemaRef ds:uri="7871b3a2-fa86-447a-b485-a037d6092110"/>
    <ds:schemaRef ds:uri="c2789afe-e671-4f33-b609-81accfcf5258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KyThuat88</dc:creator>
  <cp:lastModifiedBy>HOANG VAN HOANG 20181485</cp:lastModifiedBy>
  <dcterms:created xsi:type="dcterms:W3CDTF">2021-11-10T12:24:10Z</dcterms:created>
  <dcterms:modified xsi:type="dcterms:W3CDTF">2021-11-10T13:50:27Z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0x0101007CD73DF96024544FA79FDC867D1BABB3</vt:lpwstr>
  </property>
</Properties>
</file>