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66925"/>
  <mc:AlternateContent xmlns:mc="http://schemas.openxmlformats.org/markup-compatibility/2006">
    <mc:Choice Requires="x15">
      <x15ac:absPath xmlns:x15ac="http://schemas.microsoft.com/office/spreadsheetml/2010/11/ac" url="S:\West\Active Practice\Park West\2025\Submission\"/>
    </mc:Choice>
  </mc:AlternateContent>
  <xr:revisionPtr revIDLastSave="0" documentId="13_ncr:1_{FCC14C15-E59B-49BA-9F64-CB3851491B97}" xr6:coauthVersionLast="47" xr6:coauthVersionMax="47" xr10:uidLastSave="{00000000-0000-0000-0000-000000000000}"/>
  <bookViews>
    <workbookView xWindow="28680" yWindow="-60" windowWidth="29040" windowHeight="15840" firstSheet="5" activeTab="8" xr2:uid="{4268AE88-067B-498A-A989-967E8410A64C}"/>
  </bookViews>
  <sheets>
    <sheet name="Client Profile" sheetId="10" r:id="rId1"/>
    <sheet name="Exposures Checklist " sheetId="11" state="hidden" r:id="rId2"/>
    <sheet name="01. Named Insured Schedule" sheetId="14" r:id="rId3"/>
    <sheet name="02. Location Schedule" sheetId="17" r:id="rId4"/>
    <sheet name="03. Estimated Payroll &amp; Revenue" sheetId="9" r:id="rId5"/>
    <sheet name="04. Employee Concentration" sheetId="13" r:id="rId6"/>
    <sheet name="05. Vehicle Schedule" sheetId="2" r:id="rId7"/>
    <sheet name="Sheet1" sheetId="20" r:id="rId8"/>
    <sheet name="06. Trailer Schedule" sheetId="3" r:id="rId9"/>
    <sheet name="07. Driver Schedule" sheetId="6" r:id="rId10"/>
    <sheet name="08. SOV" sheetId="16" r:id="rId11"/>
    <sheet name="11. Largest Projects" sheetId="18" r:id="rId12"/>
    <sheet name="12 WIP" sheetId="19" state="hidden" r:id="rId13"/>
  </sheets>
  <externalReferences>
    <externalReference r:id="rId14"/>
    <externalReference r:id="rId15"/>
    <externalReference r:id="rId16"/>
  </externalReferences>
  <definedNames>
    <definedName name="_xlnm._FilterDatabase" localSheetId="6" hidden="1">'05. Vehicle Schedule'!$A$3:$J$804</definedName>
    <definedName name="_xlnm._FilterDatabase" localSheetId="8" hidden="1">'06. Trailer Schedule'!$A$3:$M$237</definedName>
    <definedName name="_xlnm._FilterDatabase" localSheetId="1" hidden="1">'Exposures Checklist '!$A$3:$D$20</definedName>
    <definedName name="FIXED_ASSET2011">'[1]2011 Fixed Asset Register'!$A$4:$O$976</definedName>
    <definedName name="FIXED_ASSETS2010">'[1]2010 Fixed Asset Register'!$A$6:$M$1026</definedName>
    <definedName name="FIXED_VALUES">'[2]Sep Dep Allocation 2008'!$A$6:$L$934</definedName>
    <definedName name="_xlnm.Print_Area" localSheetId="5">'04. Employee Concentration'!$A$1:$G$31</definedName>
    <definedName name="_xlnm.Print_Area" localSheetId="10">'08. SOV'!$A$3:$S$33</definedName>
    <definedName name="_xlnm.Print_Titles" localSheetId="5">'04. Employee Concentration'!#REF!</definedName>
    <definedName name="_xlnm.Print_Titles" localSheetId="10">'08. SOV'!$1:$2</definedName>
    <definedName name="VEHICLES_2007">'[3]VEHICLES 2007'!$A$2:$T$56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9" i="3" l="1"/>
  <c r="B6" i="10"/>
  <c r="D18" i="9"/>
  <c r="D17" i="9"/>
  <c r="G20" i="13" l="1"/>
  <c r="G19" i="13"/>
  <c r="G18" i="13"/>
  <c r="G17" i="13"/>
  <c r="G16" i="13"/>
  <c r="G14" i="13"/>
  <c r="G11" i="13"/>
  <c r="G10" i="13"/>
  <c r="G9" i="13"/>
  <c r="P28" i="16" l="1"/>
  <c r="O28" i="16"/>
  <c r="N28" i="16"/>
  <c r="P27" i="16"/>
  <c r="O27" i="16"/>
  <c r="N27" i="16"/>
  <c r="P25" i="16"/>
  <c r="O25" i="16"/>
  <c r="P24" i="16"/>
  <c r="O24" i="16"/>
  <c r="N24" i="16"/>
  <c r="P23" i="16"/>
  <c r="O23" i="16"/>
  <c r="P21" i="16"/>
  <c r="P15" i="16"/>
  <c r="O15" i="16"/>
  <c r="P14" i="16"/>
  <c r="O14" i="16"/>
  <c r="N14" i="16"/>
  <c r="P11" i="16"/>
  <c r="O11" i="16"/>
  <c r="N11" i="16"/>
  <c r="O32" i="16" l="1"/>
  <c r="M32" i="16"/>
  <c r="R31" i="16"/>
  <c r="R30" i="16"/>
  <c r="R29" i="16"/>
  <c r="R28" i="16"/>
  <c r="R27" i="16"/>
  <c r="R26" i="16"/>
  <c r="R25" i="16"/>
  <c r="R24" i="16"/>
  <c r="R23" i="16"/>
  <c r="R22" i="16"/>
  <c r="R21" i="16"/>
  <c r="R20" i="16"/>
  <c r="R19" i="16"/>
  <c r="R18" i="16"/>
  <c r="R17" i="16"/>
  <c r="R16" i="16"/>
  <c r="R15" i="16"/>
  <c r="R14" i="16"/>
  <c r="R13" i="16"/>
  <c r="R12" i="16"/>
  <c r="R10" i="16"/>
  <c r="R8" i="16"/>
  <c r="R7" i="16"/>
  <c r="R6" i="16"/>
  <c r="L32" i="16"/>
  <c r="Q32" i="16"/>
  <c r="N32" i="16" l="1"/>
  <c r="P32" i="16"/>
  <c r="R11" i="16"/>
  <c r="R5" i="16"/>
  <c r="R32" i="16" l="1"/>
  <c r="G31" i="13" l="1"/>
  <c r="B8" i="10"/>
  <c r="B5" i="10"/>
  <c r="F22" i="9" l="1"/>
  <c r="D22" i="9"/>
  <c r="B7" i="10" s="1"/>
  <c r="L14" i="9"/>
  <c r="K14" i="9"/>
  <c r="J14" i="9"/>
  <c r="I14" i="9"/>
  <c r="H14" i="9"/>
  <c r="G14" i="9"/>
  <c r="F14" i="9"/>
  <c r="E14" i="9" s="1"/>
  <c r="D14" i="9"/>
  <c r="E13" i="9"/>
  <c r="E12" i="9"/>
  <c r="E10" i="9"/>
  <c r="L8" i="9"/>
  <c r="L18" i="9" s="1"/>
  <c r="K8" i="9"/>
  <c r="J8" i="9"/>
  <c r="I8" i="9"/>
  <c r="H8" i="9"/>
  <c r="G8" i="9"/>
  <c r="F8" i="9"/>
  <c r="D8" i="9"/>
  <c r="E7" i="9"/>
  <c r="E6" i="9"/>
  <c r="E5" i="9"/>
  <c r="E4" i="9"/>
  <c r="G18" i="9" l="1"/>
  <c r="I18" i="9"/>
  <c r="J18" i="9"/>
  <c r="K18" i="9"/>
  <c r="E8" i="9"/>
  <c r="E18" i="9" s="1"/>
  <c r="F18" i="9"/>
  <c r="H18" i="9"/>
  <c r="E22" i="9"/>
  <c r="G809" i="2"/>
  <c r="G808" i="2"/>
  <c r="G807" i="2"/>
  <c r="G8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Lisa Herring</author>
  </authors>
  <commentList>
    <comment ref="M3" authorId="0" shapeId="0" xr:uid="{3E819E16-993A-4191-AF38-3E9F16900282}">
      <text>
        <r>
          <rPr>
            <b/>
            <sz val="9"/>
            <color indexed="81"/>
            <rFont val="Tahoma"/>
            <family val="2"/>
          </rPr>
          <t>Lisa Herring:</t>
        </r>
        <r>
          <rPr>
            <sz val="9"/>
            <color indexed="81"/>
            <rFont val="Tahoma"/>
            <family val="2"/>
          </rPr>
          <t xml:space="preserve">
FMV GT 3K Physical Damage
Other Liability Only (LPOnly)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Herring</author>
    <author>Jim Tracy</author>
  </authors>
  <commentList>
    <comment ref="Q5" authorId="0" shapeId="0" xr:uid="{789C16DB-6D23-4D10-9C57-8B70334A46F2}">
      <text>
        <r>
          <rPr>
            <b/>
            <sz val="9"/>
            <color indexed="81"/>
            <rFont val="Tahoma"/>
            <family val="2"/>
          </rPr>
          <t>Lisa Herring:</t>
        </r>
        <r>
          <rPr>
            <sz val="9"/>
            <color indexed="81"/>
            <rFont val="Tahoma"/>
            <family val="2"/>
          </rPr>
          <t xml:space="preserve">
12
 MONTHS RENT</t>
        </r>
      </text>
    </comment>
    <comment ref="Q6" authorId="1" shapeId="0" xr:uid="{D887C48A-D818-4203-8414-332F852577D2}">
      <text>
        <r>
          <rPr>
            <b/>
            <sz val="9"/>
            <color indexed="81"/>
            <rFont val="Tahoma"/>
            <family val="2"/>
          </rPr>
          <t>Jim Tracy:</t>
        </r>
        <r>
          <rPr>
            <sz val="9"/>
            <color indexed="81"/>
            <rFont val="Tahoma"/>
            <family val="2"/>
          </rPr>
          <t xml:space="preserve">
12
 months of rent</t>
        </r>
      </text>
    </comment>
    <comment ref="Q7" authorId="1" shapeId="0" xr:uid="{192C8E4E-05CF-47D4-822B-DA5D9D0229E6}">
      <text>
        <r>
          <rPr>
            <b/>
            <sz val="9"/>
            <color indexed="81"/>
            <rFont val="Tahoma"/>
            <family val="2"/>
          </rPr>
          <t>Jim Tracy:</t>
        </r>
        <r>
          <rPr>
            <sz val="9"/>
            <color indexed="81"/>
            <rFont val="Tahoma"/>
            <family val="2"/>
          </rPr>
          <t xml:space="preserve">
12
 months of rent</t>
        </r>
      </text>
    </comment>
  </commentList>
</comments>
</file>

<file path=xl/sharedStrings.xml><?xml version="1.0" encoding="utf-8"?>
<sst xmlns="http://schemas.openxmlformats.org/spreadsheetml/2006/main" count="12614" uniqueCount="4687">
  <si>
    <t>Auto Schedule (CA &amp; NV)</t>
  </si>
  <si>
    <t>Branch</t>
  </si>
  <si>
    <t>Asset #</t>
  </si>
  <si>
    <t>Asset Description</t>
  </si>
  <si>
    <t>City</t>
  </si>
  <si>
    <t>State</t>
  </si>
  <si>
    <t>Type</t>
  </si>
  <si>
    <t>Plate</t>
  </si>
  <si>
    <t>Mfg Serial No</t>
  </si>
  <si>
    <t>Original Acq Date</t>
  </si>
  <si>
    <t>Original Acq Cost</t>
  </si>
  <si>
    <t>ABA</t>
  </si>
  <si>
    <t>FORD F-150 CREW CAB XLT 2024</t>
  </si>
  <si>
    <t>San Jose</t>
  </si>
  <si>
    <t>CA</t>
  </si>
  <si>
    <t>OTRC</t>
  </si>
  <si>
    <t>DC81J96</t>
  </si>
  <si>
    <t>1FTEW3KP0RKD61908</t>
  </si>
  <si>
    <t>FORD F-250 SUPER CAB XL 2024</t>
  </si>
  <si>
    <t>08474Z3</t>
  </si>
  <si>
    <t>1FT7X2AA7REC44483</t>
  </si>
  <si>
    <t>45094Z3</t>
  </si>
  <si>
    <t>1FT7X2AA4REC32176</t>
  </si>
  <si>
    <t>FREIGHTLINER M2106/XT PRO 60/70 BUCKET 2022</t>
  </si>
  <si>
    <t>57880K3</t>
  </si>
  <si>
    <t>1FVACWFDXNHNF2008</t>
  </si>
  <si>
    <t>FREIGHTLINER M2 106 CHIPPER TRUCK 2014</t>
  </si>
  <si>
    <t>51452E3</t>
  </si>
  <si>
    <t>1FVACWDT4EHFN7755</t>
  </si>
  <si>
    <t>FORD F-650 XL CHIPPER TRUCK 2021</t>
  </si>
  <si>
    <t>72283F3</t>
  </si>
  <si>
    <t>1FDWF6DC4MDF07154</t>
  </si>
  <si>
    <t>AIE</t>
  </si>
  <si>
    <t>GMC C-6500 REGULAR CAB CHIPPER TRUCK 2008</t>
  </si>
  <si>
    <t>Corona</t>
  </si>
  <si>
    <t>80635Y1</t>
  </si>
  <si>
    <t>1GDJ6C1G28F402266</t>
  </si>
  <si>
    <t>INTERNATIONAL 4300 CHIPPER TRUCK 2013</t>
  </si>
  <si>
    <t>51505B2</t>
  </si>
  <si>
    <t>3HAMMAAL2DL200094</t>
  </si>
  <si>
    <t>FORD F-750 CHIPPER TRUCK 2017</t>
  </si>
  <si>
    <t>43995H2</t>
  </si>
  <si>
    <t>1FDXF7DC2HDB02703</t>
  </si>
  <si>
    <t>FORD F-150 SUPER CAB XL 2017</t>
  </si>
  <si>
    <t>76683H2</t>
  </si>
  <si>
    <t>1FTEX1CP9HKD47567</t>
  </si>
  <si>
    <t>FORD F-750 SUPER DUTY DIESEL BUCKET TRUCK 2018</t>
  </si>
  <si>
    <t>89489G2</t>
  </si>
  <si>
    <t>1FDXF7DC4JDF01988</t>
  </si>
  <si>
    <t>FORD F-750 CHIPPER TRUCK 2018</t>
  </si>
  <si>
    <t>02432N2</t>
  </si>
  <si>
    <t>1FDXF7DE8JDF04488</t>
  </si>
  <si>
    <t>FORD F-750 CHIPPER DIESEL 2019</t>
  </si>
  <si>
    <t>02708S2</t>
  </si>
  <si>
    <t>1FDXF7DC8KDF05298</t>
  </si>
  <si>
    <t>FORD F-250 CREW CAB XL 2015</t>
  </si>
  <si>
    <t>96215X1</t>
  </si>
  <si>
    <t>1FT7W2AT0GEB77579</t>
  </si>
  <si>
    <t>FORD F-150 SUPER CAB XL 2018</t>
  </si>
  <si>
    <t>48702S2</t>
  </si>
  <si>
    <t>1FTEX1CB8JKF59550</t>
  </si>
  <si>
    <t>FORD F-250 SUPER CAB XL 2015</t>
  </si>
  <si>
    <t>8L78196</t>
  </si>
  <si>
    <t>1FT7X2A64FEC63354</t>
  </si>
  <si>
    <t>FORD F-250 CREW CAB XLT 4X4 2015</t>
  </si>
  <si>
    <t>40567V1</t>
  </si>
  <si>
    <t>1FT7W2B60FED68829</t>
  </si>
  <si>
    <t>FORD F-150 SUPER CAB XLT 2020</t>
  </si>
  <si>
    <t>02212C3</t>
  </si>
  <si>
    <t>1FTEW1CB9LFA39985</t>
  </si>
  <si>
    <t>FORD F-250 CREW CAB XL 2021</t>
  </si>
  <si>
    <t>94901D3</t>
  </si>
  <si>
    <t>1FT7W2BN8MEC53934</t>
  </si>
  <si>
    <t>FORD F-650 REGULAR CAB XL CHIPPER TRUCK 2023</t>
  </si>
  <si>
    <t>05784T3</t>
  </si>
  <si>
    <t>1FDWF6DE1PDF12964</t>
  </si>
  <si>
    <t>FORD F-550 REGULAR CAB XL 45' BUCKET TRUCK 2023</t>
  </si>
  <si>
    <t>26981V3</t>
  </si>
  <si>
    <t>1FDUF5GT8NDA21932</t>
  </si>
  <si>
    <t>FORD MAVERICK XLT HYBRID 2023</t>
  </si>
  <si>
    <t>29569W3</t>
  </si>
  <si>
    <t>3FTTW8E37PRA82624</t>
  </si>
  <si>
    <t>45103Z3</t>
  </si>
  <si>
    <t>1FT7X2AA2REC32287</t>
  </si>
  <si>
    <t>ALV</t>
  </si>
  <si>
    <t>FORD F-150 CREW CAB XLT 2010</t>
  </si>
  <si>
    <t>Las Vegas</t>
  </si>
  <si>
    <t>NV</t>
  </si>
  <si>
    <t>OTR</t>
  </si>
  <si>
    <t>117Y14</t>
  </si>
  <si>
    <t>1FTFW1CV7AKE15361</t>
  </si>
  <si>
    <t>FORD F-250 SUPERCAB 4WD XL 2022</t>
  </si>
  <si>
    <t>590Y32</t>
  </si>
  <si>
    <t>1FT7X2B67NED75028</t>
  </si>
  <si>
    <t>FORD F-150 CREW CAB XL 2011</t>
  </si>
  <si>
    <t>400Y09</t>
  </si>
  <si>
    <t>1FTFW1CFXBFB25506</t>
  </si>
  <si>
    <t>FORD F-550 REGULAR CAB XL BUCKET TRUCK 2008</t>
  </si>
  <si>
    <t>589Y32</t>
  </si>
  <si>
    <t>1FDAF56R58EE31627</t>
  </si>
  <si>
    <t>INTERNATIONAL 4300 CHIPPER TRUCK 2010</t>
  </si>
  <si>
    <t>114666P</t>
  </si>
  <si>
    <t>1HTMMAAM8AH161974</t>
  </si>
  <si>
    <t>114667P</t>
  </si>
  <si>
    <t>1HTMMAAM2AH162022</t>
  </si>
  <si>
    <t>FORD F-150 CREW CAB XLT 2019</t>
  </si>
  <si>
    <t>15261T2</t>
  </si>
  <si>
    <t>1FTEW1CPXKKC50856</t>
  </si>
  <si>
    <t>FORD F-650 REGULAR CAB XL CHIPPER TRUCK 2024</t>
  </si>
  <si>
    <t>115337P</t>
  </si>
  <si>
    <t>1FDWF6DE9RDF09054</t>
  </si>
  <si>
    <t>2491A0</t>
  </si>
  <si>
    <t>1FT7X2AA2REC44326</t>
  </si>
  <si>
    <t>ANC</t>
  </si>
  <si>
    <t>FORD F-250 CREW CAB XL 2003</t>
  </si>
  <si>
    <t>Irvine</t>
  </si>
  <si>
    <t>7F81329</t>
  </si>
  <si>
    <t>1FTNW20S23EC47190</t>
  </si>
  <si>
    <t>FORD F-150 SUPER CAB XL 2014</t>
  </si>
  <si>
    <t>29871J1</t>
  </si>
  <si>
    <t>1FTEX1CMXEKG09906</t>
  </si>
  <si>
    <t>INTERNATIONAL 4300 CHIPPER TRUCK 2012</t>
  </si>
  <si>
    <t>93442W1</t>
  </si>
  <si>
    <t>3HAMMAAL1CL558740</t>
  </si>
  <si>
    <t>FORD F-150 SUPER CAB XL 2013</t>
  </si>
  <si>
    <t>74124H1</t>
  </si>
  <si>
    <t>1FTFX1CF2DKD17381</t>
  </si>
  <si>
    <t>FORD F-150 CREW CAB LARIAT 2016</t>
  </si>
  <si>
    <t>48255A2</t>
  </si>
  <si>
    <t>1FTEW1CP8GKE25032</t>
  </si>
  <si>
    <t>INTERNATIONAL 4300 CHIPPER TRUCK 2011</t>
  </si>
  <si>
    <t>85249A2</t>
  </si>
  <si>
    <t>1HTMMAAL2BH282685</t>
  </si>
  <si>
    <t>FORD F-250 CREW CAB XLT 2016</t>
  </si>
  <si>
    <t>27879Z1</t>
  </si>
  <si>
    <t>1FT7W2BT2GEC24139</t>
  </si>
  <si>
    <t>00471K2</t>
  </si>
  <si>
    <t>1FDWF7DC6HDB08158</t>
  </si>
  <si>
    <t>FORD F-150 REGULAR CAB XL 2008</t>
  </si>
  <si>
    <t>8R50270</t>
  </si>
  <si>
    <t>1FTVF12548KD35054</t>
  </si>
  <si>
    <t>02707S2</t>
  </si>
  <si>
    <t>1FDXF7DC4KDF05296</t>
  </si>
  <si>
    <t>02706S2</t>
  </si>
  <si>
    <t>1FDXF7DC6KDF05297</t>
  </si>
  <si>
    <t>FORD F-750 SUPER DUTY DIESEL BUCKET TRUCK 2019</t>
  </si>
  <si>
    <t>02709S2</t>
  </si>
  <si>
    <t>1FDXF7DCXKDF05299</t>
  </si>
  <si>
    <t>FORD F-150 CREW CAB XL 2020</t>
  </si>
  <si>
    <t>58366D3</t>
  </si>
  <si>
    <t>1FTEW1CB9LKF27146</t>
  </si>
  <si>
    <t>FORD F-150 SUPER CAB XL 2021</t>
  </si>
  <si>
    <t>09709K3</t>
  </si>
  <si>
    <t>1FTFX1C8XMKE67188</t>
  </si>
  <si>
    <t>51254L3</t>
  </si>
  <si>
    <t>1FVACWFD5NHNF2000</t>
  </si>
  <si>
    <t>07072S3</t>
  </si>
  <si>
    <t>1FDWF6DE0PDF09604</t>
  </si>
  <si>
    <t>07075S3</t>
  </si>
  <si>
    <t>1FDWF6DE9PDF09603</t>
  </si>
  <si>
    <t>FORD F-750 XLT BUCKET TRUCK 2013</t>
  </si>
  <si>
    <t>42155W2</t>
  </si>
  <si>
    <t>3FRXF7FK0DV776563</t>
  </si>
  <si>
    <t>FORD F-150 SUPER CAB XL 2023</t>
  </si>
  <si>
    <t>70440U3</t>
  </si>
  <si>
    <t>1FTEX1C59PKD45458</t>
  </si>
  <si>
    <t>70443U3</t>
  </si>
  <si>
    <t>1FTEX1C56PKD45546</t>
  </si>
  <si>
    <t>86184V3</t>
  </si>
  <si>
    <t>3FTTW8E30PRA82903</t>
  </si>
  <si>
    <t>FREIGHTLINER M2106 75' BUCKET TRUCK 2023</t>
  </si>
  <si>
    <t>19054Z3</t>
  </si>
  <si>
    <t>1FVACWFD3RHVE5052</t>
  </si>
  <si>
    <t>00284Z3</t>
  </si>
  <si>
    <t>1FT7X2AA5REC42893</t>
  </si>
  <si>
    <t>08472Z3</t>
  </si>
  <si>
    <t>1FDWF6DE1RDF11462</t>
  </si>
  <si>
    <t>38934Z3</t>
  </si>
  <si>
    <t>1FT7X2AAXREC45935</t>
  </si>
  <si>
    <t>05050Y3</t>
  </si>
  <si>
    <t>1FDWF6DEXRDF05191</t>
  </si>
  <si>
    <t>DJ47L33</t>
  </si>
  <si>
    <t>1FDWF6DE3RDF11382</t>
  </si>
  <si>
    <t>DJ46U95</t>
  </si>
  <si>
    <t>1FDWF6DEXRDF11461</t>
  </si>
  <si>
    <t>AOC</t>
  </si>
  <si>
    <t>FORD F-150 SUPER CAB XL 2012</t>
  </si>
  <si>
    <t>08580C1</t>
  </si>
  <si>
    <t>1FTEX1CM6CKD05890</t>
  </si>
  <si>
    <t>96215P1</t>
  </si>
  <si>
    <t>1FTFX1CF6DKG13178</t>
  </si>
  <si>
    <t>48633E2</t>
  </si>
  <si>
    <t>1FTEX1C82HKC24914</t>
  </si>
  <si>
    <t>FORD F-150 SUPER CAB XL 2016</t>
  </si>
  <si>
    <t>96297X1</t>
  </si>
  <si>
    <t>1FTEX1CP7FKE10324</t>
  </si>
  <si>
    <t>FORD F-550 REGULAR CAB XL DSL CHIPPER TRUCK 2019</t>
  </si>
  <si>
    <t>50816W2</t>
  </si>
  <si>
    <t>1FDUF5GT0KDA12346</t>
  </si>
  <si>
    <t>INTERNATIONAL 4300 CHIPPER TRUCK 2014</t>
  </si>
  <si>
    <t>01315A3</t>
  </si>
  <si>
    <t>3HAMMAAL6EL776143</t>
  </si>
  <si>
    <t>01314A3</t>
  </si>
  <si>
    <t>3HAMMAAL8EL776144</t>
  </si>
  <si>
    <t>FREIGHTLINER M2 106 BUCKET TRUCK 2020</t>
  </si>
  <si>
    <t>19631Y2</t>
  </si>
  <si>
    <t>1FVACXFC1LHKV3263</t>
  </si>
  <si>
    <t>02215C3</t>
  </si>
  <si>
    <t>1FTEW1CB5LKE16254</t>
  </si>
  <si>
    <t>FREIGHTLINER M2 106 CHIPPER TRUCK 2020</t>
  </si>
  <si>
    <t>69307C3</t>
  </si>
  <si>
    <t>3ALACWFC6LDLH4883</t>
  </si>
  <si>
    <t>FORD F-650 REGULAR CAB XL CHIPPER TRUCK 2021</t>
  </si>
  <si>
    <t>69853G3</t>
  </si>
  <si>
    <t>1FDWF6DC9MDF07151</t>
  </si>
  <si>
    <t>18458H3</t>
  </si>
  <si>
    <t>1FDWF6DC2MDF07153</t>
  </si>
  <si>
    <t>09705K3</t>
  </si>
  <si>
    <t>1FTFX1C88MKE67187</t>
  </si>
  <si>
    <t>FORD F-150 CREW CAB XL LONG BED 2021</t>
  </si>
  <si>
    <t>39314L3</t>
  </si>
  <si>
    <t>1FTEW1CP7MFC34089</t>
  </si>
  <si>
    <t>07836G3</t>
  </si>
  <si>
    <t>1FDWF6DC0MDF07152</t>
  </si>
  <si>
    <t>KENWORTH ROLL OFF TRUCK T880 2023</t>
  </si>
  <si>
    <t>18361N3</t>
  </si>
  <si>
    <t>1NKZLP0X0PJ249549</t>
  </si>
  <si>
    <t>05786T3</t>
  </si>
  <si>
    <t>1FDWF6DEXPDF12963</t>
  </si>
  <si>
    <t>FORD F-550 REGULAR CAB XL 45' BUCKET TRUCK 2022</t>
  </si>
  <si>
    <t>54314U3</t>
  </si>
  <si>
    <t>1FDUF5HT0NDA24399</t>
  </si>
  <si>
    <t>FORD F-350 REG CAB XL 2022</t>
  </si>
  <si>
    <t>85912W3</t>
  </si>
  <si>
    <t>1FTRF3AT5NEF82851</t>
  </si>
  <si>
    <t>FORD F-250 CREW CAB XL 4X4 2023</t>
  </si>
  <si>
    <t>20718V3</t>
  </si>
  <si>
    <t>1FT7W2BT9PEC71359</t>
  </si>
  <si>
    <t>FORD F-150 CREW CAB LARIAT 2015</t>
  </si>
  <si>
    <t>59487K1</t>
  </si>
  <si>
    <t>1FTEW1CG5FFA31009</t>
  </si>
  <si>
    <t>KENWORTH T880 SPARTAN ROLL OFF 2024</t>
  </si>
  <si>
    <t>9G91341</t>
  </si>
  <si>
    <t>1NKZLP0X9RJ337731</t>
  </si>
  <si>
    <t>FREIGHTLINER M2106 75' BUCKET TRUCK 2024</t>
  </si>
  <si>
    <t>81370Y3</t>
  </si>
  <si>
    <t>1FVACWFD2RHVH0363</t>
  </si>
  <si>
    <t>38935Z3</t>
  </si>
  <si>
    <t>1FT7X2AA8REC44816</t>
  </si>
  <si>
    <t>45101Z3</t>
  </si>
  <si>
    <t>1FT7X2AA6REC44202</t>
  </si>
  <si>
    <t>FORD F-650 REGULAR CAB XL CHIPPER TRUCK 2025</t>
  </si>
  <si>
    <t>66350Z3</t>
  </si>
  <si>
    <t>1FDNF6AN4SDF00204</t>
  </si>
  <si>
    <t>COR</t>
  </si>
  <si>
    <t>FORD F-150 CREW CAB 4X4 PLATINUM 2022</t>
  </si>
  <si>
    <t>Rancho Santa Margarita</t>
  </si>
  <si>
    <t>93593L3</t>
  </si>
  <si>
    <t>1FTFW1E81NFA72438</t>
  </si>
  <si>
    <t>FORD E-450 SHUTTLE BUS 2011</t>
  </si>
  <si>
    <t>28416X2</t>
  </si>
  <si>
    <t>1FDFE4FS8BDA72602</t>
  </si>
  <si>
    <t>81810X2</t>
  </si>
  <si>
    <t>1FTEX1CB1LFA39993</t>
  </si>
  <si>
    <t>FORD F-150 SUPER CAB XL 2020</t>
  </si>
  <si>
    <t>93505X2</t>
  </si>
  <si>
    <t>1FTEX1CB3LFA39994</t>
  </si>
  <si>
    <t>FORD F-550 REGULAR CAB XL SERVICE TRUCK 2019</t>
  </si>
  <si>
    <t>96938Y2</t>
  </si>
  <si>
    <t>1FDUF5GTXKEG75417</t>
  </si>
  <si>
    <t>50371Z2</t>
  </si>
  <si>
    <t>1FTEX1CB0LKE16255</t>
  </si>
  <si>
    <t>FORD ESCAPE SE 2020</t>
  </si>
  <si>
    <t>8RUG238</t>
  </si>
  <si>
    <t>1FMCU0G67LUA78697</t>
  </si>
  <si>
    <t>FORD RANGER CREW CAB XLT 2020</t>
  </si>
  <si>
    <t>25203C3</t>
  </si>
  <si>
    <t>1FTER4EH4LLA71934</t>
  </si>
  <si>
    <t>FORD F-550 REGULAR CAB XL SERVICE TRUCK 2014</t>
  </si>
  <si>
    <t>80807N1</t>
  </si>
  <si>
    <t>1FDUF5GY6EEB69342</t>
  </si>
  <si>
    <t>FORD RANGER CREW CAB XLT 2021</t>
  </si>
  <si>
    <t>15169H3</t>
  </si>
  <si>
    <t>1FTER4EH6MLD62467</t>
  </si>
  <si>
    <t>FORD F-150 CREW CAB XLT 2021</t>
  </si>
  <si>
    <t>61622J3</t>
  </si>
  <si>
    <t>1FTEW1C58MKE45534</t>
  </si>
  <si>
    <t>61623J3</t>
  </si>
  <si>
    <t>1FTEW1C5XMKE45535</t>
  </si>
  <si>
    <t>FORD EXPLORER XLT 2021</t>
  </si>
  <si>
    <t>8YVU652</t>
  </si>
  <si>
    <t>1FMSK7DH5MGC00733</t>
  </si>
  <si>
    <t>FORD F-150 CREW CAB PLATINUM 4X4 2018</t>
  </si>
  <si>
    <t>47158L2</t>
  </si>
  <si>
    <t>1FTEW1EG5JFD00437</t>
  </si>
  <si>
    <t>FORD F-150 CREW CAB 4X4 XLT 2022</t>
  </si>
  <si>
    <t>27644M3</t>
  </si>
  <si>
    <t>1FTFW1E87NKD41274</t>
  </si>
  <si>
    <t>FORD F-150 CREW CAB PLATINUM 2022</t>
  </si>
  <si>
    <t>04864N3</t>
  </si>
  <si>
    <t>1FTFW1C83NFB06334</t>
  </si>
  <si>
    <t>LEXUS RX 450H 2022</t>
  </si>
  <si>
    <t>9BUL116</t>
  </si>
  <si>
    <t>2T2JGMDA7NC087737</t>
  </si>
  <si>
    <t>FORD TRANSIT CONNECT XL 2022</t>
  </si>
  <si>
    <t>68469N3</t>
  </si>
  <si>
    <t>NM0LS7S27N1530818</t>
  </si>
  <si>
    <t>FORD RANGER CREW CAB XLT 2022</t>
  </si>
  <si>
    <t>91833N3</t>
  </si>
  <si>
    <t>1FTER4EH8NLD39662</t>
  </si>
  <si>
    <t>FORD EXPLORER XLT 2016</t>
  </si>
  <si>
    <t>7SST333</t>
  </si>
  <si>
    <t>1FM5K7D82GGD28803</t>
  </si>
  <si>
    <t>95747F1</t>
  </si>
  <si>
    <t>1FDUF5GT9EEB13481</t>
  </si>
  <si>
    <t>FORD F-150 CREW CAB PLATINUM 2016</t>
  </si>
  <si>
    <t>82839G1</t>
  </si>
  <si>
    <t>1FTEW1CG0GFA64923</t>
  </si>
  <si>
    <t>FORD TRANSIT CONNECT XL 2016</t>
  </si>
  <si>
    <t>08512A2</t>
  </si>
  <si>
    <t>NM0LS7E78G1275509</t>
  </si>
  <si>
    <t>FORD EXPLORER XLT 2017</t>
  </si>
  <si>
    <t>7XCB397</t>
  </si>
  <si>
    <t>1FM5K7D81HGB07078</t>
  </si>
  <si>
    <t>7ZDD464</t>
  </si>
  <si>
    <t>1FM5K7D80HGD64331</t>
  </si>
  <si>
    <t>FORD F-550 REG CAB V8 DSL SERVICE TRUCK 18</t>
  </si>
  <si>
    <t>97438N2</t>
  </si>
  <si>
    <t>1FDUF5GT7KEC08908</t>
  </si>
  <si>
    <t>FORD F-550 SERVICE BODY 2015</t>
  </si>
  <si>
    <t>77249J1</t>
  </si>
  <si>
    <t>1FDUF5GT1EEB78695</t>
  </si>
  <si>
    <t>TOYOTA SEQUOIA 2024</t>
  </si>
  <si>
    <t>MT</t>
  </si>
  <si>
    <t>7SVAAABA5RX020994</t>
  </si>
  <si>
    <t>FORD F-150 CREW CAB XLT LIGHTNING 2023</t>
  </si>
  <si>
    <t>65363S3</t>
  </si>
  <si>
    <t>1FT6W1EV5PWG01608</t>
  </si>
  <si>
    <t>2014 FORD F-250 REGULAR CAB XL SERVICE TRUCK</t>
  </si>
  <si>
    <t>7X23715</t>
  </si>
  <si>
    <t>1FDBF2A66EEA10124</t>
  </si>
  <si>
    <t>FORD F-550 REG CAB XL SERVICE BODY 2022</t>
  </si>
  <si>
    <t>53845R3</t>
  </si>
  <si>
    <t>1FDUF5GT7NDA19069</t>
  </si>
  <si>
    <t>FORD F-250 XL SERVICE TRUCK 2015</t>
  </si>
  <si>
    <t>75853X2</t>
  </si>
  <si>
    <t>1FDBF2A60FEC83674</t>
  </si>
  <si>
    <t>FORD F-250 REGULAR CAB XL SERVICE BODY 2020</t>
  </si>
  <si>
    <t>72322F3</t>
  </si>
  <si>
    <t>1FDBF2A62LED88423</t>
  </si>
  <si>
    <t>FORD F-350 REGULAR CAB XL SERVICE BODY 2020</t>
  </si>
  <si>
    <t>48493F3</t>
  </si>
  <si>
    <t>1FDRF3E67LEE53426</t>
  </si>
  <si>
    <t>FORD F-250 SUPER CAB XL SERVICE BODY 2021</t>
  </si>
  <si>
    <t>56171F3</t>
  </si>
  <si>
    <t>1FT7X2A64MED07673</t>
  </si>
  <si>
    <t>53665F3</t>
  </si>
  <si>
    <t>1FDRF3E67LEE63907</t>
  </si>
  <si>
    <t>06104G3</t>
  </si>
  <si>
    <t>1FDBF2A67LEE23702</t>
  </si>
  <si>
    <t>FORD F-250 XL SERVICE TRUCK 2011</t>
  </si>
  <si>
    <t>39725Y2</t>
  </si>
  <si>
    <t>1FDBF2A61BEC76372</t>
  </si>
  <si>
    <t>FORD F-150 SUPER CAB XLT 2023</t>
  </si>
  <si>
    <t>27870X3</t>
  </si>
  <si>
    <t>1FTEX1C55PKE75611</t>
  </si>
  <si>
    <t>FORD F-550 SERVICE BODY 2014</t>
  </si>
  <si>
    <t>31130R1</t>
  </si>
  <si>
    <t>1FDUF5GT5EEA21929</t>
  </si>
  <si>
    <t>FORD F-150 SUPER CAB XLT 2019</t>
  </si>
  <si>
    <t>83736V2</t>
  </si>
  <si>
    <t>1FTEX1CB8KKD06892</t>
  </si>
  <si>
    <t>61618J3</t>
  </si>
  <si>
    <t>1FTEW1CP1MFB28611</t>
  </si>
  <si>
    <t>FORD F-150 SUPER CAB XLT 2017</t>
  </si>
  <si>
    <t>41903G2</t>
  </si>
  <si>
    <t>1FTEX1CB8JKC84455</t>
  </si>
  <si>
    <t>FORD F-550 REG CAB XL SERVICE BODY DIESEL 2022</t>
  </si>
  <si>
    <t>41873T3</t>
  </si>
  <si>
    <t>1FDUF5GT5NDA19068</t>
  </si>
  <si>
    <t>43292T3</t>
  </si>
  <si>
    <t>1FTEX1CP9PKD45493</t>
  </si>
  <si>
    <t>0303A5</t>
  </si>
  <si>
    <t>1FDUF5HT3FEB25285</t>
  </si>
  <si>
    <t>FORD F-150 SUPER CAB XLT 2013</t>
  </si>
  <si>
    <t>05155Y3</t>
  </si>
  <si>
    <t>1FTEX1CM9DFC65797</t>
  </si>
  <si>
    <t>FORD F-150 CREW CAB PLATINUM 4 X 4 2023</t>
  </si>
  <si>
    <t>37033V3</t>
  </si>
  <si>
    <t>1FTFW1E86PFC23969</t>
  </si>
  <si>
    <t>FORD F-250 REGULAR CAB XL SERVICE BODY 2021</t>
  </si>
  <si>
    <t>54626G3</t>
  </si>
  <si>
    <t>1FDBF2A69MED61298</t>
  </si>
  <si>
    <t>FORD MAVERICK XLT HYBRID 2024</t>
  </si>
  <si>
    <t>61307Y3</t>
  </si>
  <si>
    <t>3FTTW8H30RRA49592</t>
  </si>
  <si>
    <t>61311Y3</t>
  </si>
  <si>
    <t>3FTTW8H31RRA50606</t>
  </si>
  <si>
    <t>FORD F-150 SUPER CAB XLT 2024</t>
  </si>
  <si>
    <t>45093Z3</t>
  </si>
  <si>
    <t>1FTEX3KP4RKD61701</t>
  </si>
  <si>
    <t>17486A4</t>
  </si>
  <si>
    <t>1FTEX3KPXRKD74369</t>
  </si>
  <si>
    <t>FORD RANGER CREW CAB XLT 2024</t>
  </si>
  <si>
    <t>28572A4</t>
  </si>
  <si>
    <t>1FTER4GH6RLE21487</t>
  </si>
  <si>
    <t>28570A4</t>
  </si>
  <si>
    <t>1FTER4GH9RLE18163</t>
  </si>
  <si>
    <t>FORD F-150 SUPER CAB XL 2024</t>
  </si>
  <si>
    <t>72803A4</t>
  </si>
  <si>
    <t>1FTEX3KP7RKD70439</t>
  </si>
  <si>
    <t>FORD F-550 REGULAR CAB XL SERVICE BODY 2014</t>
  </si>
  <si>
    <t>8M33773</t>
  </si>
  <si>
    <t>1FDUF5GT7EEA25903</t>
  </si>
  <si>
    <t>MCB</t>
  </si>
  <si>
    <t>FORD F-250 SUPER CAB XL 2018</t>
  </si>
  <si>
    <t>Vista</t>
  </si>
  <si>
    <t>06608L2</t>
  </si>
  <si>
    <t>1FT7X2A69JEC67442</t>
  </si>
  <si>
    <t>24774V2</t>
  </si>
  <si>
    <t>1FTEW1CP6KKD27965</t>
  </si>
  <si>
    <t>FORD F-150 SUPER CAB XL 2019</t>
  </si>
  <si>
    <t>68027W2</t>
  </si>
  <si>
    <t>1FTEX1CP8KKF28621</t>
  </si>
  <si>
    <t>23850J2</t>
  </si>
  <si>
    <t>1FTMF1CP4JFA35752</t>
  </si>
  <si>
    <t>FORD F-250 SUPER CAB XL 2020</t>
  </si>
  <si>
    <t>50358Z2</t>
  </si>
  <si>
    <t>1FT7X2A66LEC89854</t>
  </si>
  <si>
    <t>75852A3</t>
  </si>
  <si>
    <t>1FTEX1CB8LKE96114</t>
  </si>
  <si>
    <t>ISUZU NPR HD CREW CAB 14' 2020</t>
  </si>
  <si>
    <t>76882A3</t>
  </si>
  <si>
    <t>54DC4J1D6LS207828</t>
  </si>
  <si>
    <t>72324F3</t>
  </si>
  <si>
    <t>1FTER4EH6MLD04309</t>
  </si>
  <si>
    <t>61296H3</t>
  </si>
  <si>
    <t>1FTEW1C56MKE45533</t>
  </si>
  <si>
    <t>59512J3</t>
  </si>
  <si>
    <t>1FTER4EH7MLD73056</t>
  </si>
  <si>
    <t>FORD F-250 SUPER CAB XL 2022</t>
  </si>
  <si>
    <t>66541J3</t>
  </si>
  <si>
    <t>1FT7X2A62NEC67353</t>
  </si>
  <si>
    <t>66551J3</t>
  </si>
  <si>
    <t>1FT7X2A68NEC67356</t>
  </si>
  <si>
    <t>70157J3</t>
  </si>
  <si>
    <t>1FTER4EH1MLD73005</t>
  </si>
  <si>
    <t>11287K3</t>
  </si>
  <si>
    <t>1FTER4EH8MLD73003</t>
  </si>
  <si>
    <t>11404K3</t>
  </si>
  <si>
    <t>1FT7X2A64NEC67354</t>
  </si>
  <si>
    <t>ISUZU NPR HD CREW CAB 14' STAKEBED 2021</t>
  </si>
  <si>
    <t>72504H3</t>
  </si>
  <si>
    <t>54DC4J1D5MS204341</t>
  </si>
  <si>
    <t>34741L3</t>
  </si>
  <si>
    <t>1FTER4EH4MLD73063</t>
  </si>
  <si>
    <t>60959P3</t>
  </si>
  <si>
    <t>1FTER4EH5NLD39036</t>
  </si>
  <si>
    <t>62973P3</t>
  </si>
  <si>
    <t>1FTER4EHXNLD39775</t>
  </si>
  <si>
    <t>FORD F-150 SUPER CAB XL 2022</t>
  </si>
  <si>
    <t>49810R3</t>
  </si>
  <si>
    <t>1FTEX1C59NKE19703</t>
  </si>
  <si>
    <t>49820R3</t>
  </si>
  <si>
    <t>1FT7X2A60NEE67924</t>
  </si>
  <si>
    <t>FORD F-550 CREW CAB XL 12' LANDSCAPE DUMP 2022</t>
  </si>
  <si>
    <t>07847S3</t>
  </si>
  <si>
    <t>1FD0W5GN2NEE97636</t>
  </si>
  <si>
    <t>07843S3</t>
  </si>
  <si>
    <t>1FD0W5GN7NEE97633</t>
  </si>
  <si>
    <t>00232Z3</t>
  </si>
  <si>
    <t>1FT7X2AA1REC44690</t>
  </si>
  <si>
    <t>FORD F-350 REGULAR CAB XL 2017</t>
  </si>
  <si>
    <t>79941G2</t>
  </si>
  <si>
    <t>1FDRF3G65HEB60371</t>
  </si>
  <si>
    <t>05589F2</t>
  </si>
  <si>
    <t>1FTEX1CP8HKD47561</t>
  </si>
  <si>
    <t>FORD F-250 SUPER CAB XL 2017</t>
  </si>
  <si>
    <t>73499H2</t>
  </si>
  <si>
    <t>1FT7X2A68HEC48469</t>
  </si>
  <si>
    <t>FORD F-450 CREW CAB XL 2017</t>
  </si>
  <si>
    <t>13741J2</t>
  </si>
  <si>
    <t>1FD0W4GYXHEE47401</t>
  </si>
  <si>
    <t>76685H2</t>
  </si>
  <si>
    <t>1FTEX1CP2JKC12386</t>
  </si>
  <si>
    <t>40881K2</t>
  </si>
  <si>
    <t>1FDRF3G64HEE96691</t>
  </si>
  <si>
    <t>15673J2</t>
  </si>
  <si>
    <t>1FTEX1CP6JKC12391</t>
  </si>
  <si>
    <t>15677J2</t>
  </si>
  <si>
    <t>1FT7X2A67HEE98804</t>
  </si>
  <si>
    <t>35753J2</t>
  </si>
  <si>
    <t>1FTEX1CP4JKC57779</t>
  </si>
  <si>
    <t>35760J2</t>
  </si>
  <si>
    <t>1FTEX1CP4JKC57782</t>
  </si>
  <si>
    <t>43785K2</t>
  </si>
  <si>
    <t>1FTEX1CP2JKD46699</t>
  </si>
  <si>
    <t>43789K2</t>
  </si>
  <si>
    <t>1FTEX1CP5JKD46700</t>
  </si>
  <si>
    <t>43786K2</t>
  </si>
  <si>
    <t>1FTEX1CP0JKD46703</t>
  </si>
  <si>
    <t>16507F2</t>
  </si>
  <si>
    <t>1FTEX1CP3JKC64321</t>
  </si>
  <si>
    <t>ISUZU NPR CREW CAB LANDSCAPE DUMP2018</t>
  </si>
  <si>
    <t>83505H2</t>
  </si>
  <si>
    <t>54DC4J1BXJS801933</t>
  </si>
  <si>
    <t>68528L2</t>
  </si>
  <si>
    <t>1FTEX1CP8JKD86480</t>
  </si>
  <si>
    <t>73748L2</t>
  </si>
  <si>
    <t>1FTEX1CP2JKD94994</t>
  </si>
  <si>
    <t>FORD F-250 CREW CAB DSL XL 2018</t>
  </si>
  <si>
    <t>81185L2</t>
  </si>
  <si>
    <t>1FT7W2AT4JEC58317</t>
  </si>
  <si>
    <t>ISUZU NPR-HD CREW CAB 2018</t>
  </si>
  <si>
    <t>06124R2</t>
  </si>
  <si>
    <t>JALC4J169K7009380</t>
  </si>
  <si>
    <t>37131R2</t>
  </si>
  <si>
    <t>1FTEX1CP6JKG11186</t>
  </si>
  <si>
    <t>65654R2</t>
  </si>
  <si>
    <t>1FT7X2A64JEB84775</t>
  </si>
  <si>
    <t>FORD F-350 CREW CAB STAKE BED 2006</t>
  </si>
  <si>
    <t>8B83195</t>
  </si>
  <si>
    <t>1FTWW30596ED42628</t>
  </si>
  <si>
    <t>FORD F-250 SUPER CAB XL GAS LB 2010</t>
  </si>
  <si>
    <t>03760T1</t>
  </si>
  <si>
    <t>1FTSX2A50AEA35099</t>
  </si>
  <si>
    <t>FORD F-250 SUPER CAB XL GAS LB 2014</t>
  </si>
  <si>
    <t>96200P1</t>
  </si>
  <si>
    <t>1FT7X2A68EEA38305</t>
  </si>
  <si>
    <t>43804C3</t>
  </si>
  <si>
    <t>1FT7X2A62EEA53852</t>
  </si>
  <si>
    <t>96205P1</t>
  </si>
  <si>
    <t>1FT7X2A65EEA79183</t>
  </si>
  <si>
    <t>38002U1</t>
  </si>
  <si>
    <t>1FT7X2A63FEB94723</t>
  </si>
  <si>
    <t>FORD F-250 SUPER CAB XL 2016</t>
  </si>
  <si>
    <t>12466H1</t>
  </si>
  <si>
    <t>1FT7X2A68GEA03640</t>
  </si>
  <si>
    <t>07112A2</t>
  </si>
  <si>
    <t>1FT7X2A69GEB77572</t>
  </si>
  <si>
    <t>FORD F-150 SUPER CAB XL 2003</t>
  </si>
  <si>
    <t>80003N1</t>
  </si>
  <si>
    <t>2FTRX17L83CB12647</t>
  </si>
  <si>
    <t>FORD F-450 CREW CAB XL 2016</t>
  </si>
  <si>
    <t>88261C2</t>
  </si>
  <si>
    <t>1FD0W4GT1GEB70754</t>
  </si>
  <si>
    <t>ISUZU NPR EFI CREW CAB 2016</t>
  </si>
  <si>
    <t>90824B2</t>
  </si>
  <si>
    <t>54DC4J1B7GS803969</t>
  </si>
  <si>
    <t>0005A</t>
  </si>
  <si>
    <t>DK62B67</t>
  </si>
  <si>
    <t>1FT7X2AA4REE41742</t>
  </si>
  <si>
    <t>MCV</t>
  </si>
  <si>
    <t>San Diego</t>
  </si>
  <si>
    <t>06607L2</t>
  </si>
  <si>
    <t>1FT7X2A62JEC63460</t>
  </si>
  <si>
    <t>06606L2</t>
  </si>
  <si>
    <t>1FT7X2A61KED28669</t>
  </si>
  <si>
    <t>FORD F-350 REGULAR CAB XL 2019</t>
  </si>
  <si>
    <t>58517T2</t>
  </si>
  <si>
    <t>IFDRF3G6XKED71539</t>
  </si>
  <si>
    <t>06613S1</t>
  </si>
  <si>
    <t>1FTEX1CM8EFC96055</t>
  </si>
  <si>
    <t>FORD F-150 CREW CAB XLT 2018</t>
  </si>
  <si>
    <t>24314X2</t>
  </si>
  <si>
    <t>1FTEW1CP7JKE47899</t>
  </si>
  <si>
    <t>96648X2</t>
  </si>
  <si>
    <t>1FT7X2A64LEC74916</t>
  </si>
  <si>
    <t>09826C3</t>
  </si>
  <si>
    <t>1FTER4EH9LLA51243</t>
  </si>
  <si>
    <t>66558J3</t>
  </si>
  <si>
    <t>1FT7X2A6XNEC67357</t>
  </si>
  <si>
    <t>FORD F-250 SUPER CAB XL 2021</t>
  </si>
  <si>
    <t>06498K3</t>
  </si>
  <si>
    <t>1FT7X2A69NEC67334</t>
  </si>
  <si>
    <t>ISUZU NPR HD CREW CAB 2021</t>
  </si>
  <si>
    <t>75212G3</t>
  </si>
  <si>
    <t>54DC4J1D6MS202677</t>
  </si>
  <si>
    <t>09829K3</t>
  </si>
  <si>
    <t>1FTEX1C59MKE45541</t>
  </si>
  <si>
    <t>49815R3</t>
  </si>
  <si>
    <t>1FT7X2A65NEE90759</t>
  </si>
  <si>
    <t>04593F2</t>
  </si>
  <si>
    <t>1FTEX1CP1HKD47563</t>
  </si>
  <si>
    <t>ISUZU NPR-XD CREW CAB 2017</t>
  </si>
  <si>
    <t>66590K2</t>
  </si>
  <si>
    <t>54DC4J1B9HS808186</t>
  </si>
  <si>
    <t>FORD F-250 CREW CAB XL 2016</t>
  </si>
  <si>
    <t>82162U1</t>
  </si>
  <si>
    <t>1FT7W2A67GEA43940</t>
  </si>
  <si>
    <t>43782K2</t>
  </si>
  <si>
    <t>1FT7X2A63JEB40377</t>
  </si>
  <si>
    <t>43780K2</t>
  </si>
  <si>
    <t>1FT7X2A6XJEB40375</t>
  </si>
  <si>
    <t>43781K2</t>
  </si>
  <si>
    <t>1FTEX1CP0JKD46698</t>
  </si>
  <si>
    <t>68468L2</t>
  </si>
  <si>
    <t>1FTEX1CP6JKD86476</t>
  </si>
  <si>
    <t>68529L2</t>
  </si>
  <si>
    <t>1FTEX1CP0JKD86473</t>
  </si>
  <si>
    <t>FORD F-450 REG CAB XL DSL DUMP 2018</t>
  </si>
  <si>
    <t>62503N2</t>
  </si>
  <si>
    <t>1FDUF4GT0JEB66526</t>
  </si>
  <si>
    <t>37892R2</t>
  </si>
  <si>
    <t>1FTEX1CP6JKF30009</t>
  </si>
  <si>
    <t>FORD F-250 SUPER CAB XL GAS XL 2014</t>
  </si>
  <si>
    <t>04534P1</t>
  </si>
  <si>
    <t>1FT7X2A62EEA53785</t>
  </si>
  <si>
    <t>FORD F-150 CREW CAB XLT 2014</t>
  </si>
  <si>
    <t>49904N1</t>
  </si>
  <si>
    <t>1FTEW1CM7EKD33056</t>
  </si>
  <si>
    <t>FORD F-150 SUPER CAB XLT 2016</t>
  </si>
  <si>
    <t>07109A2</t>
  </si>
  <si>
    <t>1FTEX1C87GKD95804</t>
  </si>
  <si>
    <t>MGP</t>
  </si>
  <si>
    <t>06604L2</t>
  </si>
  <si>
    <t>1FT7X2A66JEC63462</t>
  </si>
  <si>
    <t>58356S2</t>
  </si>
  <si>
    <t>1FDRF3G60KED72697</t>
  </si>
  <si>
    <t>FORD F-450 CREW CAB 12' LANDSCAPE 2019</t>
  </si>
  <si>
    <t>76624W2</t>
  </si>
  <si>
    <t>1FD0W4GY5KEF53830</t>
  </si>
  <si>
    <t>FORD F-250 SUPER CAB XL 2019</t>
  </si>
  <si>
    <t>12112U2</t>
  </si>
  <si>
    <t>1FT7X2A61KEE64929</t>
  </si>
  <si>
    <t>12114U2</t>
  </si>
  <si>
    <t>1FT7X2A64KEE96966</t>
  </si>
  <si>
    <t>FORD E-150 XLT PASSENGER VAN 2009</t>
  </si>
  <si>
    <t>8MWC059</t>
  </si>
  <si>
    <t>1FMNE11W49DA80727</t>
  </si>
  <si>
    <t>FORD F-150 CREW CAB XL 2015</t>
  </si>
  <si>
    <t>87284Y1</t>
  </si>
  <si>
    <t>1FTEW1C80FKE87788</t>
  </si>
  <si>
    <t>40610V2</t>
  </si>
  <si>
    <t>1FTEX1CBXKKD06876</t>
  </si>
  <si>
    <t>96711X2</t>
  </si>
  <si>
    <t>1FDRF3G68KEF25214</t>
  </si>
  <si>
    <t>FORD F-550 CREW CAB XL 12' DUMP 2020</t>
  </si>
  <si>
    <t>07370H3</t>
  </si>
  <si>
    <t>1FD0W5GN8LEE46882</t>
  </si>
  <si>
    <t>ISUZU NPR HD CREW CAB 14' 2021</t>
  </si>
  <si>
    <t>70936D3</t>
  </si>
  <si>
    <t>54DC4J1D7MS202140</t>
  </si>
  <si>
    <t>63000E3</t>
  </si>
  <si>
    <t>54DC4J1D7MS201764</t>
  </si>
  <si>
    <t>17663J3</t>
  </si>
  <si>
    <t>1FT7X2A63MED94871</t>
  </si>
  <si>
    <t>FORD F-150 SUPERCAB V8 XL 2021</t>
  </si>
  <si>
    <t>02542K3</t>
  </si>
  <si>
    <t>1FTEX1C53MKE55160</t>
  </si>
  <si>
    <t>60955P3</t>
  </si>
  <si>
    <t>1FTER4EH8NLD39158</t>
  </si>
  <si>
    <t>60953P3</t>
  </si>
  <si>
    <t>1FTER4EH8NLD39614</t>
  </si>
  <si>
    <t>07841S3</t>
  </si>
  <si>
    <t>1FD0W5GN0NEE97635</t>
  </si>
  <si>
    <t>FORD F-550 CREW CAB XL 12' LANDSCAPE DUMP 2023</t>
  </si>
  <si>
    <t>17522Y3</t>
  </si>
  <si>
    <t>1FD0W5GNXPEC61934</t>
  </si>
  <si>
    <t>66881Y3</t>
  </si>
  <si>
    <t>1FT7X2AA9REC45618</t>
  </si>
  <si>
    <t>ISUZU NPR HD CREW CAB 14' LANDSCAPE DUMP 2024</t>
  </si>
  <si>
    <t>77123V3</t>
  </si>
  <si>
    <t>54DC4J1D2RS212968</t>
  </si>
  <si>
    <t>64810A4</t>
  </si>
  <si>
    <t>1FTEX1KP7RKD96138</t>
  </si>
  <si>
    <t>59890A2</t>
  </si>
  <si>
    <t>1FTEX1CP0GKD24015</t>
  </si>
  <si>
    <t>13433E2</t>
  </si>
  <si>
    <t>1FT7X2A65HEB85833</t>
  </si>
  <si>
    <t>13432E2</t>
  </si>
  <si>
    <t>1FT7X2A65HEB29987</t>
  </si>
  <si>
    <t>FORD F-150 REGULAR CAB XL 2013</t>
  </si>
  <si>
    <t>59936K1</t>
  </si>
  <si>
    <t>1FTMF1CM1DKE52165</t>
  </si>
  <si>
    <t>04595F2</t>
  </si>
  <si>
    <t>1FT7X2A66HEC48471</t>
  </si>
  <si>
    <t>73501H2</t>
  </si>
  <si>
    <t>1FTEX1CP5HKD47565</t>
  </si>
  <si>
    <t>43508H2</t>
  </si>
  <si>
    <t>1FT7X2A69HEB41186</t>
  </si>
  <si>
    <t>15679J2</t>
  </si>
  <si>
    <t>1FTEX1CP8JKC12389</t>
  </si>
  <si>
    <t>15671J2</t>
  </si>
  <si>
    <t>1FT7X2A61HEF20537</t>
  </si>
  <si>
    <t>FORD F-150 REGULAR CAB XL 2018</t>
  </si>
  <si>
    <t>07497K2</t>
  </si>
  <si>
    <t>1FTMF1CP6JKC88403</t>
  </si>
  <si>
    <t>FORD F-550 CREW CAB DIESEL DUMP TRUCK 2016</t>
  </si>
  <si>
    <t>48540M2</t>
  </si>
  <si>
    <t>1FD0W5GT2GED48645</t>
  </si>
  <si>
    <t>FORD F-550 CREW CAB DSL DUMP TRUCK 2018</t>
  </si>
  <si>
    <t>84656N2</t>
  </si>
  <si>
    <t>1FD0W5GT1HEB24901</t>
  </si>
  <si>
    <t>13471R2</t>
  </si>
  <si>
    <t>1FTEX1CP6JKG06201</t>
  </si>
  <si>
    <t>FORD F-150 REGULAR CAB XL LB 2013</t>
  </si>
  <si>
    <t>53129S1</t>
  </si>
  <si>
    <t>1FTNF1CF3DKD56205</t>
  </si>
  <si>
    <t>51825A3</t>
  </si>
  <si>
    <t>1FTEW1CG1FFA31010</t>
  </si>
  <si>
    <t>FORD F-350 SUPER CAB XL STAKEBED 2008</t>
  </si>
  <si>
    <t>84954A2</t>
  </si>
  <si>
    <t>1FDWX34538ED41853</t>
  </si>
  <si>
    <t>FORD F-150 SUPER CAB XL 2015</t>
  </si>
  <si>
    <t>8G22522</t>
  </si>
  <si>
    <t>1FTEX1C84FKE41734</t>
  </si>
  <si>
    <t>ISUZU NPR EFI QUAD CAB 2016</t>
  </si>
  <si>
    <t>25110B2</t>
  </si>
  <si>
    <t>54DC4J1B9GS804296</t>
  </si>
  <si>
    <t>05875B2</t>
  </si>
  <si>
    <t>1FD0W4GT8GEC62833</t>
  </si>
  <si>
    <t>FORD F-150 CREW CAB XLT 2016</t>
  </si>
  <si>
    <t>29281C2</t>
  </si>
  <si>
    <t>1FTEW1C87GKD11578</t>
  </si>
  <si>
    <t>MIE</t>
  </si>
  <si>
    <t>06599L2</t>
  </si>
  <si>
    <t>1FT7X2A66JEC63459</t>
  </si>
  <si>
    <t>33896T2</t>
  </si>
  <si>
    <t>1FT7X2A62KEE59965</t>
  </si>
  <si>
    <t>24532U2</t>
  </si>
  <si>
    <t>1FTEX1CBXKKD06893</t>
  </si>
  <si>
    <t>70879U2</t>
  </si>
  <si>
    <t>1FTEX1CB2KKD27902</t>
  </si>
  <si>
    <t>ISUZU NPR HD CREW CAB 14' DUMP 2019</t>
  </si>
  <si>
    <t>28939W2</t>
  </si>
  <si>
    <t>54DC4J1BXKS811539</t>
  </si>
  <si>
    <t>74936A3</t>
  </si>
  <si>
    <t>1FTEX1CP1LKE06622</t>
  </si>
  <si>
    <t>75206A3</t>
  </si>
  <si>
    <t>54DC4J1B1LS800706</t>
  </si>
  <si>
    <t>70966D3</t>
  </si>
  <si>
    <t>54DC4J1D3MS201762</t>
  </si>
  <si>
    <t>17655J3</t>
  </si>
  <si>
    <t>1FTER4EH6MLD73405</t>
  </si>
  <si>
    <t>66526J3</t>
  </si>
  <si>
    <t>1FTER4EH7MLD72859</t>
  </si>
  <si>
    <t>11401K3</t>
  </si>
  <si>
    <t>1FT7X2A64NEC67337</t>
  </si>
  <si>
    <t>34743L3</t>
  </si>
  <si>
    <t>1FTER4EH1MLD69746</t>
  </si>
  <si>
    <t>61041H3</t>
  </si>
  <si>
    <t>1FTEW1CB2MFB28668</t>
  </si>
  <si>
    <t>8YVU643</t>
  </si>
  <si>
    <t>1FMSK7DH6MGC00725</t>
  </si>
  <si>
    <t>62971P3</t>
  </si>
  <si>
    <t>1FTER4EH7NLD39992</t>
  </si>
  <si>
    <t>00676R3</t>
  </si>
  <si>
    <t>1FT7X2A60NEE44854</t>
  </si>
  <si>
    <t>14617E3</t>
  </si>
  <si>
    <t>1FTER4EH0LLA77200</t>
  </si>
  <si>
    <t>70448U3</t>
  </si>
  <si>
    <t>1FTEX1C54PKD45612</t>
  </si>
  <si>
    <t>FORD RANGER CREW CAB XLT 2023</t>
  </si>
  <si>
    <t>70450U3</t>
  </si>
  <si>
    <t>1FTER4EH9PLE26649</t>
  </si>
  <si>
    <t>24579U3</t>
  </si>
  <si>
    <t>3FTTW8E38PRA49292</t>
  </si>
  <si>
    <t>82027A4</t>
  </si>
  <si>
    <t>1FTEX1KP8RKD96326</t>
  </si>
  <si>
    <t>17052Y3</t>
  </si>
  <si>
    <t>1FTEX1CP3PKG21599</t>
  </si>
  <si>
    <t>77066V3</t>
  </si>
  <si>
    <t>54DC4J1D9RS204009</t>
  </si>
  <si>
    <t>17048Y3</t>
  </si>
  <si>
    <t>1FT7X2AA6REC44524</t>
  </si>
  <si>
    <t>89095Z2</t>
  </si>
  <si>
    <t>1FD0W4GY3HEB35825</t>
  </si>
  <si>
    <t>72626H2</t>
  </si>
  <si>
    <t>1FTEX1CPXHKD47562</t>
  </si>
  <si>
    <t>72654H2</t>
  </si>
  <si>
    <t>1FT7X2A62HEC48466</t>
  </si>
  <si>
    <t>35757J2</t>
  </si>
  <si>
    <t>1FTEX1CP6JKC57783</t>
  </si>
  <si>
    <t>35759J2</t>
  </si>
  <si>
    <t>1FTEX1CP0JKC57780</t>
  </si>
  <si>
    <t>24786L2</t>
  </si>
  <si>
    <t>1FDRF3F69HEC25013</t>
  </si>
  <si>
    <t>43794K2</t>
  </si>
  <si>
    <t>1FT7X2A63HEF20538</t>
  </si>
  <si>
    <t>43784K2</t>
  </si>
  <si>
    <t>1FT7X2A68JEB40374</t>
  </si>
  <si>
    <t>83506H2</t>
  </si>
  <si>
    <t>54DC4J1B3JS801935</t>
  </si>
  <si>
    <t>83596H2</t>
  </si>
  <si>
    <t>54DC4J1B4JS803841</t>
  </si>
  <si>
    <t>83595H2</t>
  </si>
  <si>
    <t>54DC4J1B7JS801937</t>
  </si>
  <si>
    <t>68999L2</t>
  </si>
  <si>
    <t>1FT7W2AT2JEC58381</t>
  </si>
  <si>
    <t>FORD F-150 REGULAR CAB 2018</t>
  </si>
  <si>
    <t>90461N2</t>
  </si>
  <si>
    <t>1FTMF1CB7JKD56728</t>
  </si>
  <si>
    <t>FORD F-150 SUPER CAB XLT 2018</t>
  </si>
  <si>
    <t>42158P2</t>
  </si>
  <si>
    <t>1FTEX1CB8JKF93441</t>
  </si>
  <si>
    <t>ISUZU NPR-HD CREW CAB 14' DUMP 2018</t>
  </si>
  <si>
    <t>65935R2</t>
  </si>
  <si>
    <t>54DC4J1BXJS811104</t>
  </si>
  <si>
    <t>96204P1</t>
  </si>
  <si>
    <t>1FT7X2A60EEA25905</t>
  </si>
  <si>
    <t>04532P1</t>
  </si>
  <si>
    <t>1FT7X2A6XEEA91698</t>
  </si>
  <si>
    <t>FORD F-250 SUPER CAB XL 2011</t>
  </si>
  <si>
    <t>61102T1</t>
  </si>
  <si>
    <t>1FT7X2A67BED02884</t>
  </si>
  <si>
    <t>60022Z1</t>
  </si>
  <si>
    <t>1FT7X2A6XGEB15212</t>
  </si>
  <si>
    <t>07111A2</t>
  </si>
  <si>
    <t>1FT7X2A64GEB32054</t>
  </si>
  <si>
    <t>87146C2</t>
  </si>
  <si>
    <t>1FT7X2A63GED24744</t>
  </si>
  <si>
    <t>0001A</t>
  </si>
  <si>
    <t>65372S3</t>
  </si>
  <si>
    <t>3FTTW8E39PRA03258</t>
  </si>
  <si>
    <t>0003A</t>
  </si>
  <si>
    <t>FORD F-550 CREW CAB XL 12' LANDSCAPE DUMP 2024</t>
  </si>
  <si>
    <t>DJ64S03</t>
  </si>
  <si>
    <t>1FD0W5GN2RED46091</t>
  </si>
  <si>
    <t>MNC</t>
  </si>
  <si>
    <t>Newport Beach</t>
  </si>
  <si>
    <t>01233V2</t>
  </si>
  <si>
    <t>1FD0W4GY6KEE04505</t>
  </si>
  <si>
    <t>68019W2</t>
  </si>
  <si>
    <t>1FTEX1CP3KKE80719</t>
  </si>
  <si>
    <t>10790X2</t>
  </si>
  <si>
    <t>1FT7X2A65KEE06273</t>
  </si>
  <si>
    <t>ISUZU NPR HD CREW CAB 14' 2019</t>
  </si>
  <si>
    <t>27785W2</t>
  </si>
  <si>
    <t>54DC4J1B9KS809684</t>
  </si>
  <si>
    <t>37543Y2</t>
  </si>
  <si>
    <t>1FT7X2A64LED17652</t>
  </si>
  <si>
    <t>50448Z2</t>
  </si>
  <si>
    <t>1FT7X2A6XLED17655</t>
  </si>
  <si>
    <t>58693Y2</t>
  </si>
  <si>
    <t>54DC4J1B6KS811926</t>
  </si>
  <si>
    <t>59823Y2</t>
  </si>
  <si>
    <t>54DC4J1BXLS800591</t>
  </si>
  <si>
    <t>07378H3</t>
  </si>
  <si>
    <t>1FD0W5GNXLEE46883</t>
  </si>
  <si>
    <t>92861D3</t>
  </si>
  <si>
    <t>1FTEW1CP0MFA72757</t>
  </si>
  <si>
    <t>37015E3</t>
  </si>
  <si>
    <t>1FT7X2A68MEC53942</t>
  </si>
  <si>
    <t>58137P3</t>
  </si>
  <si>
    <t>1FTER4EH7NLD38535</t>
  </si>
  <si>
    <t>47409R3</t>
  </si>
  <si>
    <t>1FT7X2A61NEE58195</t>
  </si>
  <si>
    <t>47392R3</t>
  </si>
  <si>
    <t>1FT7X2A6XNEE58194</t>
  </si>
  <si>
    <t>65391S3</t>
  </si>
  <si>
    <t>1FTER4EH6PLE06732</t>
  </si>
  <si>
    <t>03099F2</t>
  </si>
  <si>
    <t>1FDRF3G64HEC01850</t>
  </si>
  <si>
    <t>FORD F-150 REGULAR CAB XL 2017</t>
  </si>
  <si>
    <t>23138J2</t>
  </si>
  <si>
    <t>1FTMF1CPOHKD59752</t>
  </si>
  <si>
    <t>43777K2</t>
  </si>
  <si>
    <t>1FT7X2A60HEE98806</t>
  </si>
  <si>
    <t>43775K2</t>
  </si>
  <si>
    <t>1FT7X2A68HEF20535</t>
  </si>
  <si>
    <t>FORD E-150 PASSENGER VAN XLT 2013</t>
  </si>
  <si>
    <t>9EMZ340</t>
  </si>
  <si>
    <t>1FDNE1BW4DDA60291</t>
  </si>
  <si>
    <t>46406P2</t>
  </si>
  <si>
    <t>1FTEX1CP6JKD94996</t>
  </si>
  <si>
    <t>37082R2</t>
  </si>
  <si>
    <t>1FTEX1CP4JKG11185</t>
  </si>
  <si>
    <t>FORD F-150 STANDARD CAB XL 2013</t>
  </si>
  <si>
    <t>79080A3</t>
  </si>
  <si>
    <t>1FTNF1CF7DKF05683</t>
  </si>
  <si>
    <t>FORD F-250 SUPER CAB XL GAS SB 2011</t>
  </si>
  <si>
    <t>8X87699</t>
  </si>
  <si>
    <t>1FT7X2A60BEB10125</t>
  </si>
  <si>
    <t>8G22523</t>
  </si>
  <si>
    <t>1FTEX1C80FKE50298</t>
  </si>
  <si>
    <t>ISUZU NPR QUAD CAB STAKEBED 2016</t>
  </si>
  <si>
    <t>32225W1</t>
  </si>
  <si>
    <t>54DC4J1B7GS800800</t>
  </si>
  <si>
    <t>88260C2</t>
  </si>
  <si>
    <t>1FD0W4GT8GEC58071</t>
  </si>
  <si>
    <t>ISUZU NPR-XD CREW CAB 2016</t>
  </si>
  <si>
    <t>20894V3</t>
  </si>
  <si>
    <t>JALC4J16XG7K01592</t>
  </si>
  <si>
    <t>MNI</t>
  </si>
  <si>
    <t>ISUZU NPR XD CREW CAB DUMP 2019</t>
  </si>
  <si>
    <t>Santa Ana</t>
  </si>
  <si>
    <t>68910R2</t>
  </si>
  <si>
    <t>JALC4J161K7K00839</t>
  </si>
  <si>
    <t>68906R2</t>
  </si>
  <si>
    <t>JALC4J160K7K00850</t>
  </si>
  <si>
    <t>98512U2</t>
  </si>
  <si>
    <t>1FTEX1CB4KKD27819</t>
  </si>
  <si>
    <t>27781W2</t>
  </si>
  <si>
    <t>54DC4J1BXKS805224</t>
  </si>
  <si>
    <t>17655N2</t>
  </si>
  <si>
    <t>1FTEW1C59KFA20720</t>
  </si>
  <si>
    <t>58728Y2</t>
  </si>
  <si>
    <t>54DC4J1B5KS810251</t>
  </si>
  <si>
    <t>74942A3</t>
  </si>
  <si>
    <t>1FT7X2A60LED49949</t>
  </si>
  <si>
    <t>58701Y2</t>
  </si>
  <si>
    <t>54DC4J1B4KS811570</t>
  </si>
  <si>
    <t>58737Y2</t>
  </si>
  <si>
    <t>54DC4J1B2KS812474</t>
  </si>
  <si>
    <t>ISUZU NPR HD CREW CAB 14' DUMP 2020</t>
  </si>
  <si>
    <t>70878Z2</t>
  </si>
  <si>
    <t>54DC4J1D2LS207826</t>
  </si>
  <si>
    <t>70947Z2</t>
  </si>
  <si>
    <t>54DC4J1D3LS207849</t>
  </si>
  <si>
    <t>90390D3</t>
  </si>
  <si>
    <t>1FTER4EH7LLA86010</t>
  </si>
  <si>
    <t>63001E3</t>
  </si>
  <si>
    <t>54DC4J1D1MS201761</t>
  </si>
  <si>
    <t>61320H3</t>
  </si>
  <si>
    <t>1FTEX1C57MKE45540</t>
  </si>
  <si>
    <t>62980P3</t>
  </si>
  <si>
    <t>1FTER4EH2NLD37745</t>
  </si>
  <si>
    <t>FORD F-150 CREW CAB XLT 2022</t>
  </si>
  <si>
    <t>48912R3</t>
  </si>
  <si>
    <t>1FTEW1C59NKE19249</t>
  </si>
  <si>
    <t>49821R3</t>
  </si>
  <si>
    <t>1FTEX1C50NKE43646</t>
  </si>
  <si>
    <t>04430F2</t>
  </si>
  <si>
    <t>1FTEX1CP3HKD47564</t>
  </si>
  <si>
    <t>36694K2</t>
  </si>
  <si>
    <t>JALC4J160H7K00078</t>
  </si>
  <si>
    <t>73497H2</t>
  </si>
  <si>
    <t>1FTEX1CPXHKD47559</t>
  </si>
  <si>
    <t>15002J2</t>
  </si>
  <si>
    <t>1FT7X2A65HEE98803</t>
  </si>
  <si>
    <t>83024H2</t>
  </si>
  <si>
    <t>54DB4J1B3HS808292</t>
  </si>
  <si>
    <t>35748J2</t>
  </si>
  <si>
    <t>1FTEX1CP2JKC57781</t>
  </si>
  <si>
    <t>43783K2</t>
  </si>
  <si>
    <t>1FT7X2A61JEB40376</t>
  </si>
  <si>
    <t>60396N2</t>
  </si>
  <si>
    <t>1FTEX1CB2JKC54027</t>
  </si>
  <si>
    <t>12894T3</t>
  </si>
  <si>
    <t>1FT7X2A67JEC67441</t>
  </si>
  <si>
    <t>82286L2</t>
  </si>
  <si>
    <t>1FT7X2A67JEC67438</t>
  </si>
  <si>
    <t>82288L2</t>
  </si>
  <si>
    <t>1FT7X2A65JEC67440</t>
  </si>
  <si>
    <t>23582T2</t>
  </si>
  <si>
    <t>1FT7X2A61JEB84779</t>
  </si>
  <si>
    <t>23577T2</t>
  </si>
  <si>
    <t>1FT7X2A64JEC63458</t>
  </si>
  <si>
    <t>33990R2</t>
  </si>
  <si>
    <t>1FT7X2A64JEC63461</t>
  </si>
  <si>
    <t>96201P1</t>
  </si>
  <si>
    <t>1FT7X2A6XEEA21960</t>
  </si>
  <si>
    <t>96203P1</t>
  </si>
  <si>
    <t>1FT7X2A68EEA33279</t>
  </si>
  <si>
    <t>FORD F-150 SUPER CREW XLT 2014</t>
  </si>
  <si>
    <t>23579T2</t>
  </si>
  <si>
    <t>1FTFW1CF3EKD92028</t>
  </si>
  <si>
    <t>FORD F-350 CREW CAB XL STAKEBED 2011</t>
  </si>
  <si>
    <t>78946P1</t>
  </si>
  <si>
    <t>1FD8W3H67BED08294</t>
  </si>
  <si>
    <t>FORD F-150 SUPER CAB XLT 2015</t>
  </si>
  <si>
    <t>85579P1</t>
  </si>
  <si>
    <t>1FTEX1C87FKD59903</t>
  </si>
  <si>
    <t>21352X1</t>
  </si>
  <si>
    <t>1FT7X2A6XGEA03591</t>
  </si>
  <si>
    <t>15595X1</t>
  </si>
  <si>
    <t>1FTEX1C86FKD90463</t>
  </si>
  <si>
    <t>90983B2</t>
  </si>
  <si>
    <t>54DC4J1B5GS807731</t>
  </si>
  <si>
    <t>MOC</t>
  </si>
  <si>
    <t>Laguna Hills</t>
  </si>
  <si>
    <t>06597L2</t>
  </si>
  <si>
    <t>1FT7X2A60JEC67443</t>
  </si>
  <si>
    <t>01248V2</t>
  </si>
  <si>
    <t>1FD0W4GYXKEE12851</t>
  </si>
  <si>
    <t>ISUZU NPR HD CREW CAB DUMP 2019</t>
  </si>
  <si>
    <t>07893V2</t>
  </si>
  <si>
    <t>54DC4J1BXKS805417</t>
  </si>
  <si>
    <t>07906V2</t>
  </si>
  <si>
    <t>54DC4J1C7KS812611</t>
  </si>
  <si>
    <t>29959X2</t>
  </si>
  <si>
    <t>1FTEX1CP0LKD39883</t>
  </si>
  <si>
    <t>28916W2</t>
  </si>
  <si>
    <t>54DC4J1B9KS811919</t>
  </si>
  <si>
    <t>FORD F-150 REGULAR CAB XL 2020</t>
  </si>
  <si>
    <t>40093Y2</t>
  </si>
  <si>
    <t>1FTMF1CB8LKD02129</t>
  </si>
  <si>
    <t>FORD F-150 CREW CAB XLT 2017</t>
  </si>
  <si>
    <t>80635D2</t>
  </si>
  <si>
    <t>1FTEW1CP4HKC35214</t>
  </si>
  <si>
    <t>72188M3</t>
  </si>
  <si>
    <t>54DC4J1B9KS811922</t>
  </si>
  <si>
    <t>80053Z2</t>
  </si>
  <si>
    <t>1FTEX1CP1LKD90681</t>
  </si>
  <si>
    <t>58657Y2</t>
  </si>
  <si>
    <t>54DC4J1B6KS811571</t>
  </si>
  <si>
    <t>75236A3</t>
  </si>
  <si>
    <t>54DC4J1B4KS809706</t>
  </si>
  <si>
    <t>58729Y2</t>
  </si>
  <si>
    <t>54DC4J1B8KS811569</t>
  </si>
  <si>
    <t>32721B3</t>
  </si>
  <si>
    <t>1FTEX1CB6LKE96113</t>
  </si>
  <si>
    <t>76880A3</t>
  </si>
  <si>
    <t>54DC4J1D7LS208017</t>
  </si>
  <si>
    <t>70933Z2</t>
  </si>
  <si>
    <t>54DC4J1D4LS207827</t>
  </si>
  <si>
    <t>70954Z2</t>
  </si>
  <si>
    <t>54DC4J1D4LS207925</t>
  </si>
  <si>
    <t>70934Z2</t>
  </si>
  <si>
    <t>54DC4J1D1LS207848</t>
  </si>
  <si>
    <t>66865D3</t>
  </si>
  <si>
    <t>1FTER4EH4LLA45639</t>
  </si>
  <si>
    <t>92860D3</t>
  </si>
  <si>
    <t>1FTEW1CP9MFA72756</t>
  </si>
  <si>
    <t>FORD F-150 SUPER CAB XLT 2021</t>
  </si>
  <si>
    <t>17610J3</t>
  </si>
  <si>
    <t>1FTEX1C57MKE55159</t>
  </si>
  <si>
    <t>26448J3</t>
  </si>
  <si>
    <t>1FTEX1C55MKE55161</t>
  </si>
  <si>
    <t>02571K3</t>
  </si>
  <si>
    <t>1FT7X2A60NEC67352</t>
  </si>
  <si>
    <t>34745L3</t>
  </si>
  <si>
    <t>1FTER4EH3MLD69893</t>
  </si>
  <si>
    <t>58136P3</t>
  </si>
  <si>
    <t>1FTER4EH0NLD38540</t>
  </si>
  <si>
    <t>10698W2</t>
  </si>
  <si>
    <t>1FTEW1C50KKC89499</t>
  </si>
  <si>
    <t>13494T3</t>
  </si>
  <si>
    <t>1FT7X2A69NEE67923</t>
  </si>
  <si>
    <t>65373S3</t>
  </si>
  <si>
    <t>3FTTW8E33PRA03661</t>
  </si>
  <si>
    <t>FORD F-250 SUPER CAB XL 2023</t>
  </si>
  <si>
    <t>37029V3</t>
  </si>
  <si>
    <t>1FT7X2AA9PEC13488</t>
  </si>
  <si>
    <t>37030V3</t>
  </si>
  <si>
    <t>1FT7X2AA3PEC09940</t>
  </si>
  <si>
    <t>ISUZU NPR HD CREW CAB 14' STAKEBED DUMP 2023</t>
  </si>
  <si>
    <t>41697R3</t>
  </si>
  <si>
    <t>54DC4J1D4PS210829</t>
  </si>
  <si>
    <t>13429E2</t>
  </si>
  <si>
    <t>1FT7X2A67HEB85834</t>
  </si>
  <si>
    <t>17731E2</t>
  </si>
  <si>
    <t>1FT7X2A64HEC48470</t>
  </si>
  <si>
    <t>12872H2</t>
  </si>
  <si>
    <t>54DC4J1B8HS808695</t>
  </si>
  <si>
    <t>23581T2</t>
  </si>
  <si>
    <t>1FTEX1CP8JKD86477</t>
  </si>
  <si>
    <t>FORD F-350 REGULAR CAB XL 2018</t>
  </si>
  <si>
    <t>81232L2</t>
  </si>
  <si>
    <t>1FDRF3G63HEF48697</t>
  </si>
  <si>
    <t>8K38899</t>
  </si>
  <si>
    <t>1FTFX1CF4DKF33197</t>
  </si>
  <si>
    <t>65649R2</t>
  </si>
  <si>
    <t>1FT7X2A62JEB84774</t>
  </si>
  <si>
    <t>65940R2</t>
  </si>
  <si>
    <t>54DC4J1B2JS811128</t>
  </si>
  <si>
    <t>86813M2</t>
  </si>
  <si>
    <t>54DC4J1B4JS811129</t>
  </si>
  <si>
    <t>FORD TRANSIT CONNECT 2014</t>
  </si>
  <si>
    <t>04535P1</t>
  </si>
  <si>
    <t>NM0LS7E72E1134030</t>
  </si>
  <si>
    <t>36233U1</t>
  </si>
  <si>
    <t>1FT7X2A67FEA58028</t>
  </si>
  <si>
    <t>20829V3</t>
  </si>
  <si>
    <t>1FT7X2A60GEB31998</t>
  </si>
  <si>
    <t>48012A2</t>
  </si>
  <si>
    <t>1FT7X2A60GEA98971</t>
  </si>
  <si>
    <t>ISUZU NPR-EFI CREW CAB 2016</t>
  </si>
  <si>
    <t>27868A2</t>
  </si>
  <si>
    <t>54DB4J1C9GS802889</t>
  </si>
  <si>
    <t>75744W2</t>
  </si>
  <si>
    <t>1FTEW1C89GKE74555</t>
  </si>
  <si>
    <t>57823A2</t>
  </si>
  <si>
    <t>1FT7X2A67HEB29991</t>
  </si>
  <si>
    <t>MPF</t>
  </si>
  <si>
    <t>Pomona</t>
  </si>
  <si>
    <t>32955T2</t>
  </si>
  <si>
    <t>1FT7X2A60KEE59964</t>
  </si>
  <si>
    <t>27013Y1</t>
  </si>
  <si>
    <t>1FT7X2A69GEA28420</t>
  </si>
  <si>
    <t>61030W1</t>
  </si>
  <si>
    <t>1FT7X2A62FED41761</t>
  </si>
  <si>
    <t>23452J3</t>
  </si>
  <si>
    <t>1FTER4EH7MLD73008</t>
  </si>
  <si>
    <t>34560N3</t>
  </si>
  <si>
    <t>1FTEW1C58NKE06539</t>
  </si>
  <si>
    <t>FORD F-350 CREW CAB XL 2017</t>
  </si>
  <si>
    <t>02129F2</t>
  </si>
  <si>
    <t>1FD8W3GT9HEB35815</t>
  </si>
  <si>
    <t>47411R3</t>
  </si>
  <si>
    <t>1FTEX1C52NKE06498</t>
  </si>
  <si>
    <t>61366L1</t>
  </si>
  <si>
    <t>1FTMF1CMXDKF86656</t>
  </si>
  <si>
    <t>73752L2</t>
  </si>
  <si>
    <t>1FT7X2A61JEB22878</t>
  </si>
  <si>
    <t>FORD F-450 REGULAR CAB XL STAKE BED 2009</t>
  </si>
  <si>
    <t>8R14099</t>
  </si>
  <si>
    <t>1FDAF46Y79EA62188</t>
  </si>
  <si>
    <t>96206P1</t>
  </si>
  <si>
    <t>1FT7X2A69EEA17401</t>
  </si>
  <si>
    <t>FORD F-350 CREW CAB XL GAS STAKE BED 2006</t>
  </si>
  <si>
    <t>51619H2</t>
  </si>
  <si>
    <t>1FTWW30516ED28125</t>
  </si>
  <si>
    <t>FORD F-350 CREW CAB XL D STAKEBED 2007</t>
  </si>
  <si>
    <t>71305P1</t>
  </si>
  <si>
    <t>1FDWW36P27EA33752</t>
  </si>
  <si>
    <t>59494X1</t>
  </si>
  <si>
    <t>1FTEX1C85GFA14251</t>
  </si>
  <si>
    <t>06112A2</t>
  </si>
  <si>
    <t>1FT7X2A60GEC23449</t>
  </si>
  <si>
    <t>05877B2</t>
  </si>
  <si>
    <t>1FTEX1C89FKE10415</t>
  </si>
  <si>
    <t>MSA</t>
  </si>
  <si>
    <t>Orange</t>
  </si>
  <si>
    <t>40092Y2</t>
  </si>
  <si>
    <t>1FTEX1CP7LKD32946</t>
  </si>
  <si>
    <t>35770J2</t>
  </si>
  <si>
    <t>1FTMF1CP4JKC88402</t>
  </si>
  <si>
    <t>58700Y2</t>
  </si>
  <si>
    <t>54DC4J1B2KS811924</t>
  </si>
  <si>
    <t>59839Y2</t>
  </si>
  <si>
    <t>54DC4J1B8LS800704</t>
  </si>
  <si>
    <t>30433D3</t>
  </si>
  <si>
    <t>54DC4J1DXLS207850</t>
  </si>
  <si>
    <t>FORD F-550 CREW CAB XL 12' 2020</t>
  </si>
  <si>
    <t>07398H3</t>
  </si>
  <si>
    <t>1FD0W5GN7LEE46887</t>
  </si>
  <si>
    <t>07406H3</t>
  </si>
  <si>
    <t>1FD0W5GN5LEE46886</t>
  </si>
  <si>
    <t>66868D3</t>
  </si>
  <si>
    <t>1FTER4EH0LLA86009</t>
  </si>
  <si>
    <t>39925F3</t>
  </si>
  <si>
    <t>1FTEW1CP2MFB10151</t>
  </si>
  <si>
    <t>61616J3</t>
  </si>
  <si>
    <t>1FT7X2A65NEC67346</t>
  </si>
  <si>
    <t>23450J3</t>
  </si>
  <si>
    <t>1FTER4EH9MLD73382</t>
  </si>
  <si>
    <t>02534K3</t>
  </si>
  <si>
    <t>1FTER4EHXMLD73083</t>
  </si>
  <si>
    <t>15605K3</t>
  </si>
  <si>
    <t>1FT7X2A68NEC67339</t>
  </si>
  <si>
    <t>8RRX965</t>
  </si>
  <si>
    <t>1FMCU0G64LUB05743</t>
  </si>
  <si>
    <t>34737L3</t>
  </si>
  <si>
    <t>1FTER4EH2MLD73014</t>
  </si>
  <si>
    <t>87252N3</t>
  </si>
  <si>
    <t>1FTER4EH9NLD37449</t>
  </si>
  <si>
    <t>32638P3</t>
  </si>
  <si>
    <t>1FTEX1C55NKE06401</t>
  </si>
  <si>
    <t>ISUZU NPR HD CREW CAB 14' STAKEBED 2022</t>
  </si>
  <si>
    <t>13969J3</t>
  </si>
  <si>
    <t>54DC4J1D2PS204253</t>
  </si>
  <si>
    <t>ISUZU NPR HD CREW CAB 14' STAKEBED DUMP 2022</t>
  </si>
  <si>
    <t>13982J3</t>
  </si>
  <si>
    <t>54DC4J1D0PS202257</t>
  </si>
  <si>
    <t>49827R3</t>
  </si>
  <si>
    <t>1FTEX1C59NKE55830</t>
  </si>
  <si>
    <t>65368S3</t>
  </si>
  <si>
    <t>3FTTW8E31PRA03268</t>
  </si>
  <si>
    <t>70455U3</t>
  </si>
  <si>
    <t>1FT7X2AA1PEC13484</t>
  </si>
  <si>
    <t>24581U3</t>
  </si>
  <si>
    <t>3FTTW8E39PRA49608</t>
  </si>
  <si>
    <t>70469U3</t>
  </si>
  <si>
    <t>1FTER4EH4PLE26297</t>
  </si>
  <si>
    <t>13436E2</t>
  </si>
  <si>
    <t>1FT7X2A6XHEB13879</t>
  </si>
  <si>
    <t>13431E2</t>
  </si>
  <si>
    <t>1FT7X2A69HEB29989</t>
  </si>
  <si>
    <t>73058H2</t>
  </si>
  <si>
    <t>1FTEX1CP7HKD47566</t>
  </si>
  <si>
    <t>76686H2</t>
  </si>
  <si>
    <t>1FTEX1CP4JKC12387</t>
  </si>
  <si>
    <t>12873H2</t>
  </si>
  <si>
    <t>54DC4J1BXHS808696</t>
  </si>
  <si>
    <t>44063K2</t>
  </si>
  <si>
    <t>1FTEX1CP7JKD46701</t>
  </si>
  <si>
    <t>83514H2</t>
  </si>
  <si>
    <t>54DC4J1B1JS801934</t>
  </si>
  <si>
    <t>ISUZU NPR-XD CREW CAB 2018</t>
  </si>
  <si>
    <t>83508H2</t>
  </si>
  <si>
    <t>54DC4J1B9JS801914</t>
  </si>
  <si>
    <t>83507H2</t>
  </si>
  <si>
    <t>54DC4J1B5JS801936</t>
  </si>
  <si>
    <t>46379L2</t>
  </si>
  <si>
    <t>1FTEX1CB7JKD69447</t>
  </si>
  <si>
    <t>68525L2</t>
  </si>
  <si>
    <t>1FT7X2A65JEB98216</t>
  </si>
  <si>
    <t>83597H2</t>
  </si>
  <si>
    <t>54DC4J1B6JS803842</t>
  </si>
  <si>
    <t>FORD RANGER 2011</t>
  </si>
  <si>
    <t>23252B1</t>
  </si>
  <si>
    <t>1FTKR1AD1BPA64077</t>
  </si>
  <si>
    <t>ISUZU NPR-HD CREW CAB 14' LANDSCAPE 2018</t>
  </si>
  <si>
    <t>99154P2</t>
  </si>
  <si>
    <t>54DC4J1B5JS802911</t>
  </si>
  <si>
    <t>85380R2</t>
  </si>
  <si>
    <t>1FTEX1CP1JKF93390</t>
  </si>
  <si>
    <t>8S04895</t>
  </si>
  <si>
    <t>1FTSX2A54AEA35106</t>
  </si>
  <si>
    <t>26049P1</t>
  </si>
  <si>
    <t>1FT7X2A62EEA48120</t>
  </si>
  <si>
    <t>FORD F-150 SUPER CAB XLT 2014</t>
  </si>
  <si>
    <t>74276K1</t>
  </si>
  <si>
    <t>1FTEX1CM8EFA18370</t>
  </si>
  <si>
    <t>10370P1</t>
  </si>
  <si>
    <t>1FTEW1CM5EKD40233</t>
  </si>
  <si>
    <t>8S88399</t>
  </si>
  <si>
    <t>1FTEX1C80FKF18115</t>
  </si>
  <si>
    <t>81243G1</t>
  </si>
  <si>
    <t>1FTEX1C89FKE87947</t>
  </si>
  <si>
    <t>60021Z1</t>
  </si>
  <si>
    <t>1FT7X2A66GEB24862</t>
  </si>
  <si>
    <t>60102Z1</t>
  </si>
  <si>
    <t>1FT7X2A60GEB15218</t>
  </si>
  <si>
    <t>60101Z1</t>
  </si>
  <si>
    <t>1FTEX1C85GKD24150</t>
  </si>
  <si>
    <t>06922A2</t>
  </si>
  <si>
    <t>1FT7X2A61GEC30961</t>
  </si>
  <si>
    <t>48257A2</t>
  </si>
  <si>
    <t>1FTEX1C87GKD17443</t>
  </si>
  <si>
    <t>PETERBILT 348 ROLL OFF TRUCK 2017</t>
  </si>
  <si>
    <t>08005B2</t>
  </si>
  <si>
    <t>2NP3LJ0X6HM414978</t>
  </si>
  <si>
    <t>58769B2</t>
  </si>
  <si>
    <t>1FT7X2A67GEC98438</t>
  </si>
  <si>
    <t>57820A2</t>
  </si>
  <si>
    <t>1FT7X2A65HEB29990</t>
  </si>
  <si>
    <t>0004A</t>
  </si>
  <si>
    <t>70790B4</t>
  </si>
  <si>
    <t>1FT7X2AA8REE41906</t>
  </si>
  <si>
    <t>MSC</t>
  </si>
  <si>
    <t>89841R2</t>
  </si>
  <si>
    <t>JALC4J164K7K00852</t>
  </si>
  <si>
    <t>45234V2</t>
  </si>
  <si>
    <t>1FDRF3G62KED72698</t>
  </si>
  <si>
    <t>23724W2</t>
  </si>
  <si>
    <t>1FT7X2A6XKEE59969</t>
  </si>
  <si>
    <t>INTERNATIONAL REGULAR CAB DUMP TRUCK 2016</t>
  </si>
  <si>
    <t>94711V1</t>
  </si>
  <si>
    <t>1HTJSSKK6GH109263</t>
  </si>
  <si>
    <t>27792W2</t>
  </si>
  <si>
    <t>54DC4J1C9KS812609</t>
  </si>
  <si>
    <t>ISUZU NPR HD CREW CAB 12' LIFT GATE 2019</t>
  </si>
  <si>
    <t>29398W2</t>
  </si>
  <si>
    <t>54DC4J1B6KS813207</t>
  </si>
  <si>
    <t>29662W2</t>
  </si>
  <si>
    <t>54DC4J1B3KS811544</t>
  </si>
  <si>
    <t>58659Y2</t>
  </si>
  <si>
    <t>54DC4J1B0KS811923</t>
  </si>
  <si>
    <t>80050Z2</t>
  </si>
  <si>
    <t>1FTEX1CPXLKE25122</t>
  </si>
  <si>
    <t>58658Y2</t>
  </si>
  <si>
    <t>54DC4J1B8KS811927</t>
  </si>
  <si>
    <t>58671Y2</t>
  </si>
  <si>
    <t>54DC4J1B5KS811920</t>
  </si>
  <si>
    <t>59808Y2</t>
  </si>
  <si>
    <t>54DC4J1B1KS805547</t>
  </si>
  <si>
    <t>59848Y2</t>
  </si>
  <si>
    <t>54DC4J1B4LS800702</t>
  </si>
  <si>
    <t>75216A3</t>
  </si>
  <si>
    <t>54DC4J1B1LS800589</t>
  </si>
  <si>
    <t>76858A3</t>
  </si>
  <si>
    <t>54DC4J1D9LS208018</t>
  </si>
  <si>
    <t>26914D3</t>
  </si>
  <si>
    <t>1FTER4EH6LLA88783</t>
  </si>
  <si>
    <t>31473E3</t>
  </si>
  <si>
    <t>1FTEX1CP9MKD22792</t>
  </si>
  <si>
    <t>ISUZU NPR HD CREW CAB 14' DUMP 2021</t>
  </si>
  <si>
    <t>69601D3</t>
  </si>
  <si>
    <t>54DC4J1D5MS201245</t>
  </si>
  <si>
    <t>45929F3</t>
  </si>
  <si>
    <t>1FTEX1CP6MFA72758</t>
  </si>
  <si>
    <t>07806G3</t>
  </si>
  <si>
    <t>1FTEX1CB1MFB80189</t>
  </si>
  <si>
    <t>70935D3</t>
  </si>
  <si>
    <t>54DC4J1D5MS201763</t>
  </si>
  <si>
    <t>FORD F-150 SUPER CB XL 2021</t>
  </si>
  <si>
    <t>61294H3</t>
  </si>
  <si>
    <t>1FTEX1CP7MKE45538</t>
  </si>
  <si>
    <t>23458J3</t>
  </si>
  <si>
    <t>1FTER4EH4MLD73385</t>
  </si>
  <si>
    <t>60956P3</t>
  </si>
  <si>
    <t>1FTER4EHXNLD39887</t>
  </si>
  <si>
    <t>49828R3</t>
  </si>
  <si>
    <t>1FTEX1C51NKE19243</t>
  </si>
  <si>
    <t>65378S3</t>
  </si>
  <si>
    <t>1FTER4EH2PLE07070</t>
  </si>
  <si>
    <t>FORD F-250 SUPER CAB XL 2024 SPRAY TRUCK</t>
  </si>
  <si>
    <t>DJ28S62</t>
  </si>
  <si>
    <t>1FT7X2AA7REE41783</t>
  </si>
  <si>
    <t>00220Z3</t>
  </si>
  <si>
    <t>1FT7X2AAXREC44431</t>
  </si>
  <si>
    <t>63671A4</t>
  </si>
  <si>
    <t>1FTEX1KP5RKD98468</t>
  </si>
  <si>
    <t>44835X3</t>
  </si>
  <si>
    <t>54DC4J1D9RS223823</t>
  </si>
  <si>
    <t>05588F2</t>
  </si>
  <si>
    <t>1FTEX1CP6HKD47560</t>
  </si>
  <si>
    <t>73498H2</t>
  </si>
  <si>
    <t>1FT7X2A62HEE04943</t>
  </si>
  <si>
    <t>15678J2</t>
  </si>
  <si>
    <t>1FTEX1CP6JKC12388</t>
  </si>
  <si>
    <t>13493T3</t>
  </si>
  <si>
    <t>1FTEX1CPXJKC12393</t>
  </si>
  <si>
    <t>FORD F-150 SUPER CREW XLT 2018</t>
  </si>
  <si>
    <t>17240J2</t>
  </si>
  <si>
    <t>1FTEW1CP2JKC25299</t>
  </si>
  <si>
    <t>ISUZU NPR-EFI CREW CAB 2017</t>
  </si>
  <si>
    <t>83027H2</t>
  </si>
  <si>
    <t>54DC4J1B6HS808694</t>
  </si>
  <si>
    <t>43550K2</t>
  </si>
  <si>
    <t>1FT7X2A6XHEF20536</t>
  </si>
  <si>
    <t>44294K2</t>
  </si>
  <si>
    <t>1FTEX1CP9JKD46702</t>
  </si>
  <si>
    <t>FORD F-350 CREW CAB XL STAKEBED 2018</t>
  </si>
  <si>
    <t>45888P2</t>
  </si>
  <si>
    <t>1FD8W3G65JEC70726</t>
  </si>
  <si>
    <t>FORD F-450 CREW CAB DSL XL STAKEBED 2018</t>
  </si>
  <si>
    <t>91566P2</t>
  </si>
  <si>
    <t>1FD0W4GT3HEE03499</t>
  </si>
  <si>
    <t>89630N2</t>
  </si>
  <si>
    <t>1FTEX1CP2JKF79563</t>
  </si>
  <si>
    <t>ISUZU NPR-HD CREW CAB 2019</t>
  </si>
  <si>
    <t>11100R2</t>
  </si>
  <si>
    <t>JALC4J164K7009402</t>
  </si>
  <si>
    <t>47353P2</t>
  </si>
  <si>
    <t>1FTEX1CB4JKF79567</t>
  </si>
  <si>
    <t>FORD F-450 CREW CAB 12' LANDSCAPE 2018</t>
  </si>
  <si>
    <t>43105S2</t>
  </si>
  <si>
    <t>1FD0W4GY2HED67820</t>
  </si>
  <si>
    <t>13466R2</t>
  </si>
  <si>
    <t>1FTEX1CP0JKF79593</t>
  </si>
  <si>
    <t>11777P1</t>
  </si>
  <si>
    <t>1FTEW1CM9EKD71114</t>
  </si>
  <si>
    <t>68024M1</t>
  </si>
  <si>
    <t>1FT7X2A6XFEB40075</t>
  </si>
  <si>
    <t>ISUZU NPR-XD QUAD CAB MOW CREW TRUCK 2016</t>
  </si>
  <si>
    <t>28845V1</t>
  </si>
  <si>
    <t>JALC4J161G7K00573</t>
  </si>
  <si>
    <t>07108A2</t>
  </si>
  <si>
    <t>1FT7X2A67GEC23450</t>
  </si>
  <si>
    <t>79172P3</t>
  </si>
  <si>
    <t>54DB4J1C9GS802892</t>
  </si>
  <si>
    <t>0002A</t>
  </si>
  <si>
    <t>DJ72Z87</t>
  </si>
  <si>
    <t>1FD0W5GNXRED46954</t>
  </si>
  <si>
    <t>MTM</t>
  </si>
  <si>
    <t>Wildomar</t>
  </si>
  <si>
    <t>23736W2</t>
  </si>
  <si>
    <t>1FTEX1CP2KKD06799</t>
  </si>
  <si>
    <t>28901W2</t>
  </si>
  <si>
    <t>54DC4J1C5KS812607</t>
  </si>
  <si>
    <t>27776W2</t>
  </si>
  <si>
    <t>54DC4J1B5KS809682</t>
  </si>
  <si>
    <t>29377W2</t>
  </si>
  <si>
    <t>54DC4J1B4KS811925</t>
  </si>
  <si>
    <t>50443Z2</t>
  </si>
  <si>
    <t>1FT7X2A62LED17651</t>
  </si>
  <si>
    <t>29677W2</t>
  </si>
  <si>
    <t>54DC4J1B6KS811022</t>
  </si>
  <si>
    <t>80051Z2</t>
  </si>
  <si>
    <t>1FTEX1CP0LKD24705</t>
  </si>
  <si>
    <t>30424D3</t>
  </si>
  <si>
    <t>54DC4J1D1LS207851</t>
  </si>
  <si>
    <t>22453D3</t>
  </si>
  <si>
    <t>1FTEX1CP6LKE96110</t>
  </si>
  <si>
    <t>79173P3</t>
  </si>
  <si>
    <t>1FTEX1CP8MFA72759</t>
  </si>
  <si>
    <t>61301H3</t>
  </si>
  <si>
    <t>1FT7X2A63MED94868</t>
  </si>
  <si>
    <t>61336H3</t>
  </si>
  <si>
    <t>1FTEX1CP9MKE45539</t>
  </si>
  <si>
    <t>61339H3</t>
  </si>
  <si>
    <t>1FTEW1C54MKE45531</t>
  </si>
  <si>
    <t>59522J3</t>
  </si>
  <si>
    <t>1FTER4EH1MLD73165</t>
  </si>
  <si>
    <t>59529J3</t>
  </si>
  <si>
    <t>1FTER4EH7MLD73011</t>
  </si>
  <si>
    <t>66530J3</t>
  </si>
  <si>
    <t>1FTER4EH4MLD73077</t>
  </si>
  <si>
    <t>34738L3</t>
  </si>
  <si>
    <t>1FTER4EH7MLD73025</t>
  </si>
  <si>
    <t>62983P3</t>
  </si>
  <si>
    <t>1FTER4EH9NLD39511</t>
  </si>
  <si>
    <t>47407R3</t>
  </si>
  <si>
    <t>1FTEX1C57NKE34474</t>
  </si>
  <si>
    <t>70563U3</t>
  </si>
  <si>
    <t>1FT7X2AA0PEC13489</t>
  </si>
  <si>
    <t>71126X3</t>
  </si>
  <si>
    <t>1FT7X2AA1PEE17900</t>
  </si>
  <si>
    <t>ISUZU NPR EFI QUAD CAB DUMP 2016</t>
  </si>
  <si>
    <t>47513J3</t>
  </si>
  <si>
    <t>54DC4J1B0GS810505</t>
  </si>
  <si>
    <t>01284F2</t>
  </si>
  <si>
    <t>1FD0W4GT7HEC24981</t>
  </si>
  <si>
    <t>73057H2</t>
  </si>
  <si>
    <t>1FT7X2A66HEE04945</t>
  </si>
  <si>
    <t>73062H2</t>
  </si>
  <si>
    <t>1FT7X2A64HEE04944</t>
  </si>
  <si>
    <t>76684H2</t>
  </si>
  <si>
    <t>1FT7X2A63HEE04949</t>
  </si>
  <si>
    <t>FORD F-550 CREW CAB LANDSCAPE BODY 2017</t>
  </si>
  <si>
    <t>89773G2</t>
  </si>
  <si>
    <t>1FD0W5GY1HED09834</t>
  </si>
  <si>
    <t>15675J2</t>
  </si>
  <si>
    <t>1FT7X2A6XHEE04947</t>
  </si>
  <si>
    <t>34618J2</t>
  </si>
  <si>
    <t>1FTEX1CP5JKC71383</t>
  </si>
  <si>
    <t>41902G2</t>
  </si>
  <si>
    <t>1FTEX1CB1JKC83874</t>
  </si>
  <si>
    <t>60193M2</t>
  </si>
  <si>
    <t>JALC4J162H7K00096</t>
  </si>
  <si>
    <t>43779K2</t>
  </si>
  <si>
    <t>1FTEX1CP1JKC71154</t>
  </si>
  <si>
    <t>68530L2</t>
  </si>
  <si>
    <t>1FT7X2A60JEB98222</t>
  </si>
  <si>
    <t>73750L2</t>
  </si>
  <si>
    <t>1FT7X2A69JEB98302</t>
  </si>
  <si>
    <t>82844L2</t>
  </si>
  <si>
    <t>1FTEX1CB4JKF14931</t>
  </si>
  <si>
    <t>37898R2</t>
  </si>
  <si>
    <t>1FTEX1CP4JKF30011</t>
  </si>
  <si>
    <t>88348G2</t>
  </si>
  <si>
    <t>1FTFX1CF0DKF05686</t>
  </si>
  <si>
    <t>FORD F-250 SUPER CAB XL DIESEL 2011</t>
  </si>
  <si>
    <t>86982L1</t>
  </si>
  <si>
    <t>1FT7X2AT0BEB02600</t>
  </si>
  <si>
    <t>36750U1</t>
  </si>
  <si>
    <t>1FT7X2A68FEA34272</t>
  </si>
  <si>
    <t>8S88398</t>
  </si>
  <si>
    <t>1FTEX1C85FKE75682</t>
  </si>
  <si>
    <t>50647V1</t>
  </si>
  <si>
    <t>1FTEX1C80FKF05767</t>
  </si>
  <si>
    <t>81035Y1</t>
  </si>
  <si>
    <t>1FD0W4GT8GEA91579</t>
  </si>
  <si>
    <t>70114Y2</t>
  </si>
  <si>
    <t>JALC4J161G7003385</t>
  </si>
  <si>
    <t>22548Y1</t>
  </si>
  <si>
    <t>JALC4J163G7003274</t>
  </si>
  <si>
    <t>12467H1</t>
  </si>
  <si>
    <t>1FT7X2A66GEA43991</t>
  </si>
  <si>
    <t>FORD F-450 CREW CAB XL STAKEBED 2016</t>
  </si>
  <si>
    <t>60671Z3</t>
  </si>
  <si>
    <t>1FD0W4GT5GEA37818</t>
  </si>
  <si>
    <t>06921A2</t>
  </si>
  <si>
    <t>1FT7X2A61GEB15230</t>
  </si>
  <si>
    <t>05876B2</t>
  </si>
  <si>
    <t>1FT7X2A67GEC83230</t>
  </si>
  <si>
    <t>58770B2</t>
  </si>
  <si>
    <t>1FT7X2A64GED39723</t>
  </si>
  <si>
    <t>0006A</t>
  </si>
  <si>
    <t>DL05R96</t>
  </si>
  <si>
    <t>1FTEX1KP7RKD98312</t>
  </si>
  <si>
    <t>PMC</t>
  </si>
  <si>
    <t>FORD F-150 LARIAT CREW CAB 2019</t>
  </si>
  <si>
    <t>60922T2</t>
  </si>
  <si>
    <t>1FTEW1CP9KKC98624</t>
  </si>
  <si>
    <t>24261Y2</t>
  </si>
  <si>
    <t>1FTEW1C5XKKD48977</t>
  </si>
  <si>
    <t>82849G1</t>
  </si>
  <si>
    <t>1FTEW1CG9GFA64922</t>
  </si>
  <si>
    <t>FORD RANGER CREW CAB LARIAT 2021</t>
  </si>
  <si>
    <t>33259E3</t>
  </si>
  <si>
    <t>1FTER4EH7MLD05761</t>
  </si>
  <si>
    <t>33248E3</t>
  </si>
  <si>
    <t>1FTER4EH2MLD12679</t>
  </si>
  <si>
    <t>39970F3</t>
  </si>
  <si>
    <t>1FTER4EH8MLD10340</t>
  </si>
  <si>
    <t>66534J3</t>
  </si>
  <si>
    <t>1FTER4EH1MLD73392</t>
  </si>
  <si>
    <t>FORD F-150 CREW CAB PLATINUM 2018</t>
  </si>
  <si>
    <t>88246M3</t>
  </si>
  <si>
    <t>1FTEW1CG9JFB59486</t>
  </si>
  <si>
    <t>60879P3</t>
  </si>
  <si>
    <t>1FTER4EH7NLD38776</t>
  </si>
  <si>
    <t>FORD EXPLORER XLT 2022</t>
  </si>
  <si>
    <t>9DDG776</t>
  </si>
  <si>
    <t>1FMSK7DH8NGB98946</t>
  </si>
  <si>
    <t>20830V3</t>
  </si>
  <si>
    <t>3FTTW8E3XPRA49505</t>
  </si>
  <si>
    <t>17046Y3</t>
  </si>
  <si>
    <t>3FFTW8H31RRA48581</t>
  </si>
  <si>
    <t>13435E2</t>
  </si>
  <si>
    <t>1FT7X2A67HEB29988</t>
  </si>
  <si>
    <t>FORD TRANSIT CONNECT XL PASSENGER VAN 2018</t>
  </si>
  <si>
    <t>16510F2</t>
  </si>
  <si>
    <t>NM0GS9E79J1361318</t>
  </si>
  <si>
    <t>PWA</t>
  </si>
  <si>
    <t>34057R2</t>
  </si>
  <si>
    <t>1FTEX1CB6JKF79568</t>
  </si>
  <si>
    <t>68046R2</t>
  </si>
  <si>
    <t>1FT7X2A62KEC90983</t>
  </si>
  <si>
    <t>FORD F-650 XL CHIPPER TRUCK 2019</t>
  </si>
  <si>
    <t>17500R2</t>
  </si>
  <si>
    <t>1FDWF6DC8KDF04092</t>
  </si>
  <si>
    <t>17493R2</t>
  </si>
  <si>
    <t>1FDWF6DCXKDF04093</t>
  </si>
  <si>
    <t>68045R2</t>
  </si>
  <si>
    <t>1FT7X2A68KEC79776</t>
  </si>
  <si>
    <t>FORD F-150 CREW CAB XL 2014</t>
  </si>
  <si>
    <t>79419P3</t>
  </si>
  <si>
    <t>1FTEW1CM4EKG33783</t>
  </si>
  <si>
    <t>FORD F-650 CHIPPER TRUCK 2019</t>
  </si>
  <si>
    <t>12893T3</t>
  </si>
  <si>
    <t>1FDWF6DC5KDF06771</t>
  </si>
  <si>
    <t>FORD F-250 CREW CAB XLT 4X4 DIESEL 2022</t>
  </si>
  <si>
    <t>51883R3</t>
  </si>
  <si>
    <t>1FT7W2BT7NEF89042</t>
  </si>
  <si>
    <t>54313U3</t>
  </si>
  <si>
    <t>3ALACWFD2PDUA0409</t>
  </si>
  <si>
    <t>08326Z3</t>
  </si>
  <si>
    <t>1FTEW3KP2RKD63269</t>
  </si>
  <si>
    <t>29572W3</t>
  </si>
  <si>
    <t>3FTTW8E31PRA82683</t>
  </si>
  <si>
    <t>PWM</t>
  </si>
  <si>
    <t>96618X2</t>
  </si>
  <si>
    <t>1FT7X2A62KEG75590</t>
  </si>
  <si>
    <t>96615X2</t>
  </si>
  <si>
    <t>1FT7X2A61KEF96573</t>
  </si>
  <si>
    <t>08267K2</t>
  </si>
  <si>
    <t>1FTNF1CPXJKC88405</t>
  </si>
  <si>
    <t>61803Z2</t>
  </si>
  <si>
    <t>1FTER4EH2LLA06371</t>
  </si>
  <si>
    <t>90153C3</t>
  </si>
  <si>
    <t>1FTEX1CP8LKE96111</t>
  </si>
  <si>
    <t>39929F3</t>
  </si>
  <si>
    <t>1FT7X2A62MED05257</t>
  </si>
  <si>
    <t>ISUZU NPR HD CREW CAB 12' 2020</t>
  </si>
  <si>
    <t>69624D3</t>
  </si>
  <si>
    <t>54DC4J1D6LS208798</t>
  </si>
  <si>
    <t>23783T2</t>
  </si>
  <si>
    <t>1FTEX1CM7EKF92854</t>
  </si>
  <si>
    <t>43778K2</t>
  </si>
  <si>
    <t>1FT7X2A64HEF20533</t>
  </si>
  <si>
    <t>39971F3</t>
  </si>
  <si>
    <t>1FTER4EH6MLD11065</t>
  </si>
  <si>
    <t>48703B3</t>
  </si>
  <si>
    <t>1FT7X2A66LED17653</t>
  </si>
  <si>
    <t>49427A2</t>
  </si>
  <si>
    <t>1FTEX1C81GKE31938</t>
  </si>
  <si>
    <t>66054W1</t>
  </si>
  <si>
    <t>1FT7X2A68FED67734</t>
  </si>
  <si>
    <t>65374S3</t>
  </si>
  <si>
    <t>3FTTW8E33PRA02347</t>
  </si>
  <si>
    <t>59527J3</t>
  </si>
  <si>
    <t>1FTER4EH5MLD73136</t>
  </si>
  <si>
    <t>78418X2</t>
  </si>
  <si>
    <t>1FTEW1CP0JKE80503</t>
  </si>
  <si>
    <t>31307E2</t>
  </si>
  <si>
    <t>1FT7X2A69GEC23448</t>
  </si>
  <si>
    <t>34082S1</t>
  </si>
  <si>
    <t>1FT7X2A67FEB23136</t>
  </si>
  <si>
    <t>59526J3</t>
  </si>
  <si>
    <t>1FTER4EH8MLD72997</t>
  </si>
  <si>
    <t>67387Z3</t>
  </si>
  <si>
    <t>1FT7X2AA4REC65288</t>
  </si>
  <si>
    <t>67357Z3</t>
  </si>
  <si>
    <t>1FT7X2AA4REC65677</t>
  </si>
  <si>
    <t>64799A4</t>
  </si>
  <si>
    <t>1FTEX1KP9RKD95587</t>
  </si>
  <si>
    <t>64806A4</t>
  </si>
  <si>
    <t>1FT7X2AA2RED45155</t>
  </si>
  <si>
    <t>64803A4</t>
  </si>
  <si>
    <t>1FT7X2AA2RED44667</t>
  </si>
  <si>
    <t>DJ73B42</t>
  </si>
  <si>
    <t>1FTEX1KP2RKE00581</t>
  </si>
  <si>
    <t>PWR</t>
  </si>
  <si>
    <t>FORD ECONOLINE 1961</t>
  </si>
  <si>
    <t>WSTRNER</t>
  </si>
  <si>
    <t>E10SH202269</t>
  </si>
  <si>
    <t>AM GENERAL H1 1990</t>
  </si>
  <si>
    <t>YOUSA</t>
  </si>
  <si>
    <t>FORD BRONCO 1973</t>
  </si>
  <si>
    <t>DNKYNTN</t>
  </si>
  <si>
    <t>U15GLR90649</t>
  </si>
  <si>
    <t>PWT</t>
  </si>
  <si>
    <t>FORD F-150 CREW CAB XLT 2015</t>
  </si>
  <si>
    <t>43333R1</t>
  </si>
  <si>
    <t>1FTEW1CG3FKD59911</t>
  </si>
  <si>
    <t>FORD F-150 PLATINUM XLT 2019</t>
  </si>
  <si>
    <t>95692U2</t>
  </si>
  <si>
    <t>1FTEW1E49KFC46616</t>
  </si>
  <si>
    <t>FORD ESCAPE SE 2017</t>
  </si>
  <si>
    <t>7XOL132</t>
  </si>
  <si>
    <t>1FMCU0GD8HUC67056</t>
  </si>
  <si>
    <t>CHEVROLET CAMARO 1969</t>
  </si>
  <si>
    <t>8SUM233</t>
  </si>
  <si>
    <t>124379N598619</t>
  </si>
  <si>
    <t>46005F3</t>
  </si>
  <si>
    <t>1FTER4EH2MLD04307</t>
  </si>
  <si>
    <t>FORD F-250 CREW CAB XLT 2020</t>
  </si>
  <si>
    <t>75906A3</t>
  </si>
  <si>
    <t>1FT7W2BT4LED85179</t>
  </si>
  <si>
    <t>26429P3</t>
  </si>
  <si>
    <t>1FTER4EH8NLD37779</t>
  </si>
  <si>
    <t>32873W3</t>
  </si>
  <si>
    <t>3FTTW8E35PRA83285</t>
  </si>
  <si>
    <t>8UUV513</t>
  </si>
  <si>
    <t>1FMCU0G63LUC24657</t>
  </si>
  <si>
    <t>76087L3</t>
  </si>
  <si>
    <t>1FTEW1EP9NKD41277</t>
  </si>
  <si>
    <t>RHO</t>
  </si>
  <si>
    <t>8YWH082</t>
  </si>
  <si>
    <t>1FMSK7DH1MGC00731</t>
  </si>
  <si>
    <t>8YPB241</t>
  </si>
  <si>
    <t>1FMSK7DHXMGC00727</t>
  </si>
  <si>
    <t>02289C2</t>
  </si>
  <si>
    <t>1FTEW1CGXGFA72379</t>
  </si>
  <si>
    <t>FORD F-150 CREW CAB LARIAT 4X4 2022</t>
  </si>
  <si>
    <t>30525N3</t>
  </si>
  <si>
    <t>1FTFW1E82NFA80354</t>
  </si>
  <si>
    <t>RNO</t>
  </si>
  <si>
    <t>06501K3</t>
  </si>
  <si>
    <t>1FT7X2A66NEC67338</t>
  </si>
  <si>
    <t>11419K3</t>
  </si>
  <si>
    <t>1FTER4EH4MLD73399</t>
  </si>
  <si>
    <t>09843K3</t>
  </si>
  <si>
    <t>1FTER4EH6MLD73100</t>
  </si>
  <si>
    <t>11318K3</t>
  </si>
  <si>
    <t>1FTER4EHXMLD73018</t>
  </si>
  <si>
    <t>15630K3</t>
  </si>
  <si>
    <t>1FT7X2A66NEC67341</t>
  </si>
  <si>
    <t>15609K3</t>
  </si>
  <si>
    <t>1FT7X2A64NEC67340</t>
  </si>
  <si>
    <t>26436P3</t>
  </si>
  <si>
    <t>1FT7X2A65NEE21053</t>
  </si>
  <si>
    <t>26435P3</t>
  </si>
  <si>
    <t>1FT7X2A61NEE21048</t>
  </si>
  <si>
    <t>FORD F-150 SUPERCAB XLT 2022</t>
  </si>
  <si>
    <t>32600P3</t>
  </si>
  <si>
    <t>1FTEX1CPXNKE42859</t>
  </si>
  <si>
    <t>7UTP422</t>
  </si>
  <si>
    <t>1FMCU0G91HUB66923</t>
  </si>
  <si>
    <t>FORD ESCAPE SE 2018</t>
  </si>
  <si>
    <t>40470L2</t>
  </si>
  <si>
    <t>1FMCU0GD6JUB73909</t>
  </si>
  <si>
    <t>8YNX827</t>
  </si>
  <si>
    <t>1FMSK7DH4MGC00738</t>
  </si>
  <si>
    <t>48418B2</t>
  </si>
  <si>
    <t>1FTEX1CP7GFC90048</t>
  </si>
  <si>
    <t>95685U2</t>
  </si>
  <si>
    <t>1FTEX1CB6KKD06891</t>
  </si>
  <si>
    <t>8G22521</t>
  </si>
  <si>
    <t>1FT7X2A60FED67842</t>
  </si>
  <si>
    <t>61526Z1</t>
  </si>
  <si>
    <t>1FT7X2A68GEB85839</t>
  </si>
  <si>
    <t>35882N2</t>
  </si>
  <si>
    <t>1FT7X2A60JEB98298</t>
  </si>
  <si>
    <t>96074N2</t>
  </si>
  <si>
    <t>1FT7X2A67JEB98296</t>
  </si>
  <si>
    <t>23741W2</t>
  </si>
  <si>
    <t>1FT7X2A62KEE06280</t>
  </si>
  <si>
    <t>8M95645</t>
  </si>
  <si>
    <t>1FT7X2A60EEB42545</t>
  </si>
  <si>
    <t>FORD F-350 SUPER CAB XL STAKE BED 2019</t>
  </si>
  <si>
    <t>83744U2</t>
  </si>
  <si>
    <t>1FD8X3GT2KEE60777</t>
  </si>
  <si>
    <t>FORD F-550 REG CAB DSL DUMP BODY TRUCK 2018</t>
  </si>
  <si>
    <t>88252N2</t>
  </si>
  <si>
    <t>1FDUF5GT3JEC58686</t>
  </si>
  <si>
    <t>FORD F-750 XL DUMP TRUCK 2017</t>
  </si>
  <si>
    <t>48229H2</t>
  </si>
  <si>
    <t>1FDNF7DC9HDB00924</t>
  </si>
  <si>
    <t>FORD RANGER CREW CAB SXT 2019</t>
  </si>
  <si>
    <t>68016W2</t>
  </si>
  <si>
    <t>1FTER4EH6KLB16354</t>
  </si>
  <si>
    <t>FREIGHTLINER M2106 2K GALLON WATER TRUCK 2014</t>
  </si>
  <si>
    <t>86350S1</t>
  </si>
  <si>
    <t>3ALACWDU9FDFY3235</t>
  </si>
  <si>
    <t>73500H2</t>
  </si>
  <si>
    <t>1FT7X2A68HEE04946</t>
  </si>
  <si>
    <t>89001A4</t>
  </si>
  <si>
    <t>1FT7X2AA3REE41778</t>
  </si>
  <si>
    <t>RSD</t>
  </si>
  <si>
    <t>Escondido</t>
  </si>
  <si>
    <t>59520J3</t>
  </si>
  <si>
    <t>1FT7X2A60NEC67349</t>
  </si>
  <si>
    <t>15645K3</t>
  </si>
  <si>
    <t>1FT7X2A61NEC67344</t>
  </si>
  <si>
    <t>15636K3</t>
  </si>
  <si>
    <t>1FT7X2A6XNEC67343</t>
  </si>
  <si>
    <t>15632K3</t>
  </si>
  <si>
    <t>1FT7X2A68NEC67342</t>
  </si>
  <si>
    <t>FORD ESCAPE SE 2014</t>
  </si>
  <si>
    <t>7EGG330</t>
  </si>
  <si>
    <t>1FMCU0GX4EUC85236</t>
  </si>
  <si>
    <t>7YMY482</t>
  </si>
  <si>
    <t>1FM5K7D86HGC77095</t>
  </si>
  <si>
    <t>FORD EXPLORER XLT 2018</t>
  </si>
  <si>
    <t>40471L2</t>
  </si>
  <si>
    <t>1FM5K7D85JGA98309</t>
  </si>
  <si>
    <t>69984L2</t>
  </si>
  <si>
    <t>1FTEW1CG4JKE48105</t>
  </si>
  <si>
    <t>66056W1</t>
  </si>
  <si>
    <t>1FT7X2A64FEC80414</t>
  </si>
  <si>
    <t>08861A2</t>
  </si>
  <si>
    <t>1FT7X2A61GEC85314</t>
  </si>
  <si>
    <t>57821A2</t>
  </si>
  <si>
    <t>1FT7X2A63HEB29986</t>
  </si>
  <si>
    <t>73042H2</t>
  </si>
  <si>
    <t>1FT7X2A68HEC48472</t>
  </si>
  <si>
    <t>73098H2</t>
  </si>
  <si>
    <t>1FT7X2A61HEE04948</t>
  </si>
  <si>
    <t>56126F3</t>
  </si>
  <si>
    <t>1FT7X2A63HEE98802</t>
  </si>
  <si>
    <t>FORD F-450 REGULAR CAB CONTRACTOR 2016</t>
  </si>
  <si>
    <t>00586B2</t>
  </si>
  <si>
    <t>1FDUF4GT4GEC58067</t>
  </si>
  <si>
    <t>FORD F-750 WATER TRUCK 2013</t>
  </si>
  <si>
    <t>76128W2</t>
  </si>
  <si>
    <t>3FRNF7FA0DV786055</t>
  </si>
  <si>
    <t>INTERNATIONAL 4300 DUMP TRUCK 2015</t>
  </si>
  <si>
    <t>97169M2</t>
  </si>
  <si>
    <t>1HTMMMMM3GH003029</t>
  </si>
  <si>
    <t>50376Z2</t>
  </si>
  <si>
    <t>1FTEX1CB2LKE16256</t>
  </si>
  <si>
    <t>06497K3</t>
  </si>
  <si>
    <t>1FTER4EH3MLD69652</t>
  </si>
  <si>
    <t>85634X2</t>
  </si>
  <si>
    <t>1FTEW1CP0JKE48442</t>
  </si>
  <si>
    <t>RWL</t>
  </si>
  <si>
    <t>07812G3</t>
  </si>
  <si>
    <t>1FT7X2A61MED94870</t>
  </si>
  <si>
    <t>59519J3</t>
  </si>
  <si>
    <t>1FT7X2A65MED94869</t>
  </si>
  <si>
    <t>59516J3</t>
  </si>
  <si>
    <t>1FT7X2A63NEC67345</t>
  </si>
  <si>
    <t>59514J3</t>
  </si>
  <si>
    <t>1FT7X2A60NEC67335</t>
  </si>
  <si>
    <t>09730K3</t>
  </si>
  <si>
    <t>1FT7X2A67NEC67350</t>
  </si>
  <si>
    <t>09713K3</t>
  </si>
  <si>
    <t>1FT7X2A69NEC67351</t>
  </si>
  <si>
    <t>15647K3</t>
  </si>
  <si>
    <t>1FT7X2A67NEC67347</t>
  </si>
  <si>
    <t>27694P3</t>
  </si>
  <si>
    <t>1FT7X2A61NEE21051</t>
  </si>
  <si>
    <t>32595P3</t>
  </si>
  <si>
    <t>1FT7X2A67NEE21054</t>
  </si>
  <si>
    <t>32622P3</t>
  </si>
  <si>
    <t>1FT7X2A63NEE21052</t>
  </si>
  <si>
    <t>62036L2</t>
  </si>
  <si>
    <t>1FTEW1CG4JFC45451</t>
  </si>
  <si>
    <t>73093H2</t>
  </si>
  <si>
    <t>1FTEW1CP0HKD72750</t>
  </si>
  <si>
    <t>74370l2</t>
  </si>
  <si>
    <t>1FTEX1CB4KKC14131</t>
  </si>
  <si>
    <t>54686A2</t>
  </si>
  <si>
    <t>1FT7X2A6XGEC85313</t>
  </si>
  <si>
    <t>03095F2</t>
  </si>
  <si>
    <t>1FT7X2A6XHEC48473</t>
  </si>
  <si>
    <t>84529K3</t>
  </si>
  <si>
    <t>1FT7X2A63HEB29454</t>
  </si>
  <si>
    <t>03741F2</t>
  </si>
  <si>
    <t>1FT7X2A66HEC48468</t>
  </si>
  <si>
    <t>15654J2</t>
  </si>
  <si>
    <t>1FT7X2A62HEE98807</t>
  </si>
  <si>
    <t>15653J2</t>
  </si>
  <si>
    <t>1FT7X2A69HEE98805</t>
  </si>
  <si>
    <t>76129W2</t>
  </si>
  <si>
    <t>3FRNF7FA1DV786064</t>
  </si>
  <si>
    <t>71571J2</t>
  </si>
  <si>
    <t>1FDNF7DC9HDB08876</t>
  </si>
  <si>
    <t>67776W2</t>
  </si>
  <si>
    <t>1FTER4EH4KLA64786</t>
  </si>
  <si>
    <t>70438U3</t>
  </si>
  <si>
    <t>3FTTW8E36PRA49341</t>
  </si>
  <si>
    <t>70435U3</t>
  </si>
  <si>
    <t>3FTTW8E35PRA49587</t>
  </si>
  <si>
    <t>43287T3</t>
  </si>
  <si>
    <t>1FTEX1CP1PKD45553</t>
  </si>
  <si>
    <t>FORD F-550 REG CAB XL DIESEL CONTRACTOR 2023</t>
  </si>
  <si>
    <t>38542V3</t>
  </si>
  <si>
    <t>1FDUF5GT3NDA28531</t>
  </si>
  <si>
    <t>FORD 2K WATER TRUCK F-750 2015</t>
  </si>
  <si>
    <t>3FRXF7FA1FV727558</t>
  </si>
  <si>
    <t>TRC</t>
  </si>
  <si>
    <t>FORD CAB OVER SERVICE TRUCK 2007</t>
  </si>
  <si>
    <t>449N88</t>
  </si>
  <si>
    <t>3FRLL45Z37V436512</t>
  </si>
  <si>
    <t>FREIGHTLINER 2000 GAL WATER TRUCK 2000</t>
  </si>
  <si>
    <t>993VGV</t>
  </si>
  <si>
    <t>1FV3HJAA6YHH28249</t>
  </si>
  <si>
    <t>FORD F-150 SUPER CREW CAB 2012</t>
  </si>
  <si>
    <t>75F406</t>
  </si>
  <si>
    <t>1FTFW1CT5CFC81816</t>
  </si>
  <si>
    <t>441N88</t>
  </si>
  <si>
    <t>1FTFX1CF4DKF37668</t>
  </si>
  <si>
    <t>448N88</t>
  </si>
  <si>
    <t>1FTSX2A53AEA35100</t>
  </si>
  <si>
    <t>446N88</t>
  </si>
  <si>
    <t>1FT7X2A60EEA21983</t>
  </si>
  <si>
    <t>GMC CAB OVER STAKE BED DUMP DIESEL 1999</t>
  </si>
  <si>
    <t>8C67239</t>
  </si>
  <si>
    <t>J8DE4B147X7900949</t>
  </si>
  <si>
    <t>ISUZU NPR TRUCK 1993</t>
  </si>
  <si>
    <t>4S94286</t>
  </si>
  <si>
    <t>JALC4B1K7P7008593</t>
  </si>
  <si>
    <t>442N88</t>
  </si>
  <si>
    <t>1FT7X2A62FEC36072</t>
  </si>
  <si>
    <t>FORD F-450 REGUALR CAB XL 2002</t>
  </si>
  <si>
    <t>732T14</t>
  </si>
  <si>
    <t>1FDXF46F52EA35196</t>
  </si>
  <si>
    <t>FORD F-250 SUPER CAB XL 2013</t>
  </si>
  <si>
    <t>730T14</t>
  </si>
  <si>
    <t>1FT7X2A60DEB19586</t>
  </si>
  <si>
    <t>731T14</t>
  </si>
  <si>
    <t>1FT7X2A66FED41794</t>
  </si>
  <si>
    <t>61530Z1</t>
  </si>
  <si>
    <t>1FT7X2A6XGEB68878</t>
  </si>
  <si>
    <t>FREIGHTLINER M2 5 YARD DUMP TRUCK 2006</t>
  </si>
  <si>
    <t>733T14</t>
  </si>
  <si>
    <t>1FVACWDD57HV82429</t>
  </si>
  <si>
    <t>FREIGHTLINER M2 5 YARD DUMP TRUCK 2007</t>
  </si>
  <si>
    <t>439N88</t>
  </si>
  <si>
    <t>1FVACWDD07HW67629</t>
  </si>
  <si>
    <t>FORD E-350 PASSENGER VAN XLT 2013</t>
  </si>
  <si>
    <t>729T14</t>
  </si>
  <si>
    <t>1FDNE3BL0DDA23952</t>
  </si>
  <si>
    <t>FORD F-250 CREW CAB LARIAT 2020</t>
  </si>
  <si>
    <t>727T14</t>
  </si>
  <si>
    <t>1FT7W2BNXLEE96109</t>
  </si>
  <si>
    <t>ISUZU NPR HD CREW CAB 16' BOX W/LG 2021</t>
  </si>
  <si>
    <t>LVX29U</t>
  </si>
  <si>
    <t>54DC4J1DXMS202469</t>
  </si>
  <si>
    <t>FORD F-150 CREW CAB PLATINUM 2021</t>
  </si>
  <si>
    <t>452W23</t>
  </si>
  <si>
    <t>1FTFW1E8XMFB62783</t>
  </si>
  <si>
    <t>358U26</t>
  </si>
  <si>
    <t>1FT7X2A69NEC67348</t>
  </si>
  <si>
    <t>359U26</t>
  </si>
  <si>
    <t>1FT7X2A61NEC67358</t>
  </si>
  <si>
    <t>357U26</t>
  </si>
  <si>
    <t>1FT7X2A62NEC67336</t>
  </si>
  <si>
    <t>FORD F-450 REGULAR CAB XL GAS STAKE BED 2009</t>
  </si>
  <si>
    <t>454W23</t>
  </si>
  <si>
    <t>1FDAF46Y79EA62191</t>
  </si>
  <si>
    <t>443N88</t>
  </si>
  <si>
    <t>1FT7X2A66EEB42548</t>
  </si>
  <si>
    <t>00585B2</t>
  </si>
  <si>
    <t>1FDUF4GT9GEB00629</t>
  </si>
  <si>
    <t>1FMCU0GD4JUD05274</t>
  </si>
  <si>
    <t>3FRXF7FA2FV000459</t>
  </si>
  <si>
    <t>TRM</t>
  </si>
  <si>
    <t>83714V2</t>
  </si>
  <si>
    <t>1FTER4EH1KLA99088</t>
  </si>
  <si>
    <t>9647A2</t>
  </si>
  <si>
    <t>1FTEX1CB0MFA72761</t>
  </si>
  <si>
    <t>FORD F-450 CREW CAB XL D STAKEBED DUMP 2006</t>
  </si>
  <si>
    <t>717T14</t>
  </si>
  <si>
    <t>1FDXW46P56ED36176</t>
  </si>
  <si>
    <t>FORD F-450 CREW CAB XL D STAKEBED DUMP 2007</t>
  </si>
  <si>
    <t>890S10</t>
  </si>
  <si>
    <t>1FDXW46P97EB30215</t>
  </si>
  <si>
    <t>FORD F-550 CREW CAB XL STAKEBED 2007</t>
  </si>
  <si>
    <t>889S10</t>
  </si>
  <si>
    <t>1FDAW56P27EB35347</t>
  </si>
  <si>
    <t>681V86</t>
  </si>
  <si>
    <t>1FMSK7DH6NGA35972</t>
  </si>
  <si>
    <t>FORD F-550 CREW CAB XL 2022</t>
  </si>
  <si>
    <t>970V56</t>
  </si>
  <si>
    <t>1FD0W5GN7NEE67922</t>
  </si>
  <si>
    <t>728T14</t>
  </si>
  <si>
    <t>1FT7X2A65DEA56291</t>
  </si>
  <si>
    <t>157Y55</t>
  </si>
  <si>
    <t>3FTTW8E30PRA03925</t>
  </si>
  <si>
    <t>698W66</t>
  </si>
  <si>
    <t>1FT7X2A67NEF29450</t>
  </si>
  <si>
    <t>699W66</t>
  </si>
  <si>
    <t>1FT7X2A62NEF12295</t>
  </si>
  <si>
    <t>FORD F-450 CREW CAB XL STAKEBED 2011</t>
  </si>
  <si>
    <t>324Y99</t>
  </si>
  <si>
    <t>1FD0W4GT5BEA91239</t>
  </si>
  <si>
    <t>441X30</t>
  </si>
  <si>
    <t>1FTEX1C50PKD45414</t>
  </si>
  <si>
    <t>FORD F-250 SC XL 2023</t>
  </si>
  <si>
    <t>439X30</t>
  </si>
  <si>
    <t>1FT7X2AA5PEC13486</t>
  </si>
  <si>
    <t>440X30</t>
  </si>
  <si>
    <t>1FT7X2AA7PEC13487</t>
  </si>
  <si>
    <t>325Y99</t>
  </si>
  <si>
    <t>1FTEW1C54MKE45532</t>
  </si>
  <si>
    <t>FORD F-250 SUPER CAB XL LB 2014</t>
  </si>
  <si>
    <t>613Y83</t>
  </si>
  <si>
    <t>1FT7X2A65EEB25739</t>
  </si>
  <si>
    <t>158Y55</t>
  </si>
  <si>
    <t>1FTER4EH1MLD73070</t>
  </si>
  <si>
    <t>418Y28</t>
  </si>
  <si>
    <t>3FTTW8E39PRA82818</t>
  </si>
  <si>
    <t>614Y83</t>
  </si>
  <si>
    <t>1FTFW1CF1BFB48737</t>
  </si>
  <si>
    <t>414Y28</t>
  </si>
  <si>
    <t>1FT7X2AA3PEC13485</t>
  </si>
  <si>
    <t>17658J3</t>
  </si>
  <si>
    <t>1FTER4EH8MLD73129</t>
  </si>
  <si>
    <t>615Y83</t>
  </si>
  <si>
    <t>1FTEX1C56PKE90909</t>
  </si>
  <si>
    <t>26967V3</t>
  </si>
  <si>
    <t>1FTEX1C55PKE24254</t>
  </si>
  <si>
    <t>468Z39</t>
  </si>
  <si>
    <t>1FT7X2AA7PEE17352</t>
  </si>
  <si>
    <t>935Z13</t>
  </si>
  <si>
    <t>1FT7X2AA1REC44821</t>
  </si>
  <si>
    <t>936Z13</t>
  </si>
  <si>
    <t>1FT7X2AA3REC45646</t>
  </si>
  <si>
    <t>15672J2</t>
  </si>
  <si>
    <t>1FTEX1CP4JKC12390</t>
  </si>
  <si>
    <t>3899A2</t>
  </si>
  <si>
    <t>1FT7X2AA6REC42711</t>
  </si>
  <si>
    <t>0304A5</t>
  </si>
  <si>
    <t>1FT7X2AA1RED43560</t>
  </si>
  <si>
    <t>24772V2</t>
  </si>
  <si>
    <t>1FTEW1CPXKKC35340</t>
  </si>
  <si>
    <t>8314A9</t>
  </si>
  <si>
    <t>1FTEX1KP5RKD93531</t>
  </si>
  <si>
    <t>9649A2</t>
  </si>
  <si>
    <t>1FT7X2AA5REE41958</t>
  </si>
  <si>
    <t>9648A2</t>
  </si>
  <si>
    <t>1FT7X2AA9REE41770</t>
  </si>
  <si>
    <t>Site</t>
  </si>
  <si>
    <t>Trailer Schedule</t>
  </si>
  <si>
    <t>FMV</t>
  </si>
  <si>
    <t>Class</t>
  </si>
  <si>
    <t>VIN</t>
  </si>
  <si>
    <t>Coverage</t>
  </si>
  <si>
    <t>BARRETO TILLER TRAILER 2005</t>
  </si>
  <si>
    <t>TR</t>
  </si>
  <si>
    <t>AUTO</t>
  </si>
  <si>
    <t>1B9US04114L280039</t>
  </si>
  <si>
    <t>Liability</t>
  </si>
  <si>
    <t>SPRAY RIG TRAILER 2007</t>
  </si>
  <si>
    <t>CA1061313</t>
  </si>
  <si>
    <t>UTILITY TRAILER 12 ET-18</t>
  </si>
  <si>
    <t>4MZ2427</t>
  </si>
  <si>
    <t>CA1120178</t>
  </si>
  <si>
    <t>DEMCO PIPE CADDY</t>
  </si>
  <si>
    <t>A13084</t>
  </si>
  <si>
    <t>GOLF CART TRAILER</t>
  </si>
  <si>
    <t>GOLF CART UTILITY TRAILER 2015</t>
  </si>
  <si>
    <t>CARRY ON TRAILER 4X7G 2018</t>
  </si>
  <si>
    <t>4RN4129</t>
  </si>
  <si>
    <t>4YMBU0717JN014541</t>
  </si>
  <si>
    <t>MARKSMAN MINI PIPE TRAILER 2018</t>
  </si>
  <si>
    <t>PKW090318</t>
  </si>
  <si>
    <t>BIG TEX TRAILER</t>
  </si>
  <si>
    <t>16VX121951A71246</t>
  </si>
  <si>
    <t>12' TRAILER</t>
  </si>
  <si>
    <t>13ZSA1215V1OU2761</t>
  </si>
  <si>
    <t>14' DUAL AXLE TRAILER</t>
  </si>
  <si>
    <t>4CP6253</t>
  </si>
  <si>
    <t>4ZBUE0123WX001297</t>
  </si>
  <si>
    <t>1JV2284</t>
  </si>
  <si>
    <t>MILLERBILT 5'X10' UTILITY TRAILER 2007</t>
  </si>
  <si>
    <t>16201V</t>
  </si>
  <si>
    <t>1M9BU10127L516555</t>
  </si>
  <si>
    <t>16200V</t>
  </si>
  <si>
    <t>1M9BU10147L516556</t>
  </si>
  <si>
    <t>PIPE FITTING TRAILER</t>
  </si>
  <si>
    <t>721RD156</t>
  </si>
  <si>
    <t>HUSKY HAULER TRAILER</t>
  </si>
  <si>
    <t>1JR2737</t>
  </si>
  <si>
    <t>IM9520206EA069007</t>
  </si>
  <si>
    <t>4ZBUE0147YK000302</t>
  </si>
  <si>
    <t>AZ-TEX EQUIP UTILITY TRAILER</t>
  </si>
  <si>
    <t>4BR6287</t>
  </si>
  <si>
    <t>4ZUBE0185YF000097</t>
  </si>
  <si>
    <t>LONG CARRIER TRAILER</t>
  </si>
  <si>
    <t>1GZ7931</t>
  </si>
  <si>
    <t>130AU1113HCOO4111</t>
  </si>
  <si>
    <t>TRAILER 8' X 18'</t>
  </si>
  <si>
    <t>MIGHTY MOVER UTILITY TRAILER</t>
  </si>
  <si>
    <t>4AT1851</t>
  </si>
  <si>
    <t>4AT1850</t>
  </si>
  <si>
    <t>4AGA413S4PC018324</t>
  </si>
  <si>
    <t>4VN1234</t>
  </si>
  <si>
    <t>4AG4U13S2PCO18323</t>
  </si>
  <si>
    <t>4AT1988</t>
  </si>
  <si>
    <t>4AGAU16S4PC018626</t>
  </si>
  <si>
    <t>TANDEM TRAILER</t>
  </si>
  <si>
    <t>4BX8530</t>
  </si>
  <si>
    <t>4HXSU6211C038140</t>
  </si>
  <si>
    <t>TRAILER</t>
  </si>
  <si>
    <t>4AT1989</t>
  </si>
  <si>
    <t>4ZBUE0167YK000298</t>
  </si>
  <si>
    <t>2FK2919</t>
  </si>
  <si>
    <t>CAU75999</t>
  </si>
  <si>
    <t>4AT1195</t>
  </si>
  <si>
    <t>4AGAU1456TCO22352</t>
  </si>
  <si>
    <t>4RN5084</t>
  </si>
  <si>
    <t>4HXSU1219C038142</t>
  </si>
  <si>
    <t>4BX8532</t>
  </si>
  <si>
    <t>4HXSU12191C038143</t>
  </si>
  <si>
    <t>TRAILER 2001</t>
  </si>
  <si>
    <t>4BN9872</t>
  </si>
  <si>
    <t>4HX5U12191C034343</t>
  </si>
  <si>
    <t>4AGAU13S6PC018325</t>
  </si>
  <si>
    <t>MILERBILT 10X5 TRAILER 2005</t>
  </si>
  <si>
    <t>1M9BU10165L516815</t>
  </si>
  <si>
    <t>MILLER IRRIGATION TRAILER 2003</t>
  </si>
  <si>
    <t>1M9BE18253L516182</t>
  </si>
  <si>
    <t>MILLERBILT 5'X10' UTILITY TRAILER</t>
  </si>
  <si>
    <t>4JH3533</t>
  </si>
  <si>
    <t>1M9BU10167L516607</t>
  </si>
  <si>
    <t>MIGHTY MOVER UTILITY TRAILER 1993</t>
  </si>
  <si>
    <t>4CP6669</t>
  </si>
  <si>
    <t>4AGAU13S8PC019217</t>
  </si>
  <si>
    <t>LIL TEX TRAILER</t>
  </si>
  <si>
    <t>16VLX0813V1A82122</t>
  </si>
  <si>
    <t>MIGHTY MOWER TRAILER</t>
  </si>
  <si>
    <t>4AGAU456TC022352</t>
  </si>
  <si>
    <t>TRAILER 2011</t>
  </si>
  <si>
    <t>LN2UT081XBZ033496</t>
  </si>
  <si>
    <t>JOHN DEERE UTILITY TRAILER 2016</t>
  </si>
  <si>
    <t>JOHN DEERE UTILITY TRAILER 2018</t>
  </si>
  <si>
    <t>BIG TEX DUMP TRAILER 2005</t>
  </si>
  <si>
    <t>16UDX12235134797</t>
  </si>
  <si>
    <t>CARSON UTILITY TRAILER 2016</t>
  </si>
  <si>
    <t>SE683318</t>
  </si>
  <si>
    <t>4HXLS081XEC170716</t>
  </si>
  <si>
    <t>MILLERBILT MOW TRAILER</t>
  </si>
  <si>
    <t>1M9BC18263L516147</t>
  </si>
  <si>
    <t>2001 BIG TEX TRAILER</t>
  </si>
  <si>
    <t>4CP6666</t>
  </si>
  <si>
    <t>16VNX162411C34662</t>
  </si>
  <si>
    <t>IRRIGATION TRAILER</t>
  </si>
  <si>
    <t>4EZ3412</t>
  </si>
  <si>
    <t>4ZBUE0181YF000050</t>
  </si>
  <si>
    <t>CUSTOM MOW TRAILER</t>
  </si>
  <si>
    <t>4GR7025</t>
  </si>
  <si>
    <t>1M9BE18245L516788</t>
  </si>
  <si>
    <t>WATER TRAILER 600 GALLON</t>
  </si>
  <si>
    <t>R631</t>
  </si>
  <si>
    <t>WATER TRAILER 500 GAL</t>
  </si>
  <si>
    <t>WATER TRAILER 500 GALLON</t>
  </si>
  <si>
    <t>28UR360069</t>
  </si>
  <si>
    <t>4EL3047</t>
  </si>
  <si>
    <t>1M9BC18243L516146</t>
  </si>
  <si>
    <t>1M9BC18273L516183</t>
  </si>
  <si>
    <t>MOW TRAILER</t>
  </si>
  <si>
    <t>4EV8974</t>
  </si>
  <si>
    <t>1M9BE182X4L516471</t>
  </si>
  <si>
    <t>IRRIGATION TRAILER 2003 MLBT</t>
  </si>
  <si>
    <t>1M9BE18233L516181</t>
  </si>
  <si>
    <t>4EV9032</t>
  </si>
  <si>
    <t>1M9BE18214LS16469</t>
  </si>
  <si>
    <t>IRRIGATION TRAILER 2004 MLBT</t>
  </si>
  <si>
    <t>1M9BE18284L516968</t>
  </si>
  <si>
    <t>4EV9033</t>
  </si>
  <si>
    <t>1M9BE182X4516468</t>
  </si>
  <si>
    <t>BIG TEX 70-CH TRAILER 2005</t>
  </si>
  <si>
    <t>4NR4648</t>
  </si>
  <si>
    <t>16VCX182451E83330</t>
  </si>
  <si>
    <t>4UN2335</t>
  </si>
  <si>
    <t>1M9BE18284L516470</t>
  </si>
  <si>
    <t>BIG TEX LANDSCAPE TRAILER 2008</t>
  </si>
  <si>
    <t>4RY5339</t>
  </si>
  <si>
    <t>16VAX121782A97006</t>
  </si>
  <si>
    <t>CARSON EQUIPMENT TRAILER</t>
  </si>
  <si>
    <t>4HXSC1623TC003105</t>
  </si>
  <si>
    <t>PRO SPRAY 200 GALLON SPRAYER / TRAILER</t>
  </si>
  <si>
    <t>1W9762352GR522031</t>
  </si>
  <si>
    <t>CARSON TRAILER 6.5' X 10' 2011</t>
  </si>
  <si>
    <t>4LX5823</t>
  </si>
  <si>
    <t>4HXLS1018BC156312</t>
  </si>
  <si>
    <t>SE710912</t>
  </si>
  <si>
    <t>4HXLS081XEC170540</t>
  </si>
  <si>
    <t>SE710914</t>
  </si>
  <si>
    <t>4HXLS0818FC171767</t>
  </si>
  <si>
    <t>JOHN DEERE UTILITY TRAILER 2021</t>
  </si>
  <si>
    <t>MARKSMAN LANDSCAPE TRAILER</t>
  </si>
  <si>
    <t>1M9BE12127L516789</t>
  </si>
  <si>
    <t>MARKSMAN MINI PIPE TRAILER 2016</t>
  </si>
  <si>
    <t>PKW2</t>
  </si>
  <si>
    <t>PKW1</t>
  </si>
  <si>
    <t>MOW CREW 8' X 20' TRAILER 2010</t>
  </si>
  <si>
    <t>4LF5011</t>
  </si>
  <si>
    <t>1M9BE2023AL516079</t>
  </si>
  <si>
    <t>AZ-TEX 200 GALLON SPRAYER TRAILER</t>
  </si>
  <si>
    <t>4LS3874</t>
  </si>
  <si>
    <t>4ZBFD1063CF001016</t>
  </si>
  <si>
    <t>BIG TEX 35ES-12' UTILITY TRAILER 2020</t>
  </si>
  <si>
    <t>4TC2406</t>
  </si>
  <si>
    <t>16VAX1218L2046409</t>
  </si>
  <si>
    <t>MARKSMAN 5 X 10 CUSTOM TRAILER 2008</t>
  </si>
  <si>
    <t>4KD6943</t>
  </si>
  <si>
    <t>4A6UC101871016359</t>
  </si>
  <si>
    <t>MARKSMAN MINI PIPE TRAILER 2017</t>
  </si>
  <si>
    <t>PKW060617</t>
  </si>
  <si>
    <t>PKW081017</t>
  </si>
  <si>
    <t>PKW070817</t>
  </si>
  <si>
    <t>PKW040217</t>
  </si>
  <si>
    <t>MARKSMAN 6 X 10 CUSTOM TRAILER 2008</t>
  </si>
  <si>
    <t>4RM2713</t>
  </si>
  <si>
    <t>4A6UC101281016598</t>
  </si>
  <si>
    <t>4TD2649</t>
  </si>
  <si>
    <t>4A6UC101X91016656</t>
  </si>
  <si>
    <t>MARKSMAN 14' LANDSCAPE TRAILER 2008</t>
  </si>
  <si>
    <t>4KK2148</t>
  </si>
  <si>
    <t>1M9BE142X8L516403</t>
  </si>
  <si>
    <t>MARKSMAN 6 X 10 CUSTOM TRAILER 2009</t>
  </si>
  <si>
    <t>4A6UC101191016657</t>
  </si>
  <si>
    <t>MARKSMAN MOWCREW TRAILER 2009</t>
  </si>
  <si>
    <t>4KN5914</t>
  </si>
  <si>
    <t>1M9BE18299L516131</t>
  </si>
  <si>
    <t>MARKSMAN 6 X 10 CUSTOM TRAILER</t>
  </si>
  <si>
    <t>4KX9072</t>
  </si>
  <si>
    <t>1M9BU1018AL516020</t>
  </si>
  <si>
    <t>4KX9073</t>
  </si>
  <si>
    <t>1M9BU101XAL516021</t>
  </si>
  <si>
    <t>MARKSMAN 6 X 12 TRAILER 2011</t>
  </si>
  <si>
    <t>4LJ7374</t>
  </si>
  <si>
    <t>1J9BU1211AC390040</t>
  </si>
  <si>
    <t>4LJ7569</t>
  </si>
  <si>
    <t>1J9BU1213AC390041</t>
  </si>
  <si>
    <t>4LJ7570</t>
  </si>
  <si>
    <t>1J9BU1219AC390044</t>
  </si>
  <si>
    <t>PKW050317</t>
  </si>
  <si>
    <t>PRO SPRAY 200 GALLON SPRAYER TRAILER 2016</t>
  </si>
  <si>
    <t>4S9BU1014HC412532</t>
  </si>
  <si>
    <t>SOLAR ARROW BOARD ARO-LITE25</t>
  </si>
  <si>
    <t>SO11568</t>
  </si>
  <si>
    <t>MARKSMAN UTILITY TRAILER 2014</t>
  </si>
  <si>
    <t>1M9BU1013EL516139</t>
  </si>
  <si>
    <t>MARKSMAN ALL PURPOSE TRAILER 2012</t>
  </si>
  <si>
    <t>4MG5964</t>
  </si>
  <si>
    <t>1M9BE1426CL516259</t>
  </si>
  <si>
    <t>MILLERBILT IRRIGATION TRAILER 2007</t>
  </si>
  <si>
    <t>37325U</t>
  </si>
  <si>
    <t>1M9BE18217L516072</t>
  </si>
  <si>
    <t>37488U</t>
  </si>
  <si>
    <t>1M9BE182X7L516071</t>
  </si>
  <si>
    <t>BIG TEX UTILITY TRAILER 2021</t>
  </si>
  <si>
    <t>4UG9096</t>
  </si>
  <si>
    <t>16V1U1314N2110827</t>
  </si>
  <si>
    <t>MARKSMAN MINI PIPE TRAILER 2014</t>
  </si>
  <si>
    <t>PKW120618</t>
  </si>
  <si>
    <t>PKW100318</t>
  </si>
  <si>
    <t>MILLERBILT IRRIGATION TRAILER 2006</t>
  </si>
  <si>
    <t>1M9BE18276L516124</t>
  </si>
  <si>
    <t>1M9BE18276L516125</t>
  </si>
  <si>
    <t>1M9BE18206L516126</t>
  </si>
  <si>
    <t>1MPBE18246L516128</t>
  </si>
  <si>
    <t>1M9BE18226L516127</t>
  </si>
  <si>
    <t>1M9BE18267L516164</t>
  </si>
  <si>
    <t>1M9BE18257L516074</t>
  </si>
  <si>
    <t>1M9BE18237L516073</t>
  </si>
  <si>
    <t>1M9BE18227L516985</t>
  </si>
  <si>
    <t>4NU5353</t>
  </si>
  <si>
    <t>1M9BE1427CL516092</t>
  </si>
  <si>
    <t>4MC7083</t>
  </si>
  <si>
    <t>1M9BE1424CL516101</t>
  </si>
  <si>
    <t>4MC7098</t>
  </si>
  <si>
    <t>1M9BE1422CL516100</t>
  </si>
  <si>
    <t>4MG8984</t>
  </si>
  <si>
    <t>1M9BE1422CL516260</t>
  </si>
  <si>
    <t>MARKSMAN MOW TRAILER 2012</t>
  </si>
  <si>
    <t>4ML1451</t>
  </si>
  <si>
    <t>1M9BE2024CL516305</t>
  </si>
  <si>
    <t>4ML3126</t>
  </si>
  <si>
    <t>1M9BE1425CL516348</t>
  </si>
  <si>
    <t>4ML3117</t>
  </si>
  <si>
    <t>1M9BE1427CL516349</t>
  </si>
  <si>
    <t>4LN9508</t>
  </si>
  <si>
    <t>1M9BE1429CL516420</t>
  </si>
  <si>
    <t>MILLERBILT ALL PURPOSE TRAILER 2012</t>
  </si>
  <si>
    <t>4ML9536</t>
  </si>
  <si>
    <t>1M9BE1429CL516434</t>
  </si>
  <si>
    <t>4ML9537</t>
  </si>
  <si>
    <t>1M9BE1420CL516435</t>
  </si>
  <si>
    <t>MILLERBILT MOW TRAILER 2012</t>
  </si>
  <si>
    <t>4VA4573</t>
  </si>
  <si>
    <t>1M9BE2025CL516412</t>
  </si>
  <si>
    <t>MARKSMAN ALL PURPOSE 14' TRAILER 2014</t>
  </si>
  <si>
    <t>4NR8200</t>
  </si>
  <si>
    <t>1M9BE142XEL516073</t>
  </si>
  <si>
    <t>MARKSMAN ALL PURPOSE TRAILER 2014</t>
  </si>
  <si>
    <t>4NG7394</t>
  </si>
  <si>
    <t>1M9BE1421EL516074</t>
  </si>
  <si>
    <t>MARKMAN ALL PURPOSE TRAILER 2014</t>
  </si>
  <si>
    <t>4NT1664</t>
  </si>
  <si>
    <t>1M9BE1429EL516517</t>
  </si>
  <si>
    <t>MARKSMAN ALL PURPOSE TRAILER 2015</t>
  </si>
  <si>
    <t>4MT9442</t>
  </si>
  <si>
    <t>1M9BE1420FL516052</t>
  </si>
  <si>
    <t>4MT9757</t>
  </si>
  <si>
    <t>1M9BE1422FL516053</t>
  </si>
  <si>
    <t>4PA9176</t>
  </si>
  <si>
    <t>1M9BE1424FL516054</t>
  </si>
  <si>
    <t>BIG TEX 35SA 10' UTILITY TRAILER</t>
  </si>
  <si>
    <t>4VM1463</t>
  </si>
  <si>
    <t>16V1U1311N2138391</t>
  </si>
  <si>
    <t>4VM1462</t>
  </si>
  <si>
    <t>16V1U1317N2138377</t>
  </si>
  <si>
    <t>WANCO 25 LAMP ARROW BOARD 2015</t>
  </si>
  <si>
    <t>SE755371</t>
  </si>
  <si>
    <t>5F11S1018F1004795</t>
  </si>
  <si>
    <t>MARKSMAN ALL PURPOSE TRAILER 2018</t>
  </si>
  <si>
    <t>1R9BE1421JL846306</t>
  </si>
  <si>
    <t>MARKSMAN ALL PURPOSE TRAILER 2017</t>
  </si>
  <si>
    <t>4RA8481</t>
  </si>
  <si>
    <t>1M9BE1427HL516116</t>
  </si>
  <si>
    <t>MULTIQUIP WT5C 500 GALLON WATER TRAILER 2017</t>
  </si>
  <si>
    <t>MARKSMAN ALL PURPOSE TRAILER 2016</t>
  </si>
  <si>
    <t>4PL8776</t>
  </si>
  <si>
    <t>1M9BE1426GL516008</t>
  </si>
  <si>
    <t>4PM9035</t>
  </si>
  <si>
    <t>1M9BE1423GL516015</t>
  </si>
  <si>
    <t>4PP3409</t>
  </si>
  <si>
    <t>1M9BE1427GL516020</t>
  </si>
  <si>
    <t>4PS2174</t>
  </si>
  <si>
    <t>1M9BE1429GL516021</t>
  </si>
  <si>
    <t>MARKSMAN MOW CREW TRAILER 2016</t>
  </si>
  <si>
    <t>4VP9242</t>
  </si>
  <si>
    <t>1M9BE2025GL516030</t>
  </si>
  <si>
    <t>MARKSMAN UTILITY TRAILER 2017</t>
  </si>
  <si>
    <t>4RE2506</t>
  </si>
  <si>
    <t>1M9BU1019HL516229</t>
  </si>
  <si>
    <t>4RJ7782</t>
  </si>
  <si>
    <t>1M9BE1424HL516364</t>
  </si>
  <si>
    <t>4RM5051</t>
  </si>
  <si>
    <t>1M9BE1426HL516365</t>
  </si>
  <si>
    <t>1R9BE142XJL846367</t>
  </si>
  <si>
    <t>4SD3919</t>
  </si>
  <si>
    <t>1R9BE1424JL846333</t>
  </si>
  <si>
    <t>BUTLER TS410D EQUIPMENT TRAILER 2015</t>
  </si>
  <si>
    <t>4NL8831</t>
  </si>
  <si>
    <t>1B9DF1017F2726554</t>
  </si>
  <si>
    <t>Physical Damage</t>
  </si>
  <si>
    <t>MARKSMAN MOW CREW TRAILER 2020</t>
  </si>
  <si>
    <t>1R9BE202XLL846044</t>
  </si>
  <si>
    <t>BUTLER TS410D EQUIPMENT TRAILER 2019</t>
  </si>
  <si>
    <t>4TE5079</t>
  </si>
  <si>
    <t>1B9DF1018K2726170</t>
  </si>
  <si>
    <t>BUTLER LT712 TRAILER 2017</t>
  </si>
  <si>
    <t>4RC3554</t>
  </si>
  <si>
    <t>1B9DF1227H2726787</t>
  </si>
  <si>
    <t>TANDEM TRAILER HIGH SIDE 6X16 2019</t>
  </si>
  <si>
    <t>4RN5085</t>
  </si>
  <si>
    <t>4YMBU1621KN007375</t>
  </si>
  <si>
    <t>MARKSMAN ALL PURPOSE TRAILER 2020</t>
  </si>
  <si>
    <t>4SU4062</t>
  </si>
  <si>
    <t>1R9BE1429LL846038</t>
  </si>
  <si>
    <t>4RY4992</t>
  </si>
  <si>
    <t>1R9BE1426LL846045</t>
  </si>
  <si>
    <t>4SU3948</t>
  </si>
  <si>
    <t>1R9BE142XLL846047</t>
  </si>
  <si>
    <t>4UN2341</t>
  </si>
  <si>
    <t>1R9BE142XLL846100</t>
  </si>
  <si>
    <t>4VR5164</t>
  </si>
  <si>
    <t>1R9BE1423LL846133</t>
  </si>
  <si>
    <t>4SZ5490</t>
  </si>
  <si>
    <t>1R9BE1427LL846104</t>
  </si>
  <si>
    <t>4SU4309</t>
  </si>
  <si>
    <t>1R9BE1428LL846046</t>
  </si>
  <si>
    <t>4SU4061</t>
  </si>
  <si>
    <t>1R9BE1429LL846041</t>
  </si>
  <si>
    <t>BUTLER TRAILER TS6510D 2022</t>
  </si>
  <si>
    <t>4UT1163</t>
  </si>
  <si>
    <t>1B9DF101XM2726378</t>
  </si>
  <si>
    <t>4UT1162</t>
  </si>
  <si>
    <t>1B9DF1011N2726401</t>
  </si>
  <si>
    <t>VERMEER TLR33 TRAILER 2023</t>
  </si>
  <si>
    <t>1VRA13BJXPT052074</t>
  </si>
  <si>
    <t>WANCO 25 LAMP ARROW BOARD 2019</t>
  </si>
  <si>
    <t>5F11S1010K1000458</t>
  </si>
  <si>
    <t>WANCO 25 LAMP ARROW BOARD 2017</t>
  </si>
  <si>
    <t>SE755373</t>
  </si>
  <si>
    <t>5F1151011H1001613</t>
  </si>
  <si>
    <t>HOLSTEIN 7240G BBQ TRAILER 2017</t>
  </si>
  <si>
    <t>4RA1210</t>
  </si>
  <si>
    <t>1H9AB131XHH260002</t>
  </si>
  <si>
    <t>PJ 20' EQUIPMENT TRAILER (9999 GVWR) 2014</t>
  </si>
  <si>
    <t>4VP9243</t>
  </si>
  <si>
    <t>3CVCC2029E2516712</t>
  </si>
  <si>
    <t>PJ T6202 7X20 EQUIPMENT TRAILER 2012</t>
  </si>
  <si>
    <t>4VP9244</t>
  </si>
  <si>
    <t>4P5T62023C1177056</t>
  </si>
  <si>
    <t>PJ DUMP TRAILER 7'X14' 2013</t>
  </si>
  <si>
    <t>4PL6795</t>
  </si>
  <si>
    <t>4P5DL1428D1191246</t>
  </si>
  <si>
    <t>PKW0317</t>
  </si>
  <si>
    <t>PJ TH202 7X20 EQUIPMENT TRAILER 2018</t>
  </si>
  <si>
    <t>4RH3258</t>
  </si>
  <si>
    <t>3CVTH2027J2567444</t>
  </si>
  <si>
    <t>CARSON SU 7x18 ALL PURPOSE TRAILER</t>
  </si>
  <si>
    <t>4SN8042</t>
  </si>
  <si>
    <t>4HXBL1424KC207803</t>
  </si>
  <si>
    <t>CARSON LS 7x14 ALL PURPOSE TRAILER</t>
  </si>
  <si>
    <t>4SC8202</t>
  </si>
  <si>
    <t>4HXBL1429KC207778</t>
  </si>
  <si>
    <t>4RN5083</t>
  </si>
  <si>
    <t>4HXBL1420KC207779</t>
  </si>
  <si>
    <t>CARSON SU 7X18 MOW TRAILER</t>
  </si>
  <si>
    <t>4UA2912</t>
  </si>
  <si>
    <t>4HXBL1825KC206668</t>
  </si>
  <si>
    <t>CARSON SU 7x18 MOW TRAILER</t>
  </si>
  <si>
    <t>4SV7974</t>
  </si>
  <si>
    <t>4HXBU1824KC206576</t>
  </si>
  <si>
    <t>CARSON LS 7x18 MOW TRAILER</t>
  </si>
  <si>
    <t>4SC6213</t>
  </si>
  <si>
    <t>4HXBU1829KC206573</t>
  </si>
  <si>
    <t>4RN5081</t>
  </si>
  <si>
    <t>4HXBU1821KC206597</t>
  </si>
  <si>
    <t>4SV7973</t>
  </si>
  <si>
    <t>4HXBU1826KC206577</t>
  </si>
  <si>
    <t>4SC9953</t>
  </si>
  <si>
    <t>4HXBL1427KC207777</t>
  </si>
  <si>
    <t>4SC9784</t>
  </si>
  <si>
    <t>4HXBL1427KC207780</t>
  </si>
  <si>
    <t>SOLARTECH 25 LAMP ARROW BOARD 2024</t>
  </si>
  <si>
    <t>4GM1A091XR1533732</t>
  </si>
  <si>
    <t>PRO SPRAY 110 GALLON SPRAYER TRAILER 2018</t>
  </si>
  <si>
    <t>SE758836</t>
  </si>
  <si>
    <t>2018 0615</t>
  </si>
  <si>
    <t>2018-0616</t>
  </si>
  <si>
    <t>BUTLER TRAILER TS6510D 2021</t>
  </si>
  <si>
    <t>1B9DF1017M2726385</t>
  </si>
  <si>
    <t>MARKSMAN MINI PIPE TRAILER</t>
  </si>
  <si>
    <t>PJ T8222 DECKOVER TILT EQUIPMENT TRAILER 2019</t>
  </si>
  <si>
    <t>4P5T82226K1301455</t>
  </si>
  <si>
    <t>MARKSMAN ALL PURPOSE TRAILER 2021</t>
  </si>
  <si>
    <t>8VH8531</t>
  </si>
  <si>
    <t>1R9BE1424ML846076</t>
  </si>
  <si>
    <t>1R9BE1421ML846116</t>
  </si>
  <si>
    <t>1R9BE1426ML846113</t>
  </si>
  <si>
    <t>CARSON TRAILER 12' DECK OVER 2023</t>
  </si>
  <si>
    <t>4VS2831</t>
  </si>
  <si>
    <t>4HXBF1225PC231612</t>
  </si>
  <si>
    <t>CARSON TRAILER 12' ALL PURPOSE 1 TRAILER 2022</t>
  </si>
  <si>
    <t>4UY3199</t>
  </si>
  <si>
    <t>4HXBL1221NC228292</t>
  </si>
  <si>
    <t>4UY3201</t>
  </si>
  <si>
    <t>4XHBL122XNC228291</t>
  </si>
  <si>
    <t>4UY3663</t>
  </si>
  <si>
    <t>4HXBL1228NC228290</t>
  </si>
  <si>
    <t>4UN2336</t>
  </si>
  <si>
    <t>4HXBL1221NC228289</t>
  </si>
  <si>
    <t>4UY3665</t>
  </si>
  <si>
    <t>4HXBL122XNC228288</t>
  </si>
  <si>
    <t>CARSON TRAILER 12' ALL PURPOSE 1 TRAILER 2023</t>
  </si>
  <si>
    <t>4HXBL1226PC230896</t>
  </si>
  <si>
    <t>4VL2638</t>
  </si>
  <si>
    <t>4HXBL1227PC230695</t>
  </si>
  <si>
    <t>CARSON TRAILER 12' ALL PURPOSE 1 TRAILER 2024</t>
  </si>
  <si>
    <t>4WE8778</t>
  </si>
  <si>
    <t>4HXBL1228RC233480</t>
  </si>
  <si>
    <t>TBD</t>
  </si>
  <si>
    <t>4WE8777</t>
  </si>
  <si>
    <t>4HXBL122XRC233481</t>
  </si>
  <si>
    <t>4WE9680</t>
  </si>
  <si>
    <t>4HXBL1229RC233424</t>
  </si>
  <si>
    <t>4HXBL1220RC233425</t>
  </si>
  <si>
    <t>4HXBL1225SC234298</t>
  </si>
  <si>
    <t>4UN2334</t>
  </si>
  <si>
    <t>1R9BE142XML846115</t>
  </si>
  <si>
    <t>4UN2337</t>
  </si>
  <si>
    <t>1R9BE1428ML846114</t>
  </si>
  <si>
    <t>4VJ5015</t>
  </si>
  <si>
    <t>4HXBL1222PC230541</t>
  </si>
  <si>
    <t>4VK3465</t>
  </si>
  <si>
    <t>4HXBL1224PC230542</t>
  </si>
  <si>
    <t>4VN3707</t>
  </si>
  <si>
    <t>4HXBL1224PC230895</t>
  </si>
  <si>
    <t>4WE2107</t>
  </si>
  <si>
    <t>4HXBL1221RC233224</t>
  </si>
  <si>
    <t>4WF7324</t>
  </si>
  <si>
    <t>4HXBL1227RC233681</t>
  </si>
  <si>
    <t>4HXBL1420SC234643</t>
  </si>
  <si>
    <t>CARSON TRAILER 14' ALL PURPOSE 1 TRAILER 2024</t>
  </si>
  <si>
    <t>4HXBL1422SC234644</t>
  </si>
  <si>
    <t>4HXBL1426SC234338</t>
  </si>
  <si>
    <t>4HXBL1420SC234951</t>
  </si>
  <si>
    <t>CARSON 12' UTILITY TRAILER 2022</t>
  </si>
  <si>
    <t>4HXBL122XNC226668</t>
  </si>
  <si>
    <t>4VU2297</t>
  </si>
  <si>
    <t>4HXBL1227RC231803</t>
  </si>
  <si>
    <t>4XXBL122XPC231565</t>
  </si>
  <si>
    <t>4HXBL1228PC231564</t>
  </si>
  <si>
    <t>BIG TEX 14TL 20' TILT BED TRAILER 2020</t>
  </si>
  <si>
    <t>4TB3141</t>
  </si>
  <si>
    <t>16VEX2023L2051777</t>
  </si>
  <si>
    <t>BUTLER LT712 EQUIPMENT TRAILER 2021</t>
  </si>
  <si>
    <t>1B9DF1220M2726315</t>
  </si>
  <si>
    <t>4HXBL1223RC233080</t>
  </si>
  <si>
    <t>TRAILER PLUS 7 X 16 ENCLOSED TRAILER 2021</t>
  </si>
  <si>
    <t>4TW8401</t>
  </si>
  <si>
    <t>4YMBC1628MR002172</t>
  </si>
  <si>
    <t>4WE2026</t>
  </si>
  <si>
    <t>4HXBL1421RC233379</t>
  </si>
  <si>
    <t>IMAGO DT10K SSR DUMP TRAILER 2019</t>
  </si>
  <si>
    <t>4SV4537</t>
  </si>
  <si>
    <t>1Z9D28126KC253217</t>
  </si>
  <si>
    <t>BUTLER TRAILER LT712 2022</t>
  </si>
  <si>
    <t>4UW1494</t>
  </si>
  <si>
    <t>1B9DF1222N2726395</t>
  </si>
  <si>
    <t>SE732542</t>
  </si>
  <si>
    <t>1B9DF1222N2726465</t>
  </si>
  <si>
    <t>BUTLER TRAILER LT1014 2024</t>
  </si>
  <si>
    <t>4WD3577</t>
  </si>
  <si>
    <t>1B9DF1421N2726398</t>
  </si>
  <si>
    <t>CARSON TRAILER 7 X 14 DUMP TRAILER 2024</t>
  </si>
  <si>
    <t>4HXBD1424RC234085</t>
  </si>
  <si>
    <t>TRAIL KING 20' EQUIPMENT TRAILER 2022</t>
  </si>
  <si>
    <t>4UW4101</t>
  </si>
  <si>
    <t>1TKU02622NR128662</t>
  </si>
  <si>
    <t>CARSON TRAILER 7 X 14 DUMP TRAILER</t>
  </si>
  <si>
    <t>4HXBD1426RC232662</t>
  </si>
  <si>
    <t>FELLING FT16-IT-I EQUIPMENT TRAILER 2021</t>
  </si>
  <si>
    <t>5FTCE262XM2002339</t>
  </si>
  <si>
    <t>TITANIUM CARGO TRAILER 2021</t>
  </si>
  <si>
    <t>4VE8929</t>
  </si>
  <si>
    <t>7PLBC2424MM000568</t>
  </si>
  <si>
    <t>Count:</t>
  </si>
  <si>
    <t>MES</t>
  </si>
  <si>
    <t>MNB</t>
  </si>
  <si>
    <t>MNO</t>
  </si>
  <si>
    <t>MTC</t>
  </si>
  <si>
    <t>TLV</t>
  </si>
  <si>
    <t>Asset Name Key</t>
  </si>
  <si>
    <t>Emp #</t>
  </si>
  <si>
    <t>Employee Name</t>
  </si>
  <si>
    <t>Title</t>
  </si>
  <si>
    <t>Hire Date</t>
  </si>
  <si>
    <t>Driver</t>
  </si>
  <si>
    <t>DOB</t>
  </si>
  <si>
    <t>Abad; Marcos L.</t>
  </si>
  <si>
    <t>Groundsman</t>
  </si>
  <si>
    <t>A6567743</t>
  </si>
  <si>
    <t>Acosta; Abraham R.</t>
  </si>
  <si>
    <t>Acosta; Ambrocio Lopez</t>
  </si>
  <si>
    <t>Laborer Foreman</t>
  </si>
  <si>
    <t>E2377569</t>
  </si>
  <si>
    <t>Adyani; Audra</t>
  </si>
  <si>
    <t>Director of Administration</t>
  </si>
  <si>
    <t>D9130777</t>
  </si>
  <si>
    <t>Agosto; Donel</t>
  </si>
  <si>
    <t>Irrigation Technician</t>
  </si>
  <si>
    <t>Y2850129</t>
  </si>
  <si>
    <t>Aguayo; Salvador F.</t>
  </si>
  <si>
    <t>Y7623034</t>
  </si>
  <si>
    <t>Aguilar Rodriguez; Alberto</t>
  </si>
  <si>
    <t>Landscape/Irrigation Tender</t>
  </si>
  <si>
    <t>V9063954</t>
  </si>
  <si>
    <t>Aguilar; Cornelio</t>
  </si>
  <si>
    <t>Tree Climber</t>
  </si>
  <si>
    <t>Y2208925</t>
  </si>
  <si>
    <t>Aguilar; Eleazar Zintzun</t>
  </si>
  <si>
    <t>Laborer</t>
  </si>
  <si>
    <t>C1939778</t>
  </si>
  <si>
    <t>Aguilar; Erick</t>
  </si>
  <si>
    <t>Foreman</t>
  </si>
  <si>
    <t>Y3076967</t>
  </si>
  <si>
    <t>Aguilar; Jose</t>
  </si>
  <si>
    <t>D5570427</t>
  </si>
  <si>
    <t>Aguilar; Jose Manuel</t>
  </si>
  <si>
    <t>Aguilera; Jose Jesus</t>
  </si>
  <si>
    <t>Landscape Journeyman</t>
  </si>
  <si>
    <t>N7410044</t>
  </si>
  <si>
    <t>Aguirre; Jose Ruben</t>
  </si>
  <si>
    <t>Y2937391</t>
  </si>
  <si>
    <t>Aguirre; Luis Antonio G.</t>
  </si>
  <si>
    <t>Y7267236</t>
  </si>
  <si>
    <t>Aguirre; Miguel</t>
  </si>
  <si>
    <t>Branch Manager</t>
  </si>
  <si>
    <t>D9119519</t>
  </si>
  <si>
    <t>Aguirre; Otilio</t>
  </si>
  <si>
    <t>Y2501876</t>
  </si>
  <si>
    <t>Aguirre; Roberto Palomares</t>
  </si>
  <si>
    <t>Foreman Mow</t>
  </si>
  <si>
    <t>W8571861</t>
  </si>
  <si>
    <t>Aguirre; Roberto Rodas</t>
  </si>
  <si>
    <t>Y2778871</t>
  </si>
  <si>
    <t>Ahuatl; Procoro</t>
  </si>
  <si>
    <t>A3507067</t>
  </si>
  <si>
    <t>Alcazar; Jason</t>
  </si>
  <si>
    <t>E3579066</t>
  </si>
  <si>
    <t>Alcazar; Mario</t>
  </si>
  <si>
    <t>Operations Specialist</t>
  </si>
  <si>
    <t>Y2269333</t>
  </si>
  <si>
    <t>Aleman; Hociel</t>
  </si>
  <si>
    <t>Y4228130</t>
  </si>
  <si>
    <t>Allgaier; Robert</t>
  </si>
  <si>
    <t>Plant Health Coordinator</t>
  </si>
  <si>
    <t>D2407829</t>
  </si>
  <si>
    <t>Alonso-Barajas; Alejandro</t>
  </si>
  <si>
    <t>Leadman</t>
  </si>
  <si>
    <t>D4474834</t>
  </si>
  <si>
    <t>Alonso; Osvaldo</t>
  </si>
  <si>
    <t>Y2479206</t>
  </si>
  <si>
    <t>Alvarado; Carlos Lobato</t>
  </si>
  <si>
    <t>W8713544</t>
  </si>
  <si>
    <t>Alvarez; Andrew</t>
  </si>
  <si>
    <t>Y6956682</t>
  </si>
  <si>
    <t>Alvarez; Josafat Morales</t>
  </si>
  <si>
    <t>F8424505</t>
  </si>
  <si>
    <t>Alvarez; Jose</t>
  </si>
  <si>
    <t>Y7296309</t>
  </si>
  <si>
    <t>Alvarez; Luis Javier</t>
  </si>
  <si>
    <t>Y3303301</t>
  </si>
  <si>
    <t>Alvarez; Salvador Perez</t>
  </si>
  <si>
    <t>N6789350</t>
  </si>
  <si>
    <t>Alvarez; Victor M.</t>
  </si>
  <si>
    <t>Foreman Enhancement</t>
  </si>
  <si>
    <t>W1698779</t>
  </si>
  <si>
    <t>Amaya Perea; Jorge</t>
  </si>
  <si>
    <t>PLC</t>
  </si>
  <si>
    <t>Amaya; Tiburcio H.</t>
  </si>
  <si>
    <t>A6005790</t>
  </si>
  <si>
    <t>Ambrosio; Isidro</t>
  </si>
  <si>
    <t>Y2552336</t>
  </si>
  <si>
    <t>Amezcua; Carlos</t>
  </si>
  <si>
    <t>Estimator</t>
  </si>
  <si>
    <t>D1664479</t>
  </si>
  <si>
    <t>Anderson-Kane; Debra</t>
  </si>
  <si>
    <t>Project Engineer</t>
  </si>
  <si>
    <t>A4663684</t>
  </si>
  <si>
    <t>Angel; Jose</t>
  </si>
  <si>
    <t>Anibal; Michael Edward</t>
  </si>
  <si>
    <t>Exec VP of Sales &amp; Marketing</t>
  </si>
  <si>
    <t>Anzures; Marco S.</t>
  </si>
  <si>
    <t>Spray Tech</t>
  </si>
  <si>
    <t>B4755967</t>
  </si>
  <si>
    <t>Araujo; Merced</t>
  </si>
  <si>
    <t>C4384188</t>
  </si>
  <si>
    <t>Arellano; Alvaro</t>
  </si>
  <si>
    <t>C5812309</t>
  </si>
  <si>
    <t>Arias; Intias Alfredo A.</t>
  </si>
  <si>
    <t>Y1494422</t>
  </si>
  <si>
    <t>Arias; Ricardo</t>
  </si>
  <si>
    <t>B3345026</t>
  </si>
  <si>
    <t>Arizmendi; Brayan D.</t>
  </si>
  <si>
    <t>Y9625632</t>
  </si>
  <si>
    <t>Armenta; Juan Pablo G.</t>
  </si>
  <si>
    <t>Y6113232</t>
  </si>
  <si>
    <t>Arrez; Alexis</t>
  </si>
  <si>
    <t>Y9967748</t>
  </si>
  <si>
    <t>Arriaga; Antonio</t>
  </si>
  <si>
    <t>F6959626</t>
  </si>
  <si>
    <t>Arriaga; Bryan</t>
  </si>
  <si>
    <t>F5607259</t>
  </si>
  <si>
    <t>Arteaga; Carlos</t>
  </si>
  <si>
    <t>Y9829107</t>
  </si>
  <si>
    <t>Arteaga; Jose</t>
  </si>
  <si>
    <t>Y7827112</t>
  </si>
  <si>
    <t>Arteaga; Jose Manuel B</t>
  </si>
  <si>
    <t>Account Manager</t>
  </si>
  <si>
    <t>B4993333</t>
  </si>
  <si>
    <t>Artero; Jose</t>
  </si>
  <si>
    <t>A7168625</t>
  </si>
  <si>
    <t>Arvizu De Anda; Carlos</t>
  </si>
  <si>
    <t>B5817706</t>
  </si>
  <si>
    <t>Arzate; David</t>
  </si>
  <si>
    <t>C3632771</t>
  </si>
  <si>
    <t>Avalos; Manuel Ayala</t>
  </si>
  <si>
    <t>B5439826</t>
  </si>
  <si>
    <t>Avalos; Miguel</t>
  </si>
  <si>
    <t>D2657524</t>
  </si>
  <si>
    <t>Avelar; Abel</t>
  </si>
  <si>
    <t>E2151854</t>
  </si>
  <si>
    <t>Avila; Angel</t>
  </si>
  <si>
    <t>Safety Coordinator</t>
  </si>
  <si>
    <t>C1535795</t>
  </si>
  <si>
    <t>Avila; Arturo</t>
  </si>
  <si>
    <t>Y3584996</t>
  </si>
  <si>
    <t>Avila; Daniel</t>
  </si>
  <si>
    <t>B3350754</t>
  </si>
  <si>
    <t>Avila; Sergio</t>
  </si>
  <si>
    <t>Dir of Information Technology</t>
  </si>
  <si>
    <t>B6507875</t>
  </si>
  <si>
    <t>Aviles; Jose</t>
  </si>
  <si>
    <t>Y8295127</t>
  </si>
  <si>
    <t>Ayala; Gabino Galenna</t>
  </si>
  <si>
    <t>Y2249895</t>
  </si>
  <si>
    <t>Ayala; Jose</t>
  </si>
  <si>
    <t>Y2211044</t>
  </si>
  <si>
    <t>Y7798921</t>
  </si>
  <si>
    <t>Ayala; Oscar</t>
  </si>
  <si>
    <t>E3644908</t>
  </si>
  <si>
    <t>Bahena; Alberto Felipe</t>
  </si>
  <si>
    <t>Y7077424</t>
  </si>
  <si>
    <t>Bahena; Fermin</t>
  </si>
  <si>
    <t>Irrigation Specialist</t>
  </si>
  <si>
    <t>Y2170206</t>
  </si>
  <si>
    <t>Baker; Corey</t>
  </si>
  <si>
    <t>D1351729</t>
  </si>
  <si>
    <t>Baldwin; Bradley</t>
  </si>
  <si>
    <t>Regional Sales Manager</t>
  </si>
  <si>
    <t>Ballesteros; Pedro Pinedo</t>
  </si>
  <si>
    <t>D6340227</t>
  </si>
  <si>
    <t>Banuelos; Donato Jose</t>
  </si>
  <si>
    <t>D6527626</t>
  </si>
  <si>
    <t>Banuelos; Gilberto B.</t>
  </si>
  <si>
    <t>A1691026</t>
  </si>
  <si>
    <t>Baron; Jesus</t>
  </si>
  <si>
    <t>Superintendent</t>
  </si>
  <si>
    <t>B3976334</t>
  </si>
  <si>
    <t>Barragan; Cruz Santos</t>
  </si>
  <si>
    <t>Y6493479</t>
  </si>
  <si>
    <t>Barragan; Ruben C.</t>
  </si>
  <si>
    <t>D6906127</t>
  </si>
  <si>
    <t>Barrera; Daniel</t>
  </si>
  <si>
    <t>Project Manager</t>
  </si>
  <si>
    <t>D7581567</t>
  </si>
  <si>
    <t>Barrera; Edwis Eulises</t>
  </si>
  <si>
    <t>E2945962</t>
  </si>
  <si>
    <t>Barrera; Marcos</t>
  </si>
  <si>
    <t>D9372737</t>
  </si>
  <si>
    <t>Barrera; Marvin R. Aguilar</t>
  </si>
  <si>
    <t>Y8493234</t>
  </si>
  <si>
    <t>Barrera; Roberto</t>
  </si>
  <si>
    <t>E3031348</t>
  </si>
  <si>
    <t>Barrera; Sabino B</t>
  </si>
  <si>
    <t>B3350116</t>
  </si>
  <si>
    <t>Barrera; Victor N.</t>
  </si>
  <si>
    <t>E3225139</t>
  </si>
  <si>
    <t>Barreto; Elmer</t>
  </si>
  <si>
    <t>Y7040541</t>
  </si>
  <si>
    <t>Barrientos; Carlos Haroldo G.</t>
  </si>
  <si>
    <t>Y8203185</t>
  </si>
  <si>
    <t>Barriga; Kevin A.</t>
  </si>
  <si>
    <t>Y7935410</t>
  </si>
  <si>
    <t>Barrios; Wilfredo</t>
  </si>
  <si>
    <t>Barrios; Yanes</t>
  </si>
  <si>
    <t>F3427381</t>
  </si>
  <si>
    <t>Basave; Juan Rogel</t>
  </si>
  <si>
    <t>Operations Supervisor</t>
  </si>
  <si>
    <t>D5293984</t>
  </si>
  <si>
    <t>Bautista; Alberto N</t>
  </si>
  <si>
    <t>Y2369035</t>
  </si>
  <si>
    <t>Becerra; Fermin Arellano</t>
  </si>
  <si>
    <t>F8588826</t>
  </si>
  <si>
    <t>Beltran; Jesus</t>
  </si>
  <si>
    <t>Y2607496</t>
  </si>
  <si>
    <t>Benitez; Edgar</t>
  </si>
  <si>
    <t>Dir of Employee Experience</t>
  </si>
  <si>
    <t>D6924187</t>
  </si>
  <si>
    <t>Benitez; Enrique Garcia</t>
  </si>
  <si>
    <t>C5685522</t>
  </si>
  <si>
    <t>Benitez; Roman</t>
  </si>
  <si>
    <t>V9013011</t>
  </si>
  <si>
    <t>Bermudez; Manuel</t>
  </si>
  <si>
    <t>A7044344</t>
  </si>
  <si>
    <t>Betanzos; Sergio</t>
  </si>
  <si>
    <t>Field Supervisor</t>
  </si>
  <si>
    <t>F8620013</t>
  </si>
  <si>
    <t>Betters; John David</t>
  </si>
  <si>
    <t>Service Manager</t>
  </si>
  <si>
    <t>N4713883</t>
  </si>
  <si>
    <t>Biorato V; Antonio</t>
  </si>
  <si>
    <t>Laborer Group 1</t>
  </si>
  <si>
    <t>Y2280298</t>
  </si>
  <si>
    <t>Blanco; Jayro Elias S.</t>
  </si>
  <si>
    <t>W1726684</t>
  </si>
  <si>
    <t>Blas; Manuel Martin G.</t>
  </si>
  <si>
    <t>A4939220</t>
  </si>
  <si>
    <t>Bloemhard; Dana</t>
  </si>
  <si>
    <t>Accounting Administrator</t>
  </si>
  <si>
    <t>Bobadilla; Pedro</t>
  </si>
  <si>
    <t>Fleet Administrator</t>
  </si>
  <si>
    <t>Y6674486</t>
  </si>
  <si>
    <t>Bobadilla; Rogelio</t>
  </si>
  <si>
    <t>Sales Manager</t>
  </si>
  <si>
    <t>Y3388541</t>
  </si>
  <si>
    <t>Bocardo; Gerardo Garcia</t>
  </si>
  <si>
    <t>D2587885</t>
  </si>
  <si>
    <t>Bos; Brandon Tyler</t>
  </si>
  <si>
    <t>Landscape Trainee</t>
  </si>
  <si>
    <t>Y6883041</t>
  </si>
  <si>
    <t>Botello Cruz; Narciso</t>
  </si>
  <si>
    <t>Y3156341</t>
  </si>
  <si>
    <t>Bradbury; Crystal</t>
  </si>
  <si>
    <t>Sr Vendor Relations Specialist</t>
  </si>
  <si>
    <t>D2706769</t>
  </si>
  <si>
    <t>Brasch; Dylan</t>
  </si>
  <si>
    <t>Bratt; Ashley</t>
  </si>
  <si>
    <t>Bravo; Ipolito Carrera</t>
  </si>
  <si>
    <t>Y9314244</t>
  </si>
  <si>
    <t>Briseno; Jose Candelario</t>
  </si>
  <si>
    <t>B9667994</t>
  </si>
  <si>
    <t>Brito; Adan Lagunas</t>
  </si>
  <si>
    <t>W1322551</t>
  </si>
  <si>
    <t>Brito; Carlos N.</t>
  </si>
  <si>
    <t>W8558358</t>
  </si>
  <si>
    <t>Brito; Robert A.</t>
  </si>
  <si>
    <t>Shop Foreman</t>
  </si>
  <si>
    <t>F1581219</t>
  </si>
  <si>
    <t>Brooke; Connor</t>
  </si>
  <si>
    <t>F7229929</t>
  </si>
  <si>
    <t>Brunell; Taylor</t>
  </si>
  <si>
    <t>Marketing Specialist</t>
  </si>
  <si>
    <t>E2916745</t>
  </si>
  <si>
    <t>Bumgardner; Ryan L</t>
  </si>
  <si>
    <t>Director of Sales</t>
  </si>
  <si>
    <t>B7283446</t>
  </si>
  <si>
    <t>Bustamante; Hoguer Jaimes</t>
  </si>
  <si>
    <t>Y3302371</t>
  </si>
  <si>
    <t>Bustos L; Adali</t>
  </si>
  <si>
    <t>Y2138797</t>
  </si>
  <si>
    <t>Bustos; Andres Lugo</t>
  </si>
  <si>
    <t>A7170491</t>
  </si>
  <si>
    <t>Bustos; Angel N.</t>
  </si>
  <si>
    <t>Y2352384</t>
  </si>
  <si>
    <t>Butler; Kristina</t>
  </si>
  <si>
    <t>D6826483</t>
  </si>
  <si>
    <t>Cabral; Rodolfo</t>
  </si>
  <si>
    <t>Y2247937</t>
  </si>
  <si>
    <t>Caceres; Bonifacio</t>
  </si>
  <si>
    <t>W1755032</t>
  </si>
  <si>
    <t>Caldera; Anselmo</t>
  </si>
  <si>
    <t>Y2542952</t>
  </si>
  <si>
    <t>Calderon; Juan Rosario</t>
  </si>
  <si>
    <t>Camacho; Jose M.</t>
  </si>
  <si>
    <t>F1906294</t>
  </si>
  <si>
    <t>Camarena; Librado</t>
  </si>
  <si>
    <t>E2719275</t>
  </si>
  <si>
    <t>Camino; Rafael J.</t>
  </si>
  <si>
    <t>Y2294667</t>
  </si>
  <si>
    <t>Campos; Victor Manuel</t>
  </si>
  <si>
    <t>C7022640</t>
  </si>
  <si>
    <t>Canales; Abram Castro</t>
  </si>
  <si>
    <t>F8377356</t>
  </si>
  <si>
    <t>Cano; Baldomero Vargas</t>
  </si>
  <si>
    <t>A6902486</t>
  </si>
  <si>
    <t>Cano; Juan</t>
  </si>
  <si>
    <t>B3938028</t>
  </si>
  <si>
    <t>Cantabrana; Luis</t>
  </si>
  <si>
    <t>A4802455</t>
  </si>
  <si>
    <t>Capistran; Magdaleno Osorio</t>
  </si>
  <si>
    <t>Y9821053</t>
  </si>
  <si>
    <t>Capper; Page</t>
  </si>
  <si>
    <t>A1574266</t>
  </si>
  <si>
    <t>Cardona; Ulisses</t>
  </si>
  <si>
    <t>Service Technician</t>
  </si>
  <si>
    <t>D9638433</t>
  </si>
  <si>
    <t>Carillo; Efrain</t>
  </si>
  <si>
    <t>A4369609</t>
  </si>
  <si>
    <t>Caro; Juan</t>
  </si>
  <si>
    <t>Y2650729</t>
  </si>
  <si>
    <t>Carrera; Jose Osvaldo</t>
  </si>
  <si>
    <t>Y8095402</t>
  </si>
  <si>
    <t>Carrillo; Gabriel</t>
  </si>
  <si>
    <t>Carrillo; Jorge</t>
  </si>
  <si>
    <t>Field Performance Specialist</t>
  </si>
  <si>
    <t>Y2949823</t>
  </si>
  <si>
    <t>Carrillo; Leobardo</t>
  </si>
  <si>
    <t>Casillas; Florencio</t>
  </si>
  <si>
    <t>Y2472766</t>
  </si>
  <si>
    <t>Casillas; Rafael</t>
  </si>
  <si>
    <t>Y7383035</t>
  </si>
  <si>
    <t>Casique; Miguel Angel R.</t>
  </si>
  <si>
    <t>B3520947</t>
  </si>
  <si>
    <t>Casper; Jessica</t>
  </si>
  <si>
    <t>Castanon; Antonio</t>
  </si>
  <si>
    <t>Landscape/Irrigation Tech</t>
  </si>
  <si>
    <t>W1981767</t>
  </si>
  <si>
    <t>Castillo; Carlos Renteria</t>
  </si>
  <si>
    <t>D3830258</t>
  </si>
  <si>
    <t>Castillo; Inmer A.</t>
  </si>
  <si>
    <t>Y1491689</t>
  </si>
  <si>
    <t>Ceja; Sergio C.</t>
  </si>
  <si>
    <t>Y9075429</t>
  </si>
  <si>
    <t>Celaya; Edgar Adan</t>
  </si>
  <si>
    <t>Y2195389</t>
  </si>
  <si>
    <t>Celedon; Richard</t>
  </si>
  <si>
    <t>D7544561</t>
  </si>
  <si>
    <t>Celestino; Alberto</t>
  </si>
  <si>
    <t>W1714402</t>
  </si>
  <si>
    <t>Cervantes; Jaime</t>
  </si>
  <si>
    <t>A3182604</t>
  </si>
  <si>
    <t>Chanelo Ramirez; Jose</t>
  </si>
  <si>
    <t>Y9612859</t>
  </si>
  <si>
    <t>Charco F; Rosalino</t>
  </si>
  <si>
    <t>Y2781291</t>
  </si>
  <si>
    <t>Chavez Jr.; Jesus A.</t>
  </si>
  <si>
    <t>Y3813917</t>
  </si>
  <si>
    <t>Chavez; Andres C.</t>
  </si>
  <si>
    <t>U0207716</t>
  </si>
  <si>
    <t>Chavez; Cecilio Carrillo</t>
  </si>
  <si>
    <t>V8131643</t>
  </si>
  <si>
    <t>Chavez; Juan Antonio</t>
  </si>
  <si>
    <t>E2406749</t>
  </si>
  <si>
    <t>Chavez; Lino Guerrero</t>
  </si>
  <si>
    <t>C6491420</t>
  </si>
  <si>
    <t>Chavez; Luis</t>
  </si>
  <si>
    <t>F2740764</t>
  </si>
  <si>
    <t>Chavez; Miguel</t>
  </si>
  <si>
    <t>W8610449</t>
  </si>
  <si>
    <t>Chavez; Octavio</t>
  </si>
  <si>
    <t>A4800933</t>
  </si>
  <si>
    <t>Chinnery; Brian</t>
  </si>
  <si>
    <t>President</t>
  </si>
  <si>
    <t>C5270232</t>
  </si>
  <si>
    <t>Chocoj; Edgar Marvin L.</t>
  </si>
  <si>
    <t>Y2455660</t>
  </si>
  <si>
    <t>Cholico; Horacio</t>
  </si>
  <si>
    <t>F8513793</t>
  </si>
  <si>
    <t>Cisneros; Rodolfo</t>
  </si>
  <si>
    <t>D9400016</t>
  </si>
  <si>
    <t>Clemente H; Juan</t>
  </si>
  <si>
    <t>C2885746</t>
  </si>
  <si>
    <t>Cohetzaltitla; Israel</t>
  </si>
  <si>
    <t>F8694176</t>
  </si>
  <si>
    <t>Colin; Juan</t>
  </si>
  <si>
    <t>Y4744890</t>
  </si>
  <si>
    <t>Comparan; Juan Carlos Tamayo</t>
  </si>
  <si>
    <t>Y2172737</t>
  </si>
  <si>
    <t>Conchas; Jose</t>
  </si>
  <si>
    <t>B9516809</t>
  </si>
  <si>
    <t>Conchas; Juan</t>
  </si>
  <si>
    <t>B5347834</t>
  </si>
  <si>
    <t>Constantino F; Fulgencio</t>
  </si>
  <si>
    <t>D6296857</t>
  </si>
  <si>
    <t>Contreras; Jonathan</t>
  </si>
  <si>
    <t>D7566100</t>
  </si>
  <si>
    <t>Contreras; Rafael</t>
  </si>
  <si>
    <t>E1757480</t>
  </si>
  <si>
    <t>Y2343402</t>
  </si>
  <si>
    <t>Cordero; Joaquin</t>
  </si>
  <si>
    <t>Y3649057</t>
  </si>
  <si>
    <t>Cornelio; Gilberto</t>
  </si>
  <si>
    <t>W9214183</t>
  </si>
  <si>
    <t>Corona; Daniel</t>
  </si>
  <si>
    <t>Y5560233</t>
  </si>
  <si>
    <t>Coronoda; J Reyes</t>
  </si>
  <si>
    <t>Y3158538</t>
  </si>
  <si>
    <t>Correa; Juan</t>
  </si>
  <si>
    <t>Cortazar; Enoc Valdez</t>
  </si>
  <si>
    <t>F8208570</t>
  </si>
  <si>
    <t>Cortes; Amado A.</t>
  </si>
  <si>
    <t>Y2624122</t>
  </si>
  <si>
    <t>Cortes; Edson Antonio</t>
  </si>
  <si>
    <t>Cortes; Jair</t>
  </si>
  <si>
    <t>W1478742</t>
  </si>
  <si>
    <t>Cortes; Luis Humberto B.</t>
  </si>
  <si>
    <t>Y9826064</t>
  </si>
  <si>
    <t>Cortes; Victor</t>
  </si>
  <si>
    <t>Y2585883</t>
  </si>
  <si>
    <t>Cortez Gomez; Bayron A.</t>
  </si>
  <si>
    <t>Cortez; Alejandro</t>
  </si>
  <si>
    <t>B3092898</t>
  </si>
  <si>
    <t>Cortez; Daniel</t>
  </si>
  <si>
    <t>Y4780481</t>
  </si>
  <si>
    <t>Cortez; Martin</t>
  </si>
  <si>
    <t>F8370486</t>
  </si>
  <si>
    <t>Covarrubias; Sebastian</t>
  </si>
  <si>
    <t>D6537940</t>
  </si>
  <si>
    <t>Cruz; Cesar</t>
  </si>
  <si>
    <t>A8420385</t>
  </si>
  <si>
    <t>Cruz; Constantino J.</t>
  </si>
  <si>
    <t>Y4806573</t>
  </si>
  <si>
    <t>Cruz; Frank</t>
  </si>
  <si>
    <t>A4218433</t>
  </si>
  <si>
    <t>Cruz; Jose R.</t>
  </si>
  <si>
    <t>A4327656</t>
  </si>
  <si>
    <t>Cruz; Juan D. Mendoza</t>
  </si>
  <si>
    <t>Y5292502</t>
  </si>
  <si>
    <t>Cruz; Oscar Eduardo</t>
  </si>
  <si>
    <t>W1292545</t>
  </si>
  <si>
    <t>Cruz; Santiago</t>
  </si>
  <si>
    <t>Assistant Account Manager</t>
  </si>
  <si>
    <t>F8707462</t>
  </si>
  <si>
    <t>Cuevas; Francisco</t>
  </si>
  <si>
    <t>Y3190105</t>
  </si>
  <si>
    <t>De La Cruz Rojas; Jose C.</t>
  </si>
  <si>
    <t>De La Cruz; Rogelio G.</t>
  </si>
  <si>
    <t>Y5566601</t>
  </si>
  <si>
    <t>De La Luz; Vicente</t>
  </si>
  <si>
    <t>De La Rosa; Cesar Abraham L.</t>
  </si>
  <si>
    <t>Y8049419</t>
  </si>
  <si>
    <t>De Leon Fuentes; Bertony</t>
  </si>
  <si>
    <t>Y2206237</t>
  </si>
  <si>
    <t>De Los Santos P; Luis Fernando</t>
  </si>
  <si>
    <t>Y2593273</t>
  </si>
  <si>
    <t>DeFord; Laura</t>
  </si>
  <si>
    <t>U1204536</t>
  </si>
  <si>
    <t>Degante; Baltazar</t>
  </si>
  <si>
    <t>Y2672021</t>
  </si>
  <si>
    <t>Delaney; Morgan</t>
  </si>
  <si>
    <t>Employee Exp Coordinator</t>
  </si>
  <si>
    <t>F1326562</t>
  </si>
  <si>
    <t>Delgado H.; Benjamin</t>
  </si>
  <si>
    <t>Y3310039</t>
  </si>
  <si>
    <t>Delgado; Fernando</t>
  </si>
  <si>
    <t>Y5707516</t>
  </si>
  <si>
    <t>Y3650074</t>
  </si>
  <si>
    <t>Diaz; Juan Manuel</t>
  </si>
  <si>
    <t>Safety Manager</t>
  </si>
  <si>
    <t>D9121026</t>
  </si>
  <si>
    <t>Diaz; Mayra</t>
  </si>
  <si>
    <t>Office Manager</t>
  </si>
  <si>
    <t>D8647333</t>
  </si>
  <si>
    <t>Diaz; Tomas G.</t>
  </si>
  <si>
    <t>Y8798392</t>
  </si>
  <si>
    <t>Diego; Jose Pastor</t>
  </si>
  <si>
    <t>Y8399647</t>
  </si>
  <si>
    <t>Dominguez; Emmanuel</t>
  </si>
  <si>
    <t>Y3238130</t>
  </si>
  <si>
    <t>Doud; Robert E.</t>
  </si>
  <si>
    <t>C0951830</t>
  </si>
  <si>
    <t>Duarte Machado; Jose</t>
  </si>
  <si>
    <t>A3297051</t>
  </si>
  <si>
    <t>Dubon; Dublas Armando</t>
  </si>
  <si>
    <t>Y2385494</t>
  </si>
  <si>
    <t>Duran; Jovani v</t>
  </si>
  <si>
    <t>Y5765237</t>
  </si>
  <si>
    <t>Duran; Rigoberto</t>
  </si>
  <si>
    <t>Y2127362</t>
  </si>
  <si>
    <t>Duran; Victor R.</t>
  </si>
  <si>
    <t>F8646561</t>
  </si>
  <si>
    <t>Easton; Sarah</t>
  </si>
  <si>
    <t>Customer Relations Specialist</t>
  </si>
  <si>
    <t>F1746820</t>
  </si>
  <si>
    <t>Eastwood; Robert D</t>
  </si>
  <si>
    <t>C0660357</t>
  </si>
  <si>
    <t>Echeverria; Gilbert J.</t>
  </si>
  <si>
    <t>B7245639</t>
  </si>
  <si>
    <t>Edwards; Charles M.</t>
  </si>
  <si>
    <t>IT Manager</t>
  </si>
  <si>
    <t>A1781148</t>
  </si>
  <si>
    <t>Eiman; Penny</t>
  </si>
  <si>
    <t>Eminger; Jasen</t>
  </si>
  <si>
    <t>A2321507</t>
  </si>
  <si>
    <t>Enciso-Tadeo; Efrain</t>
  </si>
  <si>
    <t>Enriquez; Eduardo C.</t>
  </si>
  <si>
    <t>W1554789</t>
  </si>
  <si>
    <t>Equihua; Mario</t>
  </si>
  <si>
    <t>F5546626</t>
  </si>
  <si>
    <t>Escalera; Javier Murillo</t>
  </si>
  <si>
    <t>A1016826</t>
  </si>
  <si>
    <t>Espana; Gabriel</t>
  </si>
  <si>
    <t>C5451112</t>
  </si>
  <si>
    <t>Espinoza; Felipe</t>
  </si>
  <si>
    <t>A5578181</t>
  </si>
  <si>
    <t>Espinoza; Juan</t>
  </si>
  <si>
    <t>F1358845</t>
  </si>
  <si>
    <t>Esteban; Rafael Aguilar</t>
  </si>
  <si>
    <t>Y2238452</t>
  </si>
  <si>
    <t>Esteban; Roberto A.</t>
  </si>
  <si>
    <t>Y2228699</t>
  </si>
  <si>
    <t>Estevez; Evodio F.</t>
  </si>
  <si>
    <t>Y2214611</t>
  </si>
  <si>
    <t>Estrada; Artemio A.</t>
  </si>
  <si>
    <t>A1224305</t>
  </si>
  <si>
    <t>Estrada; Orlando M.</t>
  </si>
  <si>
    <t>Y3772706</t>
  </si>
  <si>
    <t>Estrada; Rodolfo</t>
  </si>
  <si>
    <t>Y4260928</t>
  </si>
  <si>
    <t>Estrada; Saul Gomez</t>
  </si>
  <si>
    <t>F8715405</t>
  </si>
  <si>
    <t>Eugenio; Jaime Rosario</t>
  </si>
  <si>
    <t>Y3165018</t>
  </si>
  <si>
    <t>Europa; Pablo</t>
  </si>
  <si>
    <t>Evaristo; Otoniel</t>
  </si>
  <si>
    <t>F8446909</t>
  </si>
  <si>
    <t>Faught; Danny</t>
  </si>
  <si>
    <t>Director of Fleet Services</t>
  </si>
  <si>
    <t>N7649247</t>
  </si>
  <si>
    <t>Felipe; Alberto</t>
  </si>
  <si>
    <t>Y3322837</t>
  </si>
  <si>
    <t>Felipe; Isidro</t>
  </si>
  <si>
    <t>F8424861</t>
  </si>
  <si>
    <t>Fermin; Jesus Javier</t>
  </si>
  <si>
    <t>Y2575886</t>
  </si>
  <si>
    <t>Figueroa; Amanda</t>
  </si>
  <si>
    <t>D4869259</t>
  </si>
  <si>
    <t>Figueroa; Azael</t>
  </si>
  <si>
    <t>D2530874</t>
  </si>
  <si>
    <t>Figueroa; Juan M Niestas</t>
  </si>
  <si>
    <t>A9517894</t>
  </si>
  <si>
    <t>Figueroa; Teodoro O.</t>
  </si>
  <si>
    <t>Y3151658</t>
  </si>
  <si>
    <t>Fletes; Alfredo</t>
  </si>
  <si>
    <t>N7145675</t>
  </si>
  <si>
    <t>Flores-Mora; Vidal</t>
  </si>
  <si>
    <t>C5888704</t>
  </si>
  <si>
    <t>Flores; Ambrocio</t>
  </si>
  <si>
    <t>W8616870</t>
  </si>
  <si>
    <t>Flores; Cesar</t>
  </si>
  <si>
    <t>F868679</t>
  </si>
  <si>
    <t>Flores; Christopher D.</t>
  </si>
  <si>
    <t>Flores; Felipe Vital</t>
  </si>
  <si>
    <t>F8645111</t>
  </si>
  <si>
    <t>Flores; Ignacio Urcino</t>
  </si>
  <si>
    <t>A5973601</t>
  </si>
  <si>
    <t>Flores; Raymundo R.</t>
  </si>
  <si>
    <t>Y2587248</t>
  </si>
  <si>
    <t>Florian; Weldin</t>
  </si>
  <si>
    <t>Y6567751</t>
  </si>
  <si>
    <t>Fonk; Bejay Emma</t>
  </si>
  <si>
    <t>B6125922</t>
  </si>
  <si>
    <t>Fonseca; Angel</t>
  </si>
  <si>
    <t>A4184070</t>
  </si>
  <si>
    <t>Foster; Roslyn S.</t>
  </si>
  <si>
    <t>Sr. Accounting Manager</t>
  </si>
  <si>
    <t>N9322637</t>
  </si>
  <si>
    <t>Fragola; Mark</t>
  </si>
  <si>
    <t>Brand Manager</t>
  </si>
  <si>
    <t>D1364876</t>
  </si>
  <si>
    <t>Franco; Josue Franklin M.</t>
  </si>
  <si>
    <t>Y5065923</t>
  </si>
  <si>
    <t>Franco; Marvin</t>
  </si>
  <si>
    <t>D1407036</t>
  </si>
  <si>
    <t>Franks Jr; Shawn</t>
  </si>
  <si>
    <t>Facilities Technician</t>
  </si>
  <si>
    <t>D6668664</t>
  </si>
  <si>
    <t>Gabino; Omar</t>
  </si>
  <si>
    <t>Y7487220</t>
  </si>
  <si>
    <t>Gaeta; Lucio</t>
  </si>
  <si>
    <t>A3744749</t>
  </si>
  <si>
    <t>Galeana; Carlos C.</t>
  </si>
  <si>
    <t>Galicia; Jesus M.</t>
  </si>
  <si>
    <t>F7705614</t>
  </si>
  <si>
    <t>Galicia; Lisandro M.</t>
  </si>
  <si>
    <t>Y2161336</t>
  </si>
  <si>
    <t>Galindo; Eleazar</t>
  </si>
  <si>
    <t>Gallagher; Cory</t>
  </si>
  <si>
    <t>Chief Revenue Officer</t>
  </si>
  <si>
    <t>E1070143</t>
  </si>
  <si>
    <t>Gallagher; Sarah</t>
  </si>
  <si>
    <t>Director of Compliance</t>
  </si>
  <si>
    <t>D1485876</t>
  </si>
  <si>
    <t>Gallardo; Everardo</t>
  </si>
  <si>
    <t>B7835003</t>
  </si>
  <si>
    <t>Gallardo; Oscar</t>
  </si>
  <si>
    <t>W8995967</t>
  </si>
  <si>
    <t>Gallegos; Constantino G.</t>
  </si>
  <si>
    <t>Y2952538</t>
  </si>
  <si>
    <t>Galvan; Fabian</t>
  </si>
  <si>
    <t>C6570897</t>
  </si>
  <si>
    <t>Galvez; Javier P.</t>
  </si>
  <si>
    <t>F5336764</t>
  </si>
  <si>
    <t>Gamboa; Cesar</t>
  </si>
  <si>
    <t>Gamboa; Saul</t>
  </si>
  <si>
    <t>Maintenance Supervisor</t>
  </si>
  <si>
    <t>Garcia-Davis; Kimberly Rose</t>
  </si>
  <si>
    <t>F5436032</t>
  </si>
  <si>
    <t>Garcia; Alfredo A.</t>
  </si>
  <si>
    <t>Garcia; Hector</t>
  </si>
  <si>
    <t>D9535292</t>
  </si>
  <si>
    <t>Garcia; Jesus</t>
  </si>
  <si>
    <t>A4009787</t>
  </si>
  <si>
    <t>Garcia; Jorge</t>
  </si>
  <si>
    <t>Y4793207</t>
  </si>
  <si>
    <t>Garcia; Jose</t>
  </si>
  <si>
    <t>Y2188574</t>
  </si>
  <si>
    <t>Garcia; Jose Manuel</t>
  </si>
  <si>
    <t>Garcia; Juan A</t>
  </si>
  <si>
    <t>B7571054</t>
  </si>
  <si>
    <t>Garcia; Juan Antonio R.</t>
  </si>
  <si>
    <t>Garcia; Leoncio</t>
  </si>
  <si>
    <t>Y3586887</t>
  </si>
  <si>
    <t>Garcia; Maria de Jesus Ivonne</t>
  </si>
  <si>
    <t>D6136103</t>
  </si>
  <si>
    <t>Garcia; Mario Magana</t>
  </si>
  <si>
    <t>Y1926899</t>
  </si>
  <si>
    <t>Garcia; Nicolas Ayala</t>
  </si>
  <si>
    <t>Garcia; Policarpo Martinez</t>
  </si>
  <si>
    <t>A3996636</t>
  </si>
  <si>
    <t>Garcia; Ramiro</t>
  </si>
  <si>
    <t>N7252476</t>
  </si>
  <si>
    <t>Garcia; Raymond</t>
  </si>
  <si>
    <t>D1083724</t>
  </si>
  <si>
    <t>Garcia; Roberto Lua</t>
  </si>
  <si>
    <t>U5105807</t>
  </si>
  <si>
    <t>Garcia; Ruben Duarte</t>
  </si>
  <si>
    <t>F8459799</t>
  </si>
  <si>
    <t>Garcia; Samuel A.</t>
  </si>
  <si>
    <t>A8300799</t>
  </si>
  <si>
    <t>Garcia; Sergio Cruz</t>
  </si>
  <si>
    <t>Y4504468</t>
  </si>
  <si>
    <t>Garcia; Wendy</t>
  </si>
  <si>
    <t>Payroll Compliance Specialist</t>
  </si>
  <si>
    <t>D8420854</t>
  </si>
  <si>
    <t>Garcia; Yowin Santiago C.</t>
  </si>
  <si>
    <t>Y1630767</t>
  </si>
  <si>
    <t>Garfia; Victor</t>
  </si>
  <si>
    <t>D5706952</t>
  </si>
  <si>
    <t>Garrido; Pablo Sanchez</t>
  </si>
  <si>
    <t>Gaspar Perez; Alejandro</t>
  </si>
  <si>
    <t>Gaytan; Jesus Navarro</t>
  </si>
  <si>
    <t>Y9537572</t>
  </si>
  <si>
    <t>Gerardo; Christian Fabian</t>
  </si>
  <si>
    <t>Y8660229</t>
  </si>
  <si>
    <t>Gleghorn; Ian</t>
  </si>
  <si>
    <t>D5798174</t>
  </si>
  <si>
    <t>Gomez-Ricardez; Mateo</t>
  </si>
  <si>
    <t>Gomez; Alberto Cuevas</t>
  </si>
  <si>
    <t>F5509438</t>
  </si>
  <si>
    <t>Gomez; Isaias S.</t>
  </si>
  <si>
    <t>Y8845630</t>
  </si>
  <si>
    <t>Gomez; Ruben</t>
  </si>
  <si>
    <t>D7131614</t>
  </si>
  <si>
    <t>Gomez; Victor M.</t>
  </si>
  <si>
    <t>Y2637610</t>
  </si>
  <si>
    <t>Gonzales; Juan C.</t>
  </si>
  <si>
    <t>VP of Operational Services</t>
  </si>
  <si>
    <t>C3865239</t>
  </si>
  <si>
    <t>Gonzalez; Adrian Gutierrez</t>
  </si>
  <si>
    <t>F7163339</t>
  </si>
  <si>
    <t>Gonzalez; Apolonio</t>
  </si>
  <si>
    <t>D9675493</t>
  </si>
  <si>
    <t>Gonzalez; Carlos Jimenez</t>
  </si>
  <si>
    <t>Assistant Superintendent</t>
  </si>
  <si>
    <t>A9108859</t>
  </si>
  <si>
    <t>Gonzalez; Eleazar Ordaz</t>
  </si>
  <si>
    <t>Y2265962</t>
  </si>
  <si>
    <t>Gonzalez; Gonzalo T</t>
  </si>
  <si>
    <t>Y2222782</t>
  </si>
  <si>
    <t>Gonzalez; Isai E.</t>
  </si>
  <si>
    <t>Y6003013</t>
  </si>
  <si>
    <t>Gonzalez; Javier Flores</t>
  </si>
  <si>
    <t>Y2667581</t>
  </si>
  <si>
    <t>Gonzalez; Martin O</t>
  </si>
  <si>
    <t>W8588792</t>
  </si>
  <si>
    <t>Gonzalez; Raul Jr.</t>
  </si>
  <si>
    <t>E2718880</t>
  </si>
  <si>
    <t>Gonzalez; Raymundo</t>
  </si>
  <si>
    <t>A1741980</t>
  </si>
  <si>
    <t>Gonzalez; Ruben Rojas</t>
  </si>
  <si>
    <t>A1137966</t>
  </si>
  <si>
    <t>Gonzalez; Valentin Ordaz</t>
  </si>
  <si>
    <t>Y2263660</t>
  </si>
  <si>
    <t>Granados; Antonio L</t>
  </si>
  <si>
    <t>A5448631</t>
  </si>
  <si>
    <t>Grijalva; Geovanny</t>
  </si>
  <si>
    <t>Y2568193</t>
  </si>
  <si>
    <t>Guadarrama-Cruz; Noe</t>
  </si>
  <si>
    <t>E2152309</t>
  </si>
  <si>
    <t>Guarcas; Pedro E.</t>
  </si>
  <si>
    <t>Y9549414</t>
  </si>
  <si>
    <t>Guerrero Perez; Arturo</t>
  </si>
  <si>
    <t>D3967740</t>
  </si>
  <si>
    <t>Guerrero; Brayan E.</t>
  </si>
  <si>
    <t>Y5658063</t>
  </si>
  <si>
    <t>Guerrero; Celedonio</t>
  </si>
  <si>
    <t>B3093368</t>
  </si>
  <si>
    <t>Guido; Rodrigo L.</t>
  </si>
  <si>
    <t>A7370866</t>
  </si>
  <si>
    <t>Guillen; Alvaro</t>
  </si>
  <si>
    <t>A4177534</t>
  </si>
  <si>
    <t>Guillen; Armando U.</t>
  </si>
  <si>
    <t>Y4000626</t>
  </si>
  <si>
    <t>Guillen; Humberto</t>
  </si>
  <si>
    <t>B7663633</t>
  </si>
  <si>
    <t>Gurrola; George</t>
  </si>
  <si>
    <t>B7663280</t>
  </si>
  <si>
    <t>Gutierrez; Francisco Lopez</t>
  </si>
  <si>
    <t>F8527220</t>
  </si>
  <si>
    <t>Gutierrez; Jesus</t>
  </si>
  <si>
    <t>A5855049</t>
  </si>
  <si>
    <t>Gutierrez; Jonathan</t>
  </si>
  <si>
    <t>E1152752</t>
  </si>
  <si>
    <t>Gutierrez; Salvador</t>
  </si>
  <si>
    <t>Director of Field Operations</t>
  </si>
  <si>
    <t>C4600958</t>
  </si>
  <si>
    <t>Guzman; Anibal A.</t>
  </si>
  <si>
    <t>D4613674</t>
  </si>
  <si>
    <t>Guzman; Armando</t>
  </si>
  <si>
    <t>C6333756</t>
  </si>
  <si>
    <t>Guzman; Catalino Quiroz</t>
  </si>
  <si>
    <t>Guzman; Pedro Morales</t>
  </si>
  <si>
    <t>Y2860893</t>
  </si>
  <si>
    <t>Guzman; Sergio</t>
  </si>
  <si>
    <t>Halperin; Michelle</t>
  </si>
  <si>
    <t>A3667208</t>
  </si>
  <si>
    <t>Harper; Crystal</t>
  </si>
  <si>
    <t>Human Resources Specialist</t>
  </si>
  <si>
    <t>B8606187</t>
  </si>
  <si>
    <t>Harrington; Scott J</t>
  </si>
  <si>
    <t>Dir of Application Support</t>
  </si>
  <si>
    <t>C0938189</t>
  </si>
  <si>
    <t>Hartman; Amy</t>
  </si>
  <si>
    <t>A7413171</t>
  </si>
  <si>
    <t>Henriquez; Mario</t>
  </si>
  <si>
    <t>Y8794281</t>
  </si>
  <si>
    <t>Henry; Brian</t>
  </si>
  <si>
    <t>A7086221</t>
  </si>
  <si>
    <t>Henstridge; Ann</t>
  </si>
  <si>
    <t>Human Resources Administrator</t>
  </si>
  <si>
    <t>C5947659</t>
  </si>
  <si>
    <t>Hernandez Urrieta; Eduardo</t>
  </si>
  <si>
    <t>Hernandez-Rangel; Andres</t>
  </si>
  <si>
    <t>A4455648</t>
  </si>
  <si>
    <t>Hernandez; Abraham B.</t>
  </si>
  <si>
    <t>Y8215808</t>
  </si>
  <si>
    <t>Hernandez; Alberto P</t>
  </si>
  <si>
    <t>C3804169</t>
  </si>
  <si>
    <t>Hernandez; Alejandro</t>
  </si>
  <si>
    <t>Y5612063</t>
  </si>
  <si>
    <t>Hernandez; Andres</t>
  </si>
  <si>
    <t>Hernandez; Andy M.</t>
  </si>
  <si>
    <t>Hernandez; Antonio C</t>
  </si>
  <si>
    <t>A4053007</t>
  </si>
  <si>
    <t>Hernandez; Cecilio</t>
  </si>
  <si>
    <t>Y6695342</t>
  </si>
  <si>
    <t>Hernandez; Darwin</t>
  </si>
  <si>
    <t>Y9863182</t>
  </si>
  <si>
    <t>Hernandez; Jose</t>
  </si>
  <si>
    <t>W1387225</t>
  </si>
  <si>
    <t>Hernandez; Juan Huerta</t>
  </si>
  <si>
    <t>A5443113</t>
  </si>
  <si>
    <t>Hernandez; Luis</t>
  </si>
  <si>
    <t>Y3134270</t>
  </si>
  <si>
    <t>Hernandez; Marco Antonio L.</t>
  </si>
  <si>
    <t>W8705735</t>
  </si>
  <si>
    <t>Hernandez; Marvin L</t>
  </si>
  <si>
    <t>F8065388</t>
  </si>
  <si>
    <t>Hernandez; Ramon Alvarado</t>
  </si>
  <si>
    <t>N8794224</t>
  </si>
  <si>
    <t>Hernandez; Raul</t>
  </si>
  <si>
    <t>D5028495</t>
  </si>
  <si>
    <t>F8641252</t>
  </si>
  <si>
    <t>Hernandez; Raymundo</t>
  </si>
  <si>
    <t>F8561089</t>
  </si>
  <si>
    <t>Hernandez; Regulo</t>
  </si>
  <si>
    <t>Y2105095</t>
  </si>
  <si>
    <t>Hernandez; Rodolfo Hernandez</t>
  </si>
  <si>
    <t>F7550559</t>
  </si>
  <si>
    <t>Hernandez; Santiago Villalobos</t>
  </si>
  <si>
    <t>C5901861</t>
  </si>
  <si>
    <t>Hernandez; Uriel</t>
  </si>
  <si>
    <t>Y2322664</t>
  </si>
  <si>
    <t>Hernandez; Victor</t>
  </si>
  <si>
    <t>A6267444</t>
  </si>
  <si>
    <t>Herring; Lisa S.</t>
  </si>
  <si>
    <t>Vice President of Finance</t>
  </si>
  <si>
    <t>B4889835</t>
  </si>
  <si>
    <t>Higuera; Juan</t>
  </si>
  <si>
    <t>Y2568605</t>
  </si>
  <si>
    <t>Hipolito; Adan D.</t>
  </si>
  <si>
    <t>Y9067274</t>
  </si>
  <si>
    <t>Hudson; Dylan</t>
  </si>
  <si>
    <t>F7487915</t>
  </si>
  <si>
    <t>Huerta; Benito</t>
  </si>
  <si>
    <t>D5291736</t>
  </si>
  <si>
    <t>Huerta; Daniel E. Romano</t>
  </si>
  <si>
    <t>A1992403</t>
  </si>
  <si>
    <t>Huerta; Hector</t>
  </si>
  <si>
    <t>E2523272</t>
  </si>
  <si>
    <t>Huerta; Juan Aparicio</t>
  </si>
  <si>
    <t>Y2553658</t>
  </si>
  <si>
    <t>Huerta; Martin</t>
  </si>
  <si>
    <t>C7010786</t>
  </si>
  <si>
    <t>Hurtado; Alejandro Gamboa</t>
  </si>
  <si>
    <t>Equipment Operator</t>
  </si>
  <si>
    <t>Ibarra; Luis Armando</t>
  </si>
  <si>
    <t>E1144977</t>
  </si>
  <si>
    <t>Jacobo; Gregorio Morales</t>
  </si>
  <si>
    <t>Y2224035</t>
  </si>
  <si>
    <t>Jacobo; Hector</t>
  </si>
  <si>
    <t>F8432658</t>
  </si>
  <si>
    <t>Jacobo; J. Jesus</t>
  </si>
  <si>
    <t>W1345191</t>
  </si>
  <si>
    <t>Janssens; Devon</t>
  </si>
  <si>
    <t>F5606410</t>
  </si>
  <si>
    <t>Jaramillo; Jorge</t>
  </si>
  <si>
    <t>Y2120700</t>
  </si>
  <si>
    <t>Jardon; Victor Manuel A.</t>
  </si>
  <si>
    <t>Y7551623</t>
  </si>
  <si>
    <t>Jarquin; Rodrigo</t>
  </si>
  <si>
    <t>Jasso; Hugo</t>
  </si>
  <si>
    <t>Y2892997</t>
  </si>
  <si>
    <t>Jasso; Victor</t>
  </si>
  <si>
    <t>Y2218775</t>
  </si>
  <si>
    <t>Jimenez Reynaga; Francisco</t>
  </si>
  <si>
    <t>Jimenez; Franco Cruz</t>
  </si>
  <si>
    <t>A6890218</t>
  </si>
  <si>
    <t>Jimenez; Hector</t>
  </si>
  <si>
    <t>B3822119</t>
  </si>
  <si>
    <t>Jimenez; Jonathan</t>
  </si>
  <si>
    <t>F4723631</t>
  </si>
  <si>
    <t>Jimenez; Miguel Angel Garcia</t>
  </si>
  <si>
    <t>Y2285062</t>
  </si>
  <si>
    <t>Jimenez; Victor Manuel</t>
  </si>
  <si>
    <t>Director of Safety</t>
  </si>
  <si>
    <t>E3785181</t>
  </si>
  <si>
    <t>Johnson; Clay Jeffrey</t>
  </si>
  <si>
    <t>F2782547</t>
  </si>
  <si>
    <t>Johnson; Jeffrey Wayne</t>
  </si>
  <si>
    <t>N8602204</t>
  </si>
  <si>
    <t>Johnson; Ryan</t>
  </si>
  <si>
    <t>D1181815</t>
  </si>
  <si>
    <t>Juarez; Fabian</t>
  </si>
  <si>
    <t>Juarez; Mauricio Meza</t>
  </si>
  <si>
    <t>C0052744</t>
  </si>
  <si>
    <t>Julio; Rafael Charco</t>
  </si>
  <si>
    <t>Y2134571</t>
  </si>
  <si>
    <t>Keller; Bryan</t>
  </si>
  <si>
    <t>E3250346</t>
  </si>
  <si>
    <t>Kelley; Christopher</t>
  </si>
  <si>
    <t>B5195667</t>
  </si>
  <si>
    <t>Kemmerer; Dustin S.</t>
  </si>
  <si>
    <t>Chief People Officer</t>
  </si>
  <si>
    <t>A4174835</t>
  </si>
  <si>
    <t>Kobelt; Paula</t>
  </si>
  <si>
    <t>Senior Estimator</t>
  </si>
  <si>
    <t>F6962651</t>
  </si>
  <si>
    <t>Kohlenberger; Lisa</t>
  </si>
  <si>
    <t>N6878454</t>
  </si>
  <si>
    <t>Koller; Chad</t>
  </si>
  <si>
    <t>Water Manager</t>
  </si>
  <si>
    <t>F5076944</t>
  </si>
  <si>
    <t>Lagunas; Jesus</t>
  </si>
  <si>
    <t>Y5075605</t>
  </si>
  <si>
    <t>Lamar; Bradley T</t>
  </si>
  <si>
    <t>N4764906</t>
  </si>
  <si>
    <t>Lara; Jorge</t>
  </si>
  <si>
    <t>Y9523295</t>
  </si>
  <si>
    <t>Larios; Jose</t>
  </si>
  <si>
    <t>Lariz; Jose</t>
  </si>
  <si>
    <t>A3388613</t>
  </si>
  <si>
    <t>Ledesma; Zenaido Anaya</t>
  </si>
  <si>
    <t>V7073106</t>
  </si>
  <si>
    <t>Leiva; Angel</t>
  </si>
  <si>
    <t>Y4402755</t>
  </si>
  <si>
    <t>Lelvis; Timothy</t>
  </si>
  <si>
    <t>C5748365</t>
  </si>
  <si>
    <t>LeMasters; Darcy</t>
  </si>
  <si>
    <t>B9008233</t>
  </si>
  <si>
    <t>Lemus; Victor Medina</t>
  </si>
  <si>
    <t>Y9685709</t>
  </si>
  <si>
    <t>Leon; Alfredo</t>
  </si>
  <si>
    <t>W8649974</t>
  </si>
  <si>
    <t>Leon; Ramon Benitez</t>
  </si>
  <si>
    <t>W1996390</t>
  </si>
  <si>
    <t>Leyva; Apolonio</t>
  </si>
  <si>
    <t>Y4610796</t>
  </si>
  <si>
    <t>Lezama; Oscar Diaz</t>
  </si>
  <si>
    <t>C3909372</t>
  </si>
  <si>
    <t>Licano; Cesar</t>
  </si>
  <si>
    <t>Apprentice</t>
  </si>
  <si>
    <t>Llamas; Manuel</t>
  </si>
  <si>
    <t>Y2251990</t>
  </si>
  <si>
    <t>Loera; Jose</t>
  </si>
  <si>
    <t>Loeza; Miguel L.</t>
  </si>
  <si>
    <t>Y2507352</t>
  </si>
  <si>
    <t>Lopez N; Jose</t>
  </si>
  <si>
    <t>D9449339</t>
  </si>
  <si>
    <t>Lopez-Cuevas; Roberto</t>
  </si>
  <si>
    <t>C2197746</t>
  </si>
  <si>
    <t>Lopez; Alejandro</t>
  </si>
  <si>
    <t>D7973406</t>
  </si>
  <si>
    <t>Lopez; Alfredo Perez</t>
  </si>
  <si>
    <t>F8581466</t>
  </si>
  <si>
    <t>Lopez; Carlos E.</t>
  </si>
  <si>
    <t>F8581040</t>
  </si>
  <si>
    <t>Lopez; Enrique</t>
  </si>
  <si>
    <t>Risk Management Coordinator</t>
  </si>
  <si>
    <t>C4120736</t>
  </si>
  <si>
    <t>Lopez; Fabian Garcia</t>
  </si>
  <si>
    <t>Y9834269</t>
  </si>
  <si>
    <t>Lopez; Genaro</t>
  </si>
  <si>
    <t>W8729751</t>
  </si>
  <si>
    <t>Lopez; Javier</t>
  </si>
  <si>
    <t>E1050709</t>
  </si>
  <si>
    <t>Lopez; Jesus</t>
  </si>
  <si>
    <t>Y2156644</t>
  </si>
  <si>
    <t>Lopez; Jose Cruz Delgado</t>
  </si>
  <si>
    <t>Y2200295</t>
  </si>
  <si>
    <t>Lopez; Jose Ruvalcaba</t>
  </si>
  <si>
    <t>A3194948</t>
  </si>
  <si>
    <t>Lopez; Rafael</t>
  </si>
  <si>
    <t>Y2166806</t>
  </si>
  <si>
    <t>Lopez; Zenen Cruz</t>
  </si>
  <si>
    <t>A4702011</t>
  </si>
  <si>
    <t>Lozada; Florencio</t>
  </si>
  <si>
    <t>C4224292</t>
  </si>
  <si>
    <t>Lozano; Marco Antonio</t>
  </si>
  <si>
    <t>D9893910</t>
  </si>
  <si>
    <t>Lucas; Adrian</t>
  </si>
  <si>
    <t>W1851890</t>
  </si>
  <si>
    <t>Ludwig; Jeffrey</t>
  </si>
  <si>
    <t>B9954474</t>
  </si>
  <si>
    <t>Luna; Sergio</t>
  </si>
  <si>
    <t>B8532545</t>
  </si>
  <si>
    <t>M Sanchez; Rogelio</t>
  </si>
  <si>
    <t>F8386472</t>
  </si>
  <si>
    <t>Macario; Luis</t>
  </si>
  <si>
    <t>C2634741</t>
  </si>
  <si>
    <t>MacDonald; Cameron</t>
  </si>
  <si>
    <t>D9633164</t>
  </si>
  <si>
    <t>Magana; Gabriel Diaz</t>
  </si>
  <si>
    <t>D3589984</t>
  </si>
  <si>
    <t>Magdaleno V; Jose</t>
  </si>
  <si>
    <t>Y2210905</t>
  </si>
  <si>
    <t>Maldonado; Eliseo</t>
  </si>
  <si>
    <t>W8630753</t>
  </si>
  <si>
    <t>Maldonado; Fredy Rodriguez</t>
  </si>
  <si>
    <t>Y3109234</t>
  </si>
  <si>
    <t>Maldonado; Luis</t>
  </si>
  <si>
    <t>Y8148556</t>
  </si>
  <si>
    <t>Manning; Conner</t>
  </si>
  <si>
    <t>F2667319</t>
  </si>
  <si>
    <t>Manrique; Julio Cesar</t>
  </si>
  <si>
    <t>A7442235</t>
  </si>
  <si>
    <t>Marcial; Juan Manuel</t>
  </si>
  <si>
    <t>Y2338918</t>
  </si>
  <si>
    <t>Mari; Noe G</t>
  </si>
  <si>
    <t>Y2591888</t>
  </si>
  <si>
    <t>Mariaca; Omar</t>
  </si>
  <si>
    <t>E2253131</t>
  </si>
  <si>
    <t>Marin; Filemon</t>
  </si>
  <si>
    <t>Marin; Martin Bartolo</t>
  </si>
  <si>
    <t>Marmolejo; Jordy</t>
  </si>
  <si>
    <t>Y2188010</t>
  </si>
  <si>
    <t>Marquez; Faustino Arellano</t>
  </si>
  <si>
    <t>U6124538</t>
  </si>
  <si>
    <t>Martines; Antonio</t>
  </si>
  <si>
    <t>Y3703814</t>
  </si>
  <si>
    <t>Martinez Suarez; Filemon</t>
  </si>
  <si>
    <t>A4324698</t>
  </si>
  <si>
    <t>Martinez; Abraham</t>
  </si>
  <si>
    <t>Y6259063</t>
  </si>
  <si>
    <t>Martinez; Alex</t>
  </si>
  <si>
    <t>D9607227</t>
  </si>
  <si>
    <t>Martinez; Alexia</t>
  </si>
  <si>
    <t>Martinez; Aquilino</t>
  </si>
  <si>
    <t>Y4452844</t>
  </si>
  <si>
    <t>Martinez; Armando P.</t>
  </si>
  <si>
    <t>Y6057861</t>
  </si>
  <si>
    <t>Martinez; Carlos</t>
  </si>
  <si>
    <t>Y3842191</t>
  </si>
  <si>
    <t>Martinez; Felix Heberto</t>
  </si>
  <si>
    <t>Y7490764</t>
  </si>
  <si>
    <t>Martinez; Fortunato</t>
  </si>
  <si>
    <t>A5153785</t>
  </si>
  <si>
    <t>Martinez; Guillermo</t>
  </si>
  <si>
    <t>A5156146</t>
  </si>
  <si>
    <t>Martinez; Jaime</t>
  </si>
  <si>
    <t>D9607229</t>
  </si>
  <si>
    <t>Martinez; Javier G</t>
  </si>
  <si>
    <t>Y3399831</t>
  </si>
  <si>
    <t>Martinez; Jose Angel R</t>
  </si>
  <si>
    <t>F3620671</t>
  </si>
  <si>
    <t>Martinez; Jose Feliciano A.</t>
  </si>
  <si>
    <t>Y3479671</t>
  </si>
  <si>
    <t>Martinez; Jose G.</t>
  </si>
  <si>
    <t>Y2551471</t>
  </si>
  <si>
    <t>Martinez; Juan-Jorge</t>
  </si>
  <si>
    <t>Martinez; Leonardo</t>
  </si>
  <si>
    <t>F7216246</t>
  </si>
  <si>
    <t>Martinez; Lorenza</t>
  </si>
  <si>
    <t>Martinez; Oscar</t>
  </si>
  <si>
    <t>D8259780</t>
  </si>
  <si>
    <t>Martinez; Richard</t>
  </si>
  <si>
    <t>D4045240</t>
  </si>
  <si>
    <t>N9444379</t>
  </si>
  <si>
    <t>Martinez; Ruben</t>
  </si>
  <si>
    <t>E4227738</t>
  </si>
  <si>
    <t>Martinez; Socrates</t>
  </si>
  <si>
    <t>F8692021</t>
  </si>
  <si>
    <t>Martinez; Wendy</t>
  </si>
  <si>
    <t>Y1726392</t>
  </si>
  <si>
    <t>Martinez; Yenni</t>
  </si>
  <si>
    <t>Resource Specialist</t>
  </si>
  <si>
    <t>F5756681</t>
  </si>
  <si>
    <t>Mateo; Humberto</t>
  </si>
  <si>
    <t>Y2264139</t>
  </si>
  <si>
    <t>Mayorga; Julio</t>
  </si>
  <si>
    <t>A7530559</t>
  </si>
  <si>
    <t>Mayorquin; Jose</t>
  </si>
  <si>
    <t>Y7993442</t>
  </si>
  <si>
    <t>Mazzotti; Joely</t>
  </si>
  <si>
    <t>Sr. Customer Experience Mgr</t>
  </si>
  <si>
    <t>A1575972</t>
  </si>
  <si>
    <t>Mcphee; Martin T.</t>
  </si>
  <si>
    <t>N8993857</t>
  </si>
  <si>
    <t>Medel; Jose C Servin</t>
  </si>
  <si>
    <t>Y9109514</t>
  </si>
  <si>
    <t>Medina; Jose Manuel</t>
  </si>
  <si>
    <t>A3673745</t>
  </si>
  <si>
    <t>Medrano; Juan</t>
  </si>
  <si>
    <t>Y2319276</t>
  </si>
  <si>
    <t>Melendez; Richard F.</t>
  </si>
  <si>
    <t>E3131923</t>
  </si>
  <si>
    <t>Melgar; Kevin</t>
  </si>
  <si>
    <t>Y5691022</t>
  </si>
  <si>
    <t>Memije; Francisco J</t>
  </si>
  <si>
    <t>F8485789</t>
  </si>
  <si>
    <t>Memije; Oliverio</t>
  </si>
  <si>
    <t>A5393379</t>
  </si>
  <si>
    <t>Mendez; Fernando Zarate</t>
  </si>
  <si>
    <t>A7896862</t>
  </si>
  <si>
    <t>Mendez; Francisco</t>
  </si>
  <si>
    <t>Y2835720</t>
  </si>
  <si>
    <t>Mendez; Hector</t>
  </si>
  <si>
    <t>A5895502</t>
  </si>
  <si>
    <t>Mendez; Israel</t>
  </si>
  <si>
    <t>W1725456</t>
  </si>
  <si>
    <t>Mendez; Julio Cesar G.</t>
  </si>
  <si>
    <t>Y5966026</t>
  </si>
  <si>
    <t>Mendez; Ricardo Ibanez</t>
  </si>
  <si>
    <t>Y4294963</t>
  </si>
  <si>
    <t>Mendieta; Gerardo</t>
  </si>
  <si>
    <t>C7085492</t>
  </si>
  <si>
    <t>Mendoza-Hernandez; Amilcar</t>
  </si>
  <si>
    <t>F7226070</t>
  </si>
  <si>
    <t>Mendoza; Antonio</t>
  </si>
  <si>
    <t>D8531535</t>
  </si>
  <si>
    <t>Mendoza; Francisco Javier</t>
  </si>
  <si>
    <t>D4753796</t>
  </si>
  <si>
    <t>Mendoza; Jose</t>
  </si>
  <si>
    <t>W1984540</t>
  </si>
  <si>
    <t>Mendoza; Salvador Garcia</t>
  </si>
  <si>
    <t>Mendoza; Victor</t>
  </si>
  <si>
    <t>Mesa; Martiniano</t>
  </si>
  <si>
    <t>F8109435</t>
  </si>
  <si>
    <t>Meyerhardt; Kyle</t>
  </si>
  <si>
    <t>Programmer</t>
  </si>
  <si>
    <t>D4784784</t>
  </si>
  <si>
    <t>Meza; Luis Alfredo G.</t>
  </si>
  <si>
    <t>Millan; Leonardo</t>
  </si>
  <si>
    <t>Y2877287</t>
  </si>
  <si>
    <t>Miranda; Eduardo L.</t>
  </si>
  <si>
    <t>Y5068854</t>
  </si>
  <si>
    <t>Miranda; Juan</t>
  </si>
  <si>
    <t>Y5968118</t>
  </si>
  <si>
    <t>Mojica; Rodrigo</t>
  </si>
  <si>
    <t>F7766540</t>
  </si>
  <si>
    <t>Molohua; Alfredo T.</t>
  </si>
  <si>
    <t>W1637114</t>
  </si>
  <si>
    <t>Mondragon; Luis Tovar</t>
  </si>
  <si>
    <t>Y6613255</t>
  </si>
  <si>
    <t>Monterde; Raymundo</t>
  </si>
  <si>
    <t>Y7919744</t>
  </si>
  <si>
    <t>Montes; Elias</t>
  </si>
  <si>
    <t>F5727527</t>
  </si>
  <si>
    <t>Montez; Aaron</t>
  </si>
  <si>
    <t>D9422856</t>
  </si>
  <si>
    <t>Morales De La Cruz; Bernardo</t>
  </si>
  <si>
    <t>Y2542114</t>
  </si>
  <si>
    <t>Morales F; Roberto</t>
  </si>
  <si>
    <t>A3508597</t>
  </si>
  <si>
    <t>Morales-Herrera; Fernando</t>
  </si>
  <si>
    <t>A9104417</t>
  </si>
  <si>
    <t>Morales; Inocente R.</t>
  </si>
  <si>
    <t>W9031431</t>
  </si>
  <si>
    <t>Morales; Nicolas M.</t>
  </si>
  <si>
    <t>Y9979264</t>
  </si>
  <si>
    <t>Morales; Raymond</t>
  </si>
  <si>
    <t>D5709464</t>
  </si>
  <si>
    <t>Morales; Ricardo F.</t>
  </si>
  <si>
    <t>A4281036</t>
  </si>
  <si>
    <t>Morales; Rigoberto</t>
  </si>
  <si>
    <t>Y6668664</t>
  </si>
  <si>
    <t>Moran; Catalino</t>
  </si>
  <si>
    <t>Y2391689</t>
  </si>
  <si>
    <t>Moreno; Alfredo Hernandez</t>
  </si>
  <si>
    <t>Y2062880</t>
  </si>
  <si>
    <t>Moreno; Hugo G.</t>
  </si>
  <si>
    <t>Y2088457</t>
  </si>
  <si>
    <t>Moreno; Pedro</t>
  </si>
  <si>
    <t>F8491698</t>
  </si>
  <si>
    <t>Morga; Nora</t>
  </si>
  <si>
    <t>Moya; Jose Roberto R.</t>
  </si>
  <si>
    <t>D2956214</t>
  </si>
  <si>
    <t>Mozo; Inocencio</t>
  </si>
  <si>
    <t>A4747482</t>
  </si>
  <si>
    <t>Munoz-Arias; Guadalupe</t>
  </si>
  <si>
    <t>Munoz; Pedro</t>
  </si>
  <si>
    <t>A5120034</t>
  </si>
  <si>
    <t>Murillo; Lorenzo A.</t>
  </si>
  <si>
    <t>Y2037105</t>
  </si>
  <si>
    <t>Murrell; Mackenzie</t>
  </si>
  <si>
    <t>F3176011</t>
  </si>
  <si>
    <t>Nabarro; Teodoro</t>
  </si>
  <si>
    <t>Y4854771</t>
  </si>
  <si>
    <t>Nabor-Macedonio; Julio</t>
  </si>
  <si>
    <t>F6989045</t>
  </si>
  <si>
    <t>Natalo; Judith M.</t>
  </si>
  <si>
    <t>B8839755</t>
  </si>
  <si>
    <t>Nava; Damian</t>
  </si>
  <si>
    <t>F1537257</t>
  </si>
  <si>
    <t>Navarrete; Jose Miguel</t>
  </si>
  <si>
    <t>Y2616695</t>
  </si>
  <si>
    <t>Navarro; Daniel</t>
  </si>
  <si>
    <t>Y6615176</t>
  </si>
  <si>
    <t>Navarro; Jose</t>
  </si>
  <si>
    <t>Y1571059</t>
  </si>
  <si>
    <t>Navarro; Martin Maciel</t>
  </si>
  <si>
    <t>Y2934441</t>
  </si>
  <si>
    <t>Nguyen; Brandon H.</t>
  </si>
  <si>
    <t>F7477218</t>
  </si>
  <si>
    <t>Nieto; David</t>
  </si>
  <si>
    <t>D5397981</t>
  </si>
  <si>
    <t>Nieto; Luis N.</t>
  </si>
  <si>
    <t>W8924537</t>
  </si>
  <si>
    <t>Nieves; Daniel</t>
  </si>
  <si>
    <t>F8382115</t>
  </si>
  <si>
    <t>Noguez; Alfredo Mejia</t>
  </si>
  <si>
    <t>Y4170006</t>
  </si>
  <si>
    <t>Nolasco; Jose</t>
  </si>
  <si>
    <t>Nunez; Ivan</t>
  </si>
  <si>
    <t>B5892990</t>
  </si>
  <si>
    <t>Nunez; Miguel A</t>
  </si>
  <si>
    <t>Y2393403</t>
  </si>
  <si>
    <t>Obispo; Miguel</t>
  </si>
  <si>
    <t>Y2427588</t>
  </si>
  <si>
    <t>Ocampo; Sylvestre</t>
  </si>
  <si>
    <t>V9119266</t>
  </si>
  <si>
    <t>Ocampo; Tony</t>
  </si>
  <si>
    <t>Y7816111</t>
  </si>
  <si>
    <t>Ochoa; Gustavo Camacho</t>
  </si>
  <si>
    <t>Y4935957</t>
  </si>
  <si>
    <t>Ojeda; Cesar O.</t>
  </si>
  <si>
    <t>Y1630676</t>
  </si>
  <si>
    <t>Olaez; Alvaro</t>
  </si>
  <si>
    <t>C7001856</t>
  </si>
  <si>
    <t>Olivares; William</t>
  </si>
  <si>
    <t>Y2425186</t>
  </si>
  <si>
    <t>Oliver; Scott</t>
  </si>
  <si>
    <t>D2705881</t>
  </si>
  <si>
    <t>Olmedo; Gilberto</t>
  </si>
  <si>
    <t>Y2308690</t>
  </si>
  <si>
    <t>Olvera; Luis E.</t>
  </si>
  <si>
    <t>D7757708</t>
  </si>
  <si>
    <t>Orihuela Dircio; Cristian</t>
  </si>
  <si>
    <t>Y2395552</t>
  </si>
  <si>
    <t>Orozco; Antonio Juarez</t>
  </si>
  <si>
    <t>Y1903198</t>
  </si>
  <si>
    <t>Orozco; Fernando</t>
  </si>
  <si>
    <t>F8604513</t>
  </si>
  <si>
    <t>Orozco; Jorge Luis T.</t>
  </si>
  <si>
    <t>Y2301460</t>
  </si>
  <si>
    <t>Orozco; Jose Luis</t>
  </si>
  <si>
    <t>F8438268</t>
  </si>
  <si>
    <t>Orozco; Omar</t>
  </si>
  <si>
    <t>F8453149</t>
  </si>
  <si>
    <t>Ortega-Maravilla; Juan J.</t>
  </si>
  <si>
    <t>A8093822</t>
  </si>
  <si>
    <t>Ortiz-Gonzalez; Pastor</t>
  </si>
  <si>
    <t>D4589107</t>
  </si>
  <si>
    <t>Ortiz; Antonio</t>
  </si>
  <si>
    <t>C3670395</t>
  </si>
  <si>
    <t>Ortiz; Jose Velasquez</t>
  </si>
  <si>
    <t>Y3498011</t>
  </si>
  <si>
    <t>Ortiz; Juan</t>
  </si>
  <si>
    <t>Y8266263</t>
  </si>
  <si>
    <t>Ortiz; Mauricio C.</t>
  </si>
  <si>
    <t>D4120819</t>
  </si>
  <si>
    <t>Ortiz; Otoniel Basave</t>
  </si>
  <si>
    <t>A1822605</t>
  </si>
  <si>
    <t>Ovalle; Jesus Santoyo</t>
  </si>
  <si>
    <t>Y6770616</t>
  </si>
  <si>
    <t>Pacheco; Jose</t>
  </si>
  <si>
    <t>D3483628</t>
  </si>
  <si>
    <t>Padilla; Agapito Arreola</t>
  </si>
  <si>
    <t>Y9399274</t>
  </si>
  <si>
    <t>Paez; Miguel A</t>
  </si>
  <si>
    <t>D7761038</t>
  </si>
  <si>
    <t>Palacios; Fernando</t>
  </si>
  <si>
    <t>W1399652</t>
  </si>
  <si>
    <t>Palacios; Jose</t>
  </si>
  <si>
    <t>Y2696802</t>
  </si>
  <si>
    <t>Palafox; Jose Francisco</t>
  </si>
  <si>
    <t>A9931881</t>
  </si>
  <si>
    <t>Palmisano; Shawna Lynn</t>
  </si>
  <si>
    <t>Parada; Kevin Alberto G.</t>
  </si>
  <si>
    <t>Y5426721</t>
  </si>
  <si>
    <t>Patino; Izai Garnica</t>
  </si>
  <si>
    <t>F1430260</t>
  </si>
  <si>
    <t>Patino; Jesus Rojas</t>
  </si>
  <si>
    <t>C5503782</t>
  </si>
  <si>
    <t>Paz; Elias Gomez</t>
  </si>
  <si>
    <t>Y2575464</t>
  </si>
  <si>
    <t>Pedraza; Carlos Barragan</t>
  </si>
  <si>
    <t>D7581125</t>
  </si>
  <si>
    <t>Penaloza; Daniel Solorio</t>
  </si>
  <si>
    <t>Y5131438</t>
  </si>
  <si>
    <t>Perez; Alvaro Rios</t>
  </si>
  <si>
    <t>C1942190</t>
  </si>
  <si>
    <t>Perez; Francisco</t>
  </si>
  <si>
    <t>A9130895</t>
  </si>
  <si>
    <t>Perez; Geovanni</t>
  </si>
  <si>
    <t>W9094074</t>
  </si>
  <si>
    <t>Perez; Jaime Estrada</t>
  </si>
  <si>
    <t>B7310556</t>
  </si>
  <si>
    <t>Perez; Jesus</t>
  </si>
  <si>
    <t>Y8890190</t>
  </si>
  <si>
    <t>Perez; Joel</t>
  </si>
  <si>
    <t>A5143940</t>
  </si>
  <si>
    <t>Perez; Mariano</t>
  </si>
  <si>
    <t>Y9870758</t>
  </si>
  <si>
    <t>Perez; Mauricio</t>
  </si>
  <si>
    <t>Perez; Ramon Cervantes</t>
  </si>
  <si>
    <t>A1657742</t>
  </si>
  <si>
    <t>Perez; Samuel Celedon</t>
  </si>
  <si>
    <t>Y2265039</t>
  </si>
  <si>
    <t>Pimienta; Elias</t>
  </si>
  <si>
    <t>B6875576</t>
  </si>
  <si>
    <t>Pina; Jose Julio G.</t>
  </si>
  <si>
    <t>Y9396083</t>
  </si>
  <si>
    <t>Pineda; Ricardo H.</t>
  </si>
  <si>
    <t>Y6563497</t>
  </si>
  <si>
    <t>Pineda; Tomas J.</t>
  </si>
  <si>
    <t>Y3493812</t>
  </si>
  <si>
    <t>Pinto; Cesar Aguilar</t>
  </si>
  <si>
    <t>Placido; Jonny</t>
  </si>
  <si>
    <t>Y7297636</t>
  </si>
  <si>
    <t>Plaza; Arturo</t>
  </si>
  <si>
    <t>A4364403</t>
  </si>
  <si>
    <t>Plaza; Javier</t>
  </si>
  <si>
    <t>F8604397</t>
  </si>
  <si>
    <t>Plaza; Rogelio</t>
  </si>
  <si>
    <t>Field Performance Manager</t>
  </si>
  <si>
    <t>B9895211</t>
  </si>
  <si>
    <t>Ponce; Constantino</t>
  </si>
  <si>
    <t>F2535923</t>
  </si>
  <si>
    <t>Ponce; Eulalio P.</t>
  </si>
  <si>
    <t>A3191449</t>
  </si>
  <si>
    <t>Popoca; Silvano</t>
  </si>
  <si>
    <t>Y4745083</t>
  </si>
  <si>
    <t>Powers; Andrya</t>
  </si>
  <si>
    <t>Director of Human Resources</t>
  </si>
  <si>
    <t>A8165522</t>
  </si>
  <si>
    <t>Pratali; Michael</t>
  </si>
  <si>
    <t>D6215294</t>
  </si>
  <si>
    <t>Priske; Michelle</t>
  </si>
  <si>
    <t>D1318358</t>
  </si>
  <si>
    <t>Pulido; Juan Jose Alvarez</t>
  </si>
  <si>
    <t>F8367614</t>
  </si>
  <si>
    <t>Quinonez; Erik</t>
  </si>
  <si>
    <t>B7957697</t>
  </si>
  <si>
    <t>Ramirez Jr; Luis</t>
  </si>
  <si>
    <t>D1624085</t>
  </si>
  <si>
    <t>Ramirez; Alejandro</t>
  </si>
  <si>
    <t>F8698628</t>
  </si>
  <si>
    <t>Ramirez; Armando</t>
  </si>
  <si>
    <t>C7178870</t>
  </si>
  <si>
    <t>Ramirez; Byron</t>
  </si>
  <si>
    <t>Y7276027</t>
  </si>
  <si>
    <t>Ramirez; Carlos</t>
  </si>
  <si>
    <t>Y6089664</t>
  </si>
  <si>
    <t>Ramirez; Carlos Perez</t>
  </si>
  <si>
    <t>Y2462223</t>
  </si>
  <si>
    <t>Ramirez; Hipolito</t>
  </si>
  <si>
    <t>C2734345</t>
  </si>
  <si>
    <t>Ramirez; Jose Carlos S.</t>
  </si>
  <si>
    <t>W8570690</t>
  </si>
  <si>
    <t>Ramirez; Lucino Chanelo</t>
  </si>
  <si>
    <t>Y5195311</t>
  </si>
  <si>
    <t>Ramirez; Salvador</t>
  </si>
  <si>
    <t>N9145429</t>
  </si>
  <si>
    <t>Ramirez; Victor Manuel</t>
  </si>
  <si>
    <t>Y3758583</t>
  </si>
  <si>
    <t>Ramos Lopez; Virgilio</t>
  </si>
  <si>
    <t>A3021057</t>
  </si>
  <si>
    <t>Ramos; Jose E.</t>
  </si>
  <si>
    <t>B4891054</t>
  </si>
  <si>
    <t>Ramos; Sergio Alberto Alvarez</t>
  </si>
  <si>
    <t>A9230670</t>
  </si>
  <si>
    <t>Raya; Ramon M</t>
  </si>
  <si>
    <t>Y2160141</t>
  </si>
  <si>
    <t>Rayo-Duran; Cayetano</t>
  </si>
  <si>
    <t>Y2077329</t>
  </si>
  <si>
    <t>Reed; Michael</t>
  </si>
  <si>
    <t>B4265311</t>
  </si>
  <si>
    <t>Regueira; Omar G.</t>
  </si>
  <si>
    <t>Y2105341</t>
  </si>
  <si>
    <t>Renteria; Henry</t>
  </si>
  <si>
    <t>E3031074</t>
  </si>
  <si>
    <t>Rice; Christopher</t>
  </si>
  <si>
    <t>Riggs; Brian R</t>
  </si>
  <si>
    <t>Chief Financial Officer</t>
  </si>
  <si>
    <t>A8188382</t>
  </si>
  <si>
    <t>Rincon; Jose Carlos</t>
  </si>
  <si>
    <t>Rios; Francisco</t>
  </si>
  <si>
    <t>C1937166</t>
  </si>
  <si>
    <t>Rivera; Americo</t>
  </si>
  <si>
    <t>C2880133</t>
  </si>
  <si>
    <t>Rivera; Juan</t>
  </si>
  <si>
    <t>D7134338</t>
  </si>
  <si>
    <t>Rivera; Lorenzo Jr.</t>
  </si>
  <si>
    <t>D3724675</t>
  </si>
  <si>
    <t>Rivera; Luis</t>
  </si>
  <si>
    <t>Y2041597</t>
  </si>
  <si>
    <t>Rivera; Mauricio</t>
  </si>
  <si>
    <t>Y7254331</t>
  </si>
  <si>
    <t>Rivera; Roberto</t>
  </si>
  <si>
    <t>Y2382630</t>
  </si>
  <si>
    <t>Robertson; Sara</t>
  </si>
  <si>
    <t>Director of Marketing</t>
  </si>
  <si>
    <t>B5528652</t>
  </si>
  <si>
    <t>Robles; Albert</t>
  </si>
  <si>
    <t>U1004942</t>
  </si>
  <si>
    <t>Robles; Fulgencio</t>
  </si>
  <si>
    <t>Y3804681</t>
  </si>
  <si>
    <t>Robles; Russell</t>
  </si>
  <si>
    <t>C4720355</t>
  </si>
  <si>
    <t>Rodarte; Oscar</t>
  </si>
  <si>
    <t>Y3016987</t>
  </si>
  <si>
    <t>Rodriguez Mora; Alejandro</t>
  </si>
  <si>
    <t>A3386387</t>
  </si>
  <si>
    <t>Rodriguez V; Guadalupe</t>
  </si>
  <si>
    <t>Senior Safety Manager</t>
  </si>
  <si>
    <t>C0262086</t>
  </si>
  <si>
    <t>Rodriguez; Adel</t>
  </si>
  <si>
    <t>Enhancement Manager</t>
  </si>
  <si>
    <t>D9892425</t>
  </si>
  <si>
    <t>Rodriguez; Angel R</t>
  </si>
  <si>
    <t>Y3512760</t>
  </si>
  <si>
    <t>Rodriguez; Anselmo</t>
  </si>
  <si>
    <t>A5468961</t>
  </si>
  <si>
    <t>Rodriguez; Carlos Marin</t>
  </si>
  <si>
    <t>C4176113</t>
  </si>
  <si>
    <t>Rodriguez; Domingo</t>
  </si>
  <si>
    <t>A4325896</t>
  </si>
  <si>
    <t>Rodriguez; Emmanuel</t>
  </si>
  <si>
    <t>W1251104</t>
  </si>
  <si>
    <t>Rodriguez; Ezequiel V.</t>
  </si>
  <si>
    <t>C1314929</t>
  </si>
  <si>
    <t>Rodriguez; Francisco</t>
  </si>
  <si>
    <t>A6192605</t>
  </si>
  <si>
    <t>Rodriguez; Jazil S.</t>
  </si>
  <si>
    <t>W8608386</t>
  </si>
  <si>
    <t>Rodriguez; Jose Medardo</t>
  </si>
  <si>
    <t>Y4010019</t>
  </si>
  <si>
    <t>Rodriguez; Julio Cesar</t>
  </si>
  <si>
    <t>Rodriguez; Librado Boniila</t>
  </si>
  <si>
    <t>A8282396</t>
  </si>
  <si>
    <t>Rodriguez; Omar Silva</t>
  </si>
  <si>
    <t>F7576867</t>
  </si>
  <si>
    <t>Rodriguez; Sergio C.</t>
  </si>
  <si>
    <t>D5201367</t>
  </si>
  <si>
    <t>Rojas; Antonio</t>
  </si>
  <si>
    <t>Y2649647</t>
  </si>
  <si>
    <t>Roman; Carlos</t>
  </si>
  <si>
    <t>B4893931</t>
  </si>
  <si>
    <t>Roman; Eduardo L.</t>
  </si>
  <si>
    <t>W9051133</t>
  </si>
  <si>
    <t>Romero; Alfredo</t>
  </si>
  <si>
    <t>A6063624</t>
  </si>
  <si>
    <t>Romero; Demecio</t>
  </si>
  <si>
    <t>Romero; Jose</t>
  </si>
  <si>
    <t>B9429448</t>
  </si>
  <si>
    <t>Romero; Jose Eliseo O.</t>
  </si>
  <si>
    <t>W1632912</t>
  </si>
  <si>
    <t>Romero; Martin Baranda</t>
  </si>
  <si>
    <t>Y2556481</t>
  </si>
  <si>
    <t>Romo; Victor Eduardo V.</t>
  </si>
  <si>
    <t>Y2076756</t>
  </si>
  <si>
    <t>Roque; Saul</t>
  </si>
  <si>
    <t>Y2479076</t>
  </si>
  <si>
    <t>Rosales; Alberto</t>
  </si>
  <si>
    <t>Y2745415</t>
  </si>
  <si>
    <t>Rosales; Guadalupe</t>
  </si>
  <si>
    <t>Y9317162</t>
  </si>
  <si>
    <t>Rosales; Javier</t>
  </si>
  <si>
    <t>A9518747</t>
  </si>
  <si>
    <t>Rosales; Ricardo G.</t>
  </si>
  <si>
    <t>Y1602410</t>
  </si>
  <si>
    <t>Rosario; Fermin</t>
  </si>
  <si>
    <t>Y2382800</t>
  </si>
  <si>
    <t>Rubalcaba; Jose</t>
  </si>
  <si>
    <t>A6900497</t>
  </si>
  <si>
    <t>Rubio; Ramon</t>
  </si>
  <si>
    <t>C5483789</t>
  </si>
  <si>
    <t>Rueda; Miguel Vega</t>
  </si>
  <si>
    <t>Y3858689</t>
  </si>
  <si>
    <t>Rufino; Leonardo</t>
  </si>
  <si>
    <t>Y2594665</t>
  </si>
  <si>
    <t>Rufino; Pablo</t>
  </si>
  <si>
    <t>D1781521</t>
  </si>
  <si>
    <t>Ruiz-Espinoza; Victor</t>
  </si>
  <si>
    <t>Ruiz; Arturo Molina</t>
  </si>
  <si>
    <t>F6988941</t>
  </si>
  <si>
    <t>Ruiz; Francisco</t>
  </si>
  <si>
    <t>A7475127</t>
  </si>
  <si>
    <t>Ruiz; Hector</t>
  </si>
  <si>
    <t>Y7537425</t>
  </si>
  <si>
    <t>Ruiz; Jesus</t>
  </si>
  <si>
    <t>Y6868602</t>
  </si>
  <si>
    <t>Ruiz; Merced</t>
  </si>
  <si>
    <t>N6197099</t>
  </si>
  <si>
    <t>Ruiz; Oscar</t>
  </si>
  <si>
    <t>Y2699394</t>
  </si>
  <si>
    <t>Ryder; Bart G.</t>
  </si>
  <si>
    <t>Shareholder</t>
  </si>
  <si>
    <t>Salazar; Edilberto</t>
  </si>
  <si>
    <t>F4720359</t>
  </si>
  <si>
    <t>Salazar; Miguel</t>
  </si>
  <si>
    <t>C5837229</t>
  </si>
  <si>
    <t>Saldivar; Miguel</t>
  </si>
  <si>
    <t>E3225939</t>
  </si>
  <si>
    <t>Salgado; Felipe</t>
  </si>
  <si>
    <t>Y3433154</t>
  </si>
  <si>
    <t>Salgado; Francisco</t>
  </si>
  <si>
    <t>E3928873</t>
  </si>
  <si>
    <t>Salvador; Irineo Garcia</t>
  </si>
  <si>
    <t>E2924876</t>
  </si>
  <si>
    <t>Salvador; Jesus Garcia</t>
  </si>
  <si>
    <t>Y2033387</t>
  </si>
  <si>
    <t>Sanchez; Alfredo Torres</t>
  </si>
  <si>
    <t>A7891068</t>
  </si>
  <si>
    <t>Sanchez; Hugo</t>
  </si>
  <si>
    <t>C2287374</t>
  </si>
  <si>
    <t>Sanchez; Jesus</t>
  </si>
  <si>
    <t>F2548259</t>
  </si>
  <si>
    <t>Sanchez; Jorge H. Mateos</t>
  </si>
  <si>
    <t>F8298830</t>
  </si>
  <si>
    <t>Sanchez; Jorge L</t>
  </si>
  <si>
    <t>Y7741130</t>
  </si>
  <si>
    <t>Sanchez; Josafat</t>
  </si>
  <si>
    <t>Y5789332</t>
  </si>
  <si>
    <t>Sanchez; Luis Ruiz</t>
  </si>
  <si>
    <t>Y2115931</t>
  </si>
  <si>
    <t>Sanchez; Victor</t>
  </si>
  <si>
    <t>D5921367</t>
  </si>
  <si>
    <t>Sanchez; Victoriano</t>
  </si>
  <si>
    <t>A4170453</t>
  </si>
  <si>
    <t>Sandoval; Carlos</t>
  </si>
  <si>
    <t>F8444741</t>
  </si>
  <si>
    <t>Sandoval; Felipe Munoz</t>
  </si>
  <si>
    <t>Sandoval; Hector</t>
  </si>
  <si>
    <t>N8055693</t>
  </si>
  <si>
    <t>Santiago; Fernando S.</t>
  </si>
  <si>
    <t>C3492795</t>
  </si>
  <si>
    <t>Santiago; Saul Vasquez</t>
  </si>
  <si>
    <t>A4321724</t>
  </si>
  <si>
    <t>Santibanez; Eustorgio P.</t>
  </si>
  <si>
    <t>Y3294647</t>
  </si>
  <si>
    <t>Santiz; Oliverio Jimenez</t>
  </si>
  <si>
    <t>Savidge; Jordan D.</t>
  </si>
  <si>
    <t>Schmidt; Scott K.</t>
  </si>
  <si>
    <t>Vice President of Operations</t>
  </si>
  <si>
    <t>U3031003</t>
  </si>
  <si>
    <t>Schneider; Bryan</t>
  </si>
  <si>
    <t>Chief Information Officer</t>
  </si>
  <si>
    <t>B4110200</t>
  </si>
  <si>
    <t>Schwartz; Brandon</t>
  </si>
  <si>
    <t>D9742878</t>
  </si>
  <si>
    <t>Schwartz; Scott</t>
  </si>
  <si>
    <t>C3068876</t>
  </si>
  <si>
    <t>Sedano; Jose E.</t>
  </si>
  <si>
    <t>F3668713</t>
  </si>
  <si>
    <t>Sermeno; Carlos Sifredo A.</t>
  </si>
  <si>
    <t>Y7274160</t>
  </si>
  <si>
    <t>Serna; Jesus Vasquez</t>
  </si>
  <si>
    <t>C3567799</t>
  </si>
  <si>
    <t>Serrano Vera; Jose Juan</t>
  </si>
  <si>
    <t>A9793436</t>
  </si>
  <si>
    <t>Sheets; Jeffery</t>
  </si>
  <si>
    <t>B6524374</t>
  </si>
  <si>
    <t>Shirk; Mike</t>
  </si>
  <si>
    <t>Account Executive</t>
  </si>
  <si>
    <t>B4863757</t>
  </si>
  <si>
    <t>Sierra; Carlos</t>
  </si>
  <si>
    <t>Y5185419</t>
  </si>
  <si>
    <t>Sierra; Luis</t>
  </si>
  <si>
    <t>F8714506</t>
  </si>
  <si>
    <t>Simon; Lukas</t>
  </si>
  <si>
    <t>IT Support Technician</t>
  </si>
  <si>
    <t>F3091464</t>
  </si>
  <si>
    <t>Simpson; Raquel</t>
  </si>
  <si>
    <t>Smith; Daniel</t>
  </si>
  <si>
    <t>Dir of Technical Operations</t>
  </si>
  <si>
    <t>D7139230</t>
  </si>
  <si>
    <t>Snijdewind; Hans</t>
  </si>
  <si>
    <t>C4673483</t>
  </si>
  <si>
    <t>Sohom; Juan</t>
  </si>
  <si>
    <t>Y5328049</t>
  </si>
  <si>
    <t>Solano C; Pedro</t>
  </si>
  <si>
    <t>F8413668</t>
  </si>
  <si>
    <t>Solano; Miguel V</t>
  </si>
  <si>
    <t>Y1713631</t>
  </si>
  <si>
    <t>Soliz; Carlos Alexander</t>
  </si>
  <si>
    <t>Y3353014</t>
  </si>
  <si>
    <t>Solorio; Jose</t>
  </si>
  <si>
    <t>Y2195838</t>
  </si>
  <si>
    <t>Sorensen; Brian</t>
  </si>
  <si>
    <t>A3842409</t>
  </si>
  <si>
    <t>Sotelo; Juan Carlos</t>
  </si>
  <si>
    <t>Soto; Cruz S.</t>
  </si>
  <si>
    <t>A8658843</t>
  </si>
  <si>
    <t>Soto; Jose Luis</t>
  </si>
  <si>
    <t>C4514021</t>
  </si>
  <si>
    <t>Soto; Juan</t>
  </si>
  <si>
    <t>A3774306</t>
  </si>
  <si>
    <t>Soto; Miguel</t>
  </si>
  <si>
    <t>Y2900711</t>
  </si>
  <si>
    <t>Soto; Ramiro Zuniga</t>
  </si>
  <si>
    <t>F8420813</t>
  </si>
  <si>
    <t>Soto; Silverio G.</t>
  </si>
  <si>
    <t>U6092446</t>
  </si>
  <si>
    <t>Staus; Steven</t>
  </si>
  <si>
    <t>D1762330</t>
  </si>
  <si>
    <t>Stauter; James</t>
  </si>
  <si>
    <t>A5751426</t>
  </si>
  <si>
    <t>Stewart; Charles</t>
  </si>
  <si>
    <t>Y4943330</t>
  </si>
  <si>
    <t>Stewart; Jason</t>
  </si>
  <si>
    <t>VP of Field Operations</t>
  </si>
  <si>
    <t>B7721352</t>
  </si>
  <si>
    <t>Stites; Kenneth</t>
  </si>
  <si>
    <t>C4472909</t>
  </si>
  <si>
    <t>Suarez-Rosas; Moises</t>
  </si>
  <si>
    <t>A6517471</t>
  </si>
  <si>
    <t>Suarez; Ramon</t>
  </si>
  <si>
    <t>Y2078635</t>
  </si>
  <si>
    <t>Tabares; Jose Olmedo</t>
  </si>
  <si>
    <t>Y2230619</t>
  </si>
  <si>
    <t>Tapia; Jesus</t>
  </si>
  <si>
    <t>E2149792</t>
  </si>
  <si>
    <t>Tapia; Pablo Rico</t>
  </si>
  <si>
    <t>F4260427</t>
  </si>
  <si>
    <t>Tapia; Pedro</t>
  </si>
  <si>
    <t>Tarrios; Emilio Cantu</t>
  </si>
  <si>
    <t>D4605892</t>
  </si>
  <si>
    <t>Ternovacz; Jacob</t>
  </si>
  <si>
    <t>Zero Emissions Specialist</t>
  </si>
  <si>
    <t>D3995864</t>
  </si>
  <si>
    <t>Tilaro; Robert</t>
  </si>
  <si>
    <t>Tirres; Heather</t>
  </si>
  <si>
    <t>Tocohua; Luis T.</t>
  </si>
  <si>
    <t>W1659119</t>
  </si>
  <si>
    <t>Tocohua; Rangel Molohua</t>
  </si>
  <si>
    <t>W1520942</t>
  </si>
  <si>
    <t>Torne; Milan Andres</t>
  </si>
  <si>
    <t>F4730193</t>
  </si>
  <si>
    <t>Torrecilla; Pablo Gomez</t>
  </si>
  <si>
    <t>A7325353</t>
  </si>
  <si>
    <t>Torres; Alberto Arzate</t>
  </si>
  <si>
    <t>Y5482259</t>
  </si>
  <si>
    <t>Torres; Jose</t>
  </si>
  <si>
    <t>B5276002</t>
  </si>
  <si>
    <t>Torres; Jose Antonio</t>
  </si>
  <si>
    <t>E3042664</t>
  </si>
  <si>
    <t>Torres; Marcos S.</t>
  </si>
  <si>
    <t>W8802914</t>
  </si>
  <si>
    <t>Toscano; Esteban</t>
  </si>
  <si>
    <t>F5581646</t>
  </si>
  <si>
    <t>Tracy; James P.</t>
  </si>
  <si>
    <t>Chief Executive Officer</t>
  </si>
  <si>
    <t>N5743502</t>
  </si>
  <si>
    <t>Tracy; Michael S.</t>
  </si>
  <si>
    <t>N3050612</t>
  </si>
  <si>
    <t>Tracy; Patrick</t>
  </si>
  <si>
    <t>C6501817</t>
  </si>
  <si>
    <t>Tracy; Thomas K.</t>
  </si>
  <si>
    <t>Truman; Jared</t>
  </si>
  <si>
    <t>Urrutia; Gerardo L.</t>
  </si>
  <si>
    <t>Y2597043</t>
  </si>
  <si>
    <t>Valdez; Anthony</t>
  </si>
  <si>
    <t>Y2447773</t>
  </si>
  <si>
    <t>Valencia; Daniel Pulido</t>
  </si>
  <si>
    <t>F8687249</t>
  </si>
  <si>
    <t>Valencia; Francisco Perez</t>
  </si>
  <si>
    <t>Valencia; Raul</t>
  </si>
  <si>
    <t>Y2563929</t>
  </si>
  <si>
    <t>Valencia; Saul G</t>
  </si>
  <si>
    <t>A4321215</t>
  </si>
  <si>
    <t>Valente; Reveriano M.</t>
  </si>
  <si>
    <t>Y4904902</t>
  </si>
  <si>
    <t>Valenzuela; Cristian</t>
  </si>
  <si>
    <t>D7602037</t>
  </si>
  <si>
    <t>Valeriano; Alejandro C.</t>
  </si>
  <si>
    <t>W1369845</t>
  </si>
  <si>
    <t>Valle; Andres Alberto R.</t>
  </si>
  <si>
    <t>F1948748</t>
  </si>
  <si>
    <t>Valle; Jose Gomez</t>
  </si>
  <si>
    <t>A6788492</t>
  </si>
  <si>
    <t>Vargas; David</t>
  </si>
  <si>
    <t>Y9198606</t>
  </si>
  <si>
    <t>Vargas; Efrain</t>
  </si>
  <si>
    <t>A3269110</t>
  </si>
  <si>
    <t>Vargas; Juan Carlos</t>
  </si>
  <si>
    <t>Y8174509</t>
  </si>
  <si>
    <t>Vargas; Marco Antonio</t>
  </si>
  <si>
    <t>Y7906224</t>
  </si>
  <si>
    <t>Vargas; Moises</t>
  </si>
  <si>
    <t>F5095967</t>
  </si>
  <si>
    <t>Vasquez; Enrique</t>
  </si>
  <si>
    <t>Y2198914</t>
  </si>
  <si>
    <t>Vasquez; Hugo Coronado</t>
  </si>
  <si>
    <t>Vasquez; Rolando A.</t>
  </si>
  <si>
    <t>Vazquez Jimenez; Diego M.</t>
  </si>
  <si>
    <t>F5433501</t>
  </si>
  <si>
    <t>Vazquez; Delfino C.</t>
  </si>
  <si>
    <t>Y3247492</t>
  </si>
  <si>
    <t>Vazquez; Francisco J</t>
  </si>
  <si>
    <t>F8676897</t>
  </si>
  <si>
    <t>Vazquez; Rafael</t>
  </si>
  <si>
    <t>B4237629</t>
  </si>
  <si>
    <t>Vega I; Jose</t>
  </si>
  <si>
    <t>Y2211436</t>
  </si>
  <si>
    <t>Vega; Juan Jose</t>
  </si>
  <si>
    <t>U5188603</t>
  </si>
  <si>
    <t>Vega; Wenceslao</t>
  </si>
  <si>
    <t>A3670054</t>
  </si>
  <si>
    <t>Velasco; Alfredo De Loera</t>
  </si>
  <si>
    <t>A3726773</t>
  </si>
  <si>
    <t>Velasco; Jose</t>
  </si>
  <si>
    <t>F8657488</t>
  </si>
  <si>
    <t>Velasquez; Rolando</t>
  </si>
  <si>
    <t>E4049929</t>
  </si>
  <si>
    <t>Velazco; Jose Ramon Avelar</t>
  </si>
  <si>
    <t>Y2107731</t>
  </si>
  <si>
    <t>Velenci; Cristian</t>
  </si>
  <si>
    <t>Y1999347</t>
  </si>
  <si>
    <t>Velez; Jose Daniel</t>
  </si>
  <si>
    <t>F8319806</t>
  </si>
  <si>
    <t>Ventura; Jorge</t>
  </si>
  <si>
    <t>Y2360713</t>
  </si>
  <si>
    <t>Vera; Salvador Reyes</t>
  </si>
  <si>
    <t>D1886871</t>
  </si>
  <si>
    <t>Verdoza; Jose J.</t>
  </si>
  <si>
    <t>Y2310946</t>
  </si>
  <si>
    <t>Vergara; Guadalupe J.</t>
  </si>
  <si>
    <t>D7759520</t>
  </si>
  <si>
    <t>Vermilyea; Montgomery Sky</t>
  </si>
  <si>
    <t>E1219091</t>
  </si>
  <si>
    <t>Vermilyea; Quentin</t>
  </si>
  <si>
    <t>E1586949</t>
  </si>
  <si>
    <t>Victoria; Marcial</t>
  </si>
  <si>
    <t>Y5443343</t>
  </si>
  <si>
    <t>Viera; Savino</t>
  </si>
  <si>
    <t>A4006479</t>
  </si>
  <si>
    <t>Vierra; Steven</t>
  </si>
  <si>
    <t>Senior Project Manager</t>
  </si>
  <si>
    <t>B8901916</t>
  </si>
  <si>
    <t>Vieyra; Florentino</t>
  </si>
  <si>
    <t>C6380879</t>
  </si>
  <si>
    <t>Vieyra; Luis A.</t>
  </si>
  <si>
    <t>F8534486</t>
  </si>
  <si>
    <t>Villa; Jose Rosales</t>
  </si>
  <si>
    <t>Y3513700</t>
  </si>
  <si>
    <t>Villagrana; Carlos Huizar</t>
  </si>
  <si>
    <t>C5154266</t>
  </si>
  <si>
    <t>Villalobos; Gustavo Ortiz</t>
  </si>
  <si>
    <t>F8428551</t>
  </si>
  <si>
    <t>Villanueva; Ernesto L.</t>
  </si>
  <si>
    <t>F2272434</t>
  </si>
  <si>
    <t>Villanueva; Francisco</t>
  </si>
  <si>
    <t>Y4841499</t>
  </si>
  <si>
    <t>Villapando; Olegario Rosales</t>
  </si>
  <si>
    <t>A4371929</t>
  </si>
  <si>
    <t>Villegas; Angel L</t>
  </si>
  <si>
    <t>Y6128598</t>
  </si>
  <si>
    <t>Villegas; Gerardo</t>
  </si>
  <si>
    <t>A4584191</t>
  </si>
  <si>
    <t>Vivar G; Vidal</t>
  </si>
  <si>
    <t>D1062783</t>
  </si>
  <si>
    <t>Vucurevic; Nicolai</t>
  </si>
  <si>
    <t>F4747291</t>
  </si>
  <si>
    <t>Walkeapaa; Dale L.</t>
  </si>
  <si>
    <t>D1449780</t>
  </si>
  <si>
    <t>Waltz; Todd</t>
  </si>
  <si>
    <t>Vice President of Estimating</t>
  </si>
  <si>
    <t>N7547369</t>
  </si>
  <si>
    <t>Ward; Christopher</t>
  </si>
  <si>
    <t>A3583202</t>
  </si>
  <si>
    <t>Webb; Sean</t>
  </si>
  <si>
    <t>D5580380</t>
  </si>
  <si>
    <t>Weber; Jessica</t>
  </si>
  <si>
    <t>Tree Care Specialist</t>
  </si>
  <si>
    <t>D6866266</t>
  </si>
  <si>
    <t>Welburn; Jason Allen</t>
  </si>
  <si>
    <t>D7662654</t>
  </si>
  <si>
    <t>Wolpert; Lauren</t>
  </si>
  <si>
    <t>Sales and Marketing Coord</t>
  </si>
  <si>
    <t>E3329130</t>
  </si>
  <si>
    <t>Xala; Esteban Roberto</t>
  </si>
  <si>
    <t>F8695187</t>
  </si>
  <si>
    <t>Xala; Luis</t>
  </si>
  <si>
    <t>B4567822</t>
  </si>
  <si>
    <t>Yarbrough; Joseph</t>
  </si>
  <si>
    <t>Digital Media Specialist</t>
  </si>
  <si>
    <t>F1425805</t>
  </si>
  <si>
    <t>Zacatenco; Benito Mendez</t>
  </si>
  <si>
    <t>F8522662</t>
  </si>
  <si>
    <t>Zarate; Armando</t>
  </si>
  <si>
    <t>Y4747417</t>
  </si>
  <si>
    <t>Zavala; Jose F.</t>
  </si>
  <si>
    <t>Zavaleta; Carlos F.</t>
  </si>
  <si>
    <t>W8757092</t>
  </si>
  <si>
    <t>Zavaleta; Moises A.</t>
  </si>
  <si>
    <t>W8761043</t>
  </si>
  <si>
    <t>Zuniga; Jose C</t>
  </si>
  <si>
    <t>A4434807</t>
  </si>
  <si>
    <t>Zuniga; Julio</t>
  </si>
  <si>
    <t>F4637935</t>
  </si>
  <si>
    <t>Count : 890</t>
  </si>
  <si>
    <t>Driver Schedule</t>
  </si>
  <si>
    <t>Park West Companies, Inc.
Exposure Summary</t>
  </si>
  <si>
    <t>Class Code</t>
  </si>
  <si>
    <t>Description</t>
  </si>
  <si>
    <t>10/1/23-10/1/24</t>
  </si>
  <si>
    <t>10/1/22-10/1/23</t>
  </si>
  <si>
    <t>10/1/21-10/1/22</t>
  </si>
  <si>
    <t>10/1/20-10/1/21</t>
  </si>
  <si>
    <t>10/1/19-10/1/20</t>
  </si>
  <si>
    <t>10/1/18-10/1/19</t>
  </si>
  <si>
    <t>10/1/17-10/1/18</t>
  </si>
  <si>
    <t>Projected</t>
  </si>
  <si>
    <t>Short-term</t>
  </si>
  <si>
    <t>Audited</t>
  </si>
  <si>
    <t>California</t>
  </si>
  <si>
    <t>0042</t>
  </si>
  <si>
    <t>Landscape Gardening</t>
  </si>
  <si>
    <t>0106</t>
  </si>
  <si>
    <t>Tree Pruning, Repairing or Trimming - NOC</t>
  </si>
  <si>
    <t>Salesperson - Outside</t>
  </si>
  <si>
    <t>Clerical</t>
  </si>
  <si>
    <t>Nevada</t>
  </si>
  <si>
    <t>If Any</t>
  </si>
  <si>
    <t>If  Any</t>
  </si>
  <si>
    <t>CA - Exp Mod</t>
  </si>
  <si>
    <t>NCCI Mod</t>
  </si>
  <si>
    <t>Total Revenue</t>
  </si>
  <si>
    <t xml:space="preserve">GL Payroll </t>
  </si>
  <si>
    <t>Subcontractor Cost</t>
  </si>
  <si>
    <t>Vehicle Count</t>
  </si>
  <si>
    <t>Employee Count</t>
  </si>
  <si>
    <t>Client Profile</t>
  </si>
  <si>
    <t>Client Name</t>
  </si>
  <si>
    <t xml:space="preserve">Mailing Address </t>
  </si>
  <si>
    <t>Estimated Gross Sales</t>
  </si>
  <si>
    <t>Estimated Annual Payroll</t>
  </si>
  <si>
    <t>Estimated GL Payroll</t>
  </si>
  <si>
    <t>Estimated Power Units</t>
  </si>
  <si>
    <t>Exposure Information For Policy Term</t>
  </si>
  <si>
    <t>Effective Date</t>
  </si>
  <si>
    <t>Expiration Date</t>
  </si>
  <si>
    <t xml:space="preserve"> Description Of Operations</t>
  </si>
  <si>
    <t>Park West Companies</t>
  </si>
  <si>
    <t xml:space="preserve">Exposures Checklist </t>
  </si>
  <si>
    <t>Requested Documents</t>
  </si>
  <si>
    <t>Template Tab # / Location</t>
  </si>
  <si>
    <t>Received</t>
  </si>
  <si>
    <t>Notes</t>
  </si>
  <si>
    <t>Named Insured Schedule</t>
  </si>
  <si>
    <t>Location Schedule</t>
  </si>
  <si>
    <t>Historical and 2024-2025 Estimated Payroll/Revenues</t>
  </si>
  <si>
    <t>Vehicle Schedule</t>
  </si>
  <si>
    <t>Drivers Schedule</t>
  </si>
  <si>
    <t>Statement of Values</t>
  </si>
  <si>
    <t>Pollution/Professional Coverage Request</t>
  </si>
  <si>
    <t>Acord 125</t>
  </si>
  <si>
    <t>PDF Attachment</t>
  </si>
  <si>
    <t>Acord 126</t>
  </si>
  <si>
    <t>Acord 127</t>
  </si>
  <si>
    <t>Acord 130</t>
  </si>
  <si>
    <t>Acord 131</t>
  </si>
  <si>
    <t>Acord 140</t>
  </si>
  <si>
    <t>Word Attachment</t>
  </si>
  <si>
    <t xml:space="preserve">Cert Holder list </t>
  </si>
  <si>
    <t>NA</t>
  </si>
  <si>
    <t>License #</t>
  </si>
  <si>
    <t>22421 Gilberto, Suite A, Rancho Santa Margarita, CA 92688</t>
  </si>
  <si>
    <t>TLV/PLV/TRM/ALV/TRC/PLC</t>
  </si>
  <si>
    <t>Employee Concentration</t>
  </si>
  <si>
    <t>Co.</t>
  </si>
  <si>
    <t>STATE</t>
  </si>
  <si>
    <t>Tracy Family Trust &amp; 
Thomas K. Tracy Family Trust</t>
  </si>
  <si>
    <t>22421 Gilberto, Suite A/E</t>
  </si>
  <si>
    <t>Escondido Quince, LLC</t>
  </si>
  <si>
    <t>KRT LLC</t>
  </si>
  <si>
    <t>901 E. 3rd St</t>
  </si>
  <si>
    <t>COR/CHO/PWS/RHO</t>
  </si>
  <si>
    <t>22421 Gilberto, Suite A</t>
  </si>
  <si>
    <t>7364 Mission Gorge Road</t>
  </si>
  <si>
    <t>2577 S. Santa Fe Ave.</t>
  </si>
  <si>
    <t>23402 South Pointe Drive</t>
  </si>
  <si>
    <t>MNI/MNC</t>
  </si>
  <si>
    <t>815 S. Grand Avenue</t>
  </si>
  <si>
    <t>1131 Back Bay Drive</t>
  </si>
  <si>
    <t>2354 North Batavia Street</t>
  </si>
  <si>
    <t>33440 Mission Trail (Incl. P#366-033-013)</t>
  </si>
  <si>
    <t>22421 Gilberto, Suite C/E</t>
  </si>
  <si>
    <t>PWT/AOC/ANC</t>
  </si>
  <si>
    <t>22421 Gilberto, Suite F</t>
  </si>
  <si>
    <t xml:space="preserve"> </t>
  </si>
  <si>
    <t>NO.</t>
  </si>
  <si>
    <t>ADDRESS</t>
  </si>
  <si>
    <t>CITY</t>
  </si>
  <si>
    <t>ZIP</t>
  </si>
  <si>
    <t>Total Employee Count</t>
  </si>
  <si>
    <t>Entity</t>
  </si>
  <si>
    <t>Business Description</t>
  </si>
  <si>
    <t>Property Owner</t>
  </si>
  <si>
    <t>Tracy Family Trust</t>
  </si>
  <si>
    <t>Thomas K. Tracy Family Trust</t>
  </si>
  <si>
    <t>Vista Greens LLC</t>
  </si>
  <si>
    <t>Park West Companies, Inc. (NV)</t>
  </si>
  <si>
    <t>Parent Company</t>
  </si>
  <si>
    <t>Park West Tree Care, Inc.</t>
  </si>
  <si>
    <t>Tree Care Services</t>
  </si>
  <si>
    <t>Park West Arbor Care, Inc. (CA)</t>
  </si>
  <si>
    <t>Park West Arbor Care, Inc. (NV)</t>
  </si>
  <si>
    <t>Park West Arbor, Inc. (a California Corporation)</t>
  </si>
  <si>
    <t>Park West Landscape Maintenance, Inc. dba Park West Landscape Management</t>
  </si>
  <si>
    <t>Landscape Maintenance</t>
  </si>
  <si>
    <t>Park West Landscape Management, Inc.</t>
  </si>
  <si>
    <t xml:space="preserve">Park West Landscape, Inc. </t>
  </si>
  <si>
    <t>Landscape Construction</t>
  </si>
  <si>
    <t>Park West Landscape, Inc. dba Park West Landscape Construction (CA)</t>
  </si>
  <si>
    <t>ParK West Rescom, Inc.</t>
  </si>
  <si>
    <t>Tracy Ryder Landscape, Inc. dba Tracy Ryder Landscape Construction (NV)</t>
  </si>
  <si>
    <t>Park West Landscape, Inc. dba Park West Landscape Construction (NV)</t>
  </si>
  <si>
    <t>Tracy Ryder Construction, Inc. (NV)</t>
  </si>
  <si>
    <t>Park West Development, Inc. (NV)</t>
  </si>
  <si>
    <t>Axmels LLC</t>
  </si>
  <si>
    <t>Park West Sports Systems, Inc.</t>
  </si>
  <si>
    <t>Inactive</t>
  </si>
  <si>
    <t>Michael S. &amp; Maria V. Tracy, Trustees (Revoked)</t>
  </si>
  <si>
    <t>Revoked - N/A</t>
  </si>
  <si>
    <t>Tempe Cedar, LLC (AZ Inactive)</t>
  </si>
  <si>
    <t>Inactive - N/A Property Owner</t>
  </si>
  <si>
    <t>Park West Landscape Maintenance, Inc. (NV Inactive)</t>
  </si>
  <si>
    <t>Inactive - N/A</t>
  </si>
  <si>
    <t>Park West, Inc. (NV Inactive)</t>
  </si>
  <si>
    <t>Park West Golf, Inc. (Utah Inactive)</t>
  </si>
  <si>
    <t>Contractors Pollution/Professional AXIS Application</t>
  </si>
  <si>
    <t xml:space="preserve">2023 Audited Financials </t>
  </si>
  <si>
    <t>88-0854688</t>
  </si>
  <si>
    <t>(PWC) PARK WEST COMPANIES, INC.</t>
  </si>
  <si>
    <t>PWC-PWC</t>
  </si>
  <si>
    <t>Office</t>
  </si>
  <si>
    <t>CALIFORNIA DIVISIONS</t>
  </si>
  <si>
    <t>33-0213642</t>
  </si>
  <si>
    <t>(PMC) Park West Landscape Maintenance, Inc.</t>
  </si>
  <si>
    <t>dba Park West Landscape Management</t>
  </si>
  <si>
    <t>22421 Gilberto, Suite C, Rancho Santa Margarita, CA 92688</t>
  </si>
  <si>
    <t>2577 S. Santa Fe Ave, Vista, CA 92083</t>
  </si>
  <si>
    <t>Office Trailer/Yard</t>
  </si>
  <si>
    <t>7364 Mission Gorge Road, San Diego, CA 92120</t>
  </si>
  <si>
    <t>Office/Yard</t>
  </si>
  <si>
    <t>23402 South Pointe Drive, Laguna Hills, CA 92653</t>
  </si>
  <si>
    <t>Marine Way (Near Five Points Amp), Irvine, CA 92618</t>
  </si>
  <si>
    <t>Yard</t>
  </si>
  <si>
    <t>901 E. 3rd St, Corona, CA 92879</t>
  </si>
  <si>
    <t>250 California Ave, Beaumont, CA 92223</t>
  </si>
  <si>
    <t>14598 Lynn Lee Dr, Moreno Valley, CA 92555</t>
  </si>
  <si>
    <t>815 South Grand Avenue, Santa Ana, CA 92705</t>
  </si>
  <si>
    <t>1131 Back Bay Drive, Newport Beach, CA 92660</t>
  </si>
  <si>
    <t>Equip Yard Only</t>
  </si>
  <si>
    <t>836 Jury Court, Unit 10 and 20, San Jose, CA 95112</t>
  </si>
  <si>
    <t>1 Magazine Road (Multiple Spc #'s), Irvine, CA 92628</t>
  </si>
  <si>
    <t>1101 West Mckinley Ave, Pomona, CA 91768</t>
  </si>
  <si>
    <t>Yard on Job Site</t>
  </si>
  <si>
    <t>2354 North Batavia Street Orange, CA 92865</t>
  </si>
  <si>
    <t>Stonehill &amp; Camino Capistrano 36B, San Juan Capistrano, CA 92675</t>
  </si>
  <si>
    <t>33440 Mission Trail, Wildomar, CA 92595</t>
  </si>
  <si>
    <t>PMC-MXX-dba if requested with dba in Insured Title</t>
  </si>
  <si>
    <t>83-4625823</t>
  </si>
  <si>
    <t>(PWM) Park West Landscape Management, Inc.</t>
  </si>
  <si>
    <t>95-3814677</t>
  </si>
  <si>
    <t>(CCC) Park West Landscape, Inc.</t>
  </si>
  <si>
    <t>dba Park West Landscape Construction</t>
  </si>
  <si>
    <t>22421 Giberto, Suite A, Rancho Santa Margarita, CA 92688</t>
  </si>
  <si>
    <t>CCC-PXX-dba if requested with the dba in the Insured Title</t>
  </si>
  <si>
    <t>47-3750761</t>
  </si>
  <si>
    <t>(PWT) Park West Tree Care, Inc.</t>
  </si>
  <si>
    <t>22421 Giberto, Suite F, Rancho Santa Margarita, CA 92688</t>
  </si>
  <si>
    <t>83-3514436</t>
  </si>
  <si>
    <t>(PWA) Park West Arbor Care, Inc.</t>
  </si>
  <si>
    <t>27-0038413</t>
  </si>
  <si>
    <t>(PWR) Park West Rescom, Inc.</t>
  </si>
  <si>
    <t>PWR-RWL</t>
  </si>
  <si>
    <t>PWR-RSD</t>
  </si>
  <si>
    <t>PWR-RNO</t>
  </si>
  <si>
    <t>PWR-PWR</t>
  </si>
  <si>
    <t>25800 Jeronimo Road, Unit 200, Mission Viejo, CA 92691</t>
  </si>
  <si>
    <t>Office/Shop - Facilities</t>
  </si>
  <si>
    <t>NEVADA DIVISIONS</t>
  </si>
  <si>
    <t>88-0296045</t>
  </si>
  <si>
    <t>(TLV) Tracy Ryder Landscape, Inc.</t>
  </si>
  <si>
    <t>dba Tracy Ryder Landscape Construction</t>
  </si>
  <si>
    <t>TLV-TLV-dba if requested with the dba in the Insured Title</t>
  </si>
  <si>
    <t>88-0296047</t>
  </si>
  <si>
    <t>(PLV) Park West Landscape, Inc.</t>
  </si>
  <si>
    <t>PLV-PLV-dba if requested with the dba in the Insured Title</t>
  </si>
  <si>
    <t>86-1237431</t>
  </si>
  <si>
    <t>92-2949304</t>
  </si>
  <si>
    <t xml:space="preserve">(ANV) Park West Arbor Care, Inc. </t>
  </si>
  <si>
    <t>ANV-ALV</t>
  </si>
  <si>
    <t>92-1069367</t>
  </si>
  <si>
    <t xml:space="preserve">(TRC) Tracy Ryder Construction, Inc. </t>
  </si>
  <si>
    <t>TRC-TRC</t>
  </si>
  <si>
    <t>92-1092130</t>
  </si>
  <si>
    <t xml:space="preserve">(PLC) Park West Development, Inc. </t>
  </si>
  <si>
    <t>PLC-PLC</t>
  </si>
  <si>
    <t>87-0874931</t>
  </si>
  <si>
    <t>VGR</t>
  </si>
  <si>
    <t>83-4056053</t>
  </si>
  <si>
    <t>KRT</t>
  </si>
  <si>
    <t>27-0251774</t>
  </si>
  <si>
    <t>Escondido Quince LLC</t>
  </si>
  <si>
    <t>ESC</t>
  </si>
  <si>
    <t>No</t>
  </si>
  <si>
    <t>Yes</t>
  </si>
  <si>
    <t>rec'd 10/21</t>
  </si>
  <si>
    <t>Scheduled Equipment</t>
  </si>
  <si>
    <t xml:space="preserve">Sprinklered /
Non-Sprinklered </t>
  </si>
  <si>
    <t>Yard Equip  Insured Value
(Contr Equip +)</t>
  </si>
  <si>
    <t>EDP</t>
  </si>
  <si>
    <t>Business Income</t>
  </si>
  <si>
    <t>Concrete/tilt-up Metal frame</t>
  </si>
  <si>
    <t xml:space="preserve">Office
Tenant: Park West 100% </t>
  </si>
  <si>
    <t>NS</t>
  </si>
  <si>
    <t xml:space="preserve">Office/Yard
Tenant: Park West 100% </t>
  </si>
  <si>
    <t>1</t>
  </si>
  <si>
    <t>Wood Frame Type IV</t>
  </si>
  <si>
    <t>Adioslamadre, LLC</t>
  </si>
  <si>
    <t>4550 Smiley Rd</t>
  </si>
  <si>
    <t>Pre-engineered Metal Building</t>
  </si>
  <si>
    <t>250 California Ave</t>
  </si>
  <si>
    <t>Beaumont</t>
  </si>
  <si>
    <t>Included #6</t>
  </si>
  <si>
    <t>1 Magazine Road (Multiple Spc)</t>
  </si>
  <si>
    <t>MGP/AOC/ANC</t>
  </si>
  <si>
    <t>Marine Way (Near Five Points Amp)</t>
  </si>
  <si>
    <t>14598 Lynn Lee Dr</t>
  </si>
  <si>
    <t>Moreno Valley</t>
  </si>
  <si>
    <t>1101 West McKinley Ave</t>
  </si>
  <si>
    <t>Pomona </t>
  </si>
  <si>
    <t>MCV/PWA</t>
  </si>
  <si>
    <t>836 Jury Court, Unit 10 &amp; 20</t>
  </si>
  <si>
    <t>Stonehill &amp; Camino Capistrano 36B</t>
  </si>
  <si>
    <t>San Juan Capistrano</t>
  </si>
  <si>
    <t>PWR/Facilities</t>
  </si>
  <si>
    <t xml:space="preserve">25800 Jeronimo Road, Unit 200 </t>
  </si>
  <si>
    <t>Mission Viejo</t>
  </si>
  <si>
    <t>Office/Shop</t>
  </si>
  <si>
    <t>7824 Hawthorne Ave</t>
  </si>
  <si>
    <t>Livermore</t>
  </si>
  <si>
    <t>*   1 = FRAME          2 = JM/CTU          3 = NONCOM          4 = MASNC          5 = M FIRE RE          6 = FIRE RES</t>
  </si>
  <si>
    <t># STORIES</t>
  </si>
  <si>
    <t>YEAR BUILT</t>
  </si>
  <si>
    <t>CONSTRUCTION*</t>
  </si>
  <si>
    <t>OCCUPANCY</t>
  </si>
  <si>
    <t>TOTAL AREA SQ. FT.</t>
  </si>
  <si>
    <t>REAL PROPERTY VALUE</t>
  </si>
  <si>
    <t>TOTAL VALUES</t>
  </si>
  <si>
    <t>Corporate Locations</t>
  </si>
  <si>
    <t>Job Site Locations</t>
  </si>
  <si>
    <t>Contractors Supplemental - Starr</t>
  </si>
  <si>
    <t>Work In Progress Schedule</t>
  </si>
  <si>
    <t>Excel Attachement</t>
  </si>
  <si>
    <t>will send closer to renewal date for review</t>
  </si>
  <si>
    <r>
      <t>PMC-</t>
    </r>
    <r>
      <rPr>
        <b/>
        <sz val="11"/>
        <color theme="1"/>
        <rFont val="Calibri"/>
        <family val="2"/>
        <scheme val="minor"/>
      </rPr>
      <t>COR</t>
    </r>
  </si>
  <si>
    <r>
      <t>PMC-</t>
    </r>
    <r>
      <rPr>
        <b/>
        <sz val="11"/>
        <color theme="1"/>
        <rFont val="Calibri"/>
        <family val="2"/>
        <scheme val="minor"/>
      </rPr>
      <t>MCB</t>
    </r>
  </si>
  <si>
    <r>
      <t>PMC-</t>
    </r>
    <r>
      <rPr>
        <b/>
        <sz val="11"/>
        <color theme="1"/>
        <rFont val="Calibri"/>
        <family val="2"/>
        <scheme val="minor"/>
      </rPr>
      <t>MCV</t>
    </r>
  </si>
  <si>
    <r>
      <t>PMC-</t>
    </r>
    <r>
      <rPr>
        <b/>
        <sz val="11"/>
        <color theme="1"/>
        <rFont val="Calibri"/>
        <family val="2"/>
        <scheme val="minor"/>
      </rPr>
      <t>MES</t>
    </r>
  </si>
  <si>
    <r>
      <t>PMC-</t>
    </r>
    <r>
      <rPr>
        <b/>
        <sz val="11"/>
        <color theme="1"/>
        <rFont val="Calibri"/>
        <family val="2"/>
        <scheme val="minor"/>
      </rPr>
      <t>MGP</t>
    </r>
  </si>
  <si>
    <r>
      <t>PMC-</t>
    </r>
    <r>
      <rPr>
        <b/>
        <sz val="11"/>
        <color theme="1"/>
        <rFont val="Calibri"/>
        <family val="2"/>
        <scheme val="minor"/>
      </rPr>
      <t>MIE</t>
    </r>
  </si>
  <si>
    <r>
      <t>PMC-</t>
    </r>
    <r>
      <rPr>
        <b/>
        <sz val="11"/>
        <color theme="1"/>
        <rFont val="Calibri"/>
        <family val="2"/>
        <scheme val="minor"/>
      </rPr>
      <t>MNC</t>
    </r>
  </si>
  <si>
    <r>
      <t>PMC-</t>
    </r>
    <r>
      <rPr>
        <b/>
        <sz val="11"/>
        <color theme="1"/>
        <rFont val="Calibri"/>
        <family val="2"/>
        <scheme val="minor"/>
      </rPr>
      <t>MNI</t>
    </r>
  </si>
  <si>
    <r>
      <t>PMC-</t>
    </r>
    <r>
      <rPr>
        <b/>
        <sz val="11"/>
        <rFont val="Calibri"/>
        <family val="2"/>
        <scheme val="minor"/>
      </rPr>
      <t>MNO</t>
    </r>
  </si>
  <si>
    <r>
      <t>PMC-</t>
    </r>
    <r>
      <rPr>
        <b/>
        <sz val="11"/>
        <color theme="1"/>
        <rFont val="Calibri"/>
        <family val="2"/>
        <scheme val="minor"/>
      </rPr>
      <t>MOC</t>
    </r>
  </si>
  <si>
    <r>
      <t>PMC-</t>
    </r>
    <r>
      <rPr>
        <b/>
        <sz val="11"/>
        <color theme="1"/>
        <rFont val="Calibri"/>
        <family val="2"/>
        <scheme val="minor"/>
      </rPr>
      <t>MPF</t>
    </r>
  </si>
  <si>
    <r>
      <t>PMC-</t>
    </r>
    <r>
      <rPr>
        <b/>
        <sz val="11"/>
        <color theme="1"/>
        <rFont val="Calibri"/>
        <family val="2"/>
        <scheme val="minor"/>
      </rPr>
      <t>MSA</t>
    </r>
  </si>
  <si>
    <r>
      <t>PMC-</t>
    </r>
    <r>
      <rPr>
        <b/>
        <sz val="11"/>
        <color theme="1"/>
        <rFont val="Calibri"/>
        <family val="2"/>
        <scheme val="minor"/>
      </rPr>
      <t>MSC</t>
    </r>
  </si>
  <si>
    <r>
      <t>PMC-</t>
    </r>
    <r>
      <rPr>
        <b/>
        <sz val="11"/>
        <color theme="1"/>
        <rFont val="Calibri"/>
        <family val="2"/>
        <scheme val="minor"/>
      </rPr>
      <t>MTC</t>
    </r>
  </si>
  <si>
    <r>
      <t>PMC-</t>
    </r>
    <r>
      <rPr>
        <b/>
        <sz val="11"/>
        <color theme="1"/>
        <rFont val="Calibri"/>
        <family val="2"/>
        <scheme val="minor"/>
      </rPr>
      <t>MTM</t>
    </r>
  </si>
  <si>
    <r>
      <t>PWM-</t>
    </r>
    <r>
      <rPr>
        <b/>
        <sz val="11"/>
        <color theme="1"/>
        <rFont val="Calibri"/>
        <family val="2"/>
        <scheme val="minor"/>
      </rPr>
      <t>PWM</t>
    </r>
  </si>
  <si>
    <r>
      <t>CCC-</t>
    </r>
    <r>
      <rPr>
        <b/>
        <sz val="11"/>
        <rFont val="Calibri"/>
        <family val="2"/>
        <scheme val="minor"/>
      </rPr>
      <t>PNO</t>
    </r>
  </si>
  <si>
    <r>
      <t>CCC-</t>
    </r>
    <r>
      <rPr>
        <b/>
        <sz val="11"/>
        <color theme="1"/>
        <rFont val="Calibri"/>
        <family val="2"/>
        <scheme val="minor"/>
      </rPr>
      <t>PSD</t>
    </r>
  </si>
  <si>
    <r>
      <t>CCC-</t>
    </r>
    <r>
      <rPr>
        <b/>
        <sz val="11"/>
        <color theme="1"/>
        <rFont val="Calibri"/>
        <family val="2"/>
        <scheme val="minor"/>
      </rPr>
      <t>PWL</t>
    </r>
  </si>
  <si>
    <r>
      <t>PWT-</t>
    </r>
    <r>
      <rPr>
        <b/>
        <sz val="11"/>
        <color theme="1"/>
        <rFont val="Calibri"/>
        <family val="2"/>
        <scheme val="minor"/>
      </rPr>
      <t>PWT</t>
    </r>
  </si>
  <si>
    <r>
      <t>PWT-</t>
    </r>
    <r>
      <rPr>
        <b/>
        <sz val="11"/>
        <color theme="1"/>
        <rFont val="Calibri"/>
        <family val="2"/>
        <scheme val="minor"/>
      </rPr>
      <t>AIE</t>
    </r>
  </si>
  <si>
    <r>
      <t>PWT-</t>
    </r>
    <r>
      <rPr>
        <b/>
        <sz val="11"/>
        <color theme="1"/>
        <rFont val="Calibri"/>
        <family val="2"/>
        <scheme val="minor"/>
      </rPr>
      <t>AOC</t>
    </r>
  </si>
  <si>
    <r>
      <t>PWT-</t>
    </r>
    <r>
      <rPr>
        <b/>
        <sz val="11"/>
        <color theme="1"/>
        <rFont val="Calibri"/>
        <family val="2"/>
        <scheme val="minor"/>
      </rPr>
      <t>ANC</t>
    </r>
  </si>
  <si>
    <r>
      <t>PWA-</t>
    </r>
    <r>
      <rPr>
        <b/>
        <sz val="11"/>
        <color theme="1"/>
        <rFont val="Calibri"/>
        <family val="2"/>
        <scheme val="minor"/>
      </rPr>
      <t>PWA</t>
    </r>
  </si>
  <si>
    <r>
      <t>TLV-</t>
    </r>
    <r>
      <rPr>
        <b/>
        <sz val="11"/>
        <color theme="1"/>
        <rFont val="Calibri"/>
        <family val="2"/>
        <scheme val="minor"/>
      </rPr>
      <t>TLV</t>
    </r>
  </si>
  <si>
    <r>
      <t>PLV-</t>
    </r>
    <r>
      <rPr>
        <b/>
        <sz val="11"/>
        <color theme="1"/>
        <rFont val="Calibri"/>
        <family val="2"/>
        <scheme val="minor"/>
      </rPr>
      <t>PLV</t>
    </r>
  </si>
  <si>
    <r>
      <t>TRM-</t>
    </r>
    <r>
      <rPr>
        <b/>
        <sz val="11"/>
        <color theme="1"/>
        <rFont val="Calibri"/>
        <family val="2"/>
        <scheme val="minor"/>
      </rPr>
      <t>TRM</t>
    </r>
  </si>
  <si>
    <t>10/1/24 - 1/1/25</t>
  </si>
  <si>
    <t>1/1/25 - 1/1/26</t>
  </si>
  <si>
    <t>rec'd 10/25</t>
  </si>
  <si>
    <t>MIE/AIE/RWL</t>
  </si>
  <si>
    <t>Included #9</t>
  </si>
  <si>
    <t>Included #9,18</t>
  </si>
  <si>
    <t>MOC/MSC/MGP</t>
  </si>
  <si>
    <t xml:space="preserve">4550 Smiley Rd. </t>
  </si>
  <si>
    <t>Office/Off Trailer/Yard</t>
  </si>
  <si>
    <t>5455 Cameron</t>
  </si>
  <si>
    <t>Included #10</t>
  </si>
  <si>
    <t>Included #22</t>
  </si>
  <si>
    <t>PNO/MNO/PWM/RNO/ABA</t>
  </si>
  <si>
    <t>MCB/RSD</t>
  </si>
  <si>
    <t>Included #16</t>
  </si>
  <si>
    <t>Included  #20</t>
  </si>
  <si>
    <r>
      <t>480 S. Quince Street, Escondido, CA 92025</t>
    </r>
    <r>
      <rPr>
        <sz val="11"/>
        <color rgb="FFFF0000"/>
        <rFont val="Calibri"/>
        <family val="2"/>
        <scheme val="minor"/>
      </rPr>
      <t xml:space="preserve"> (Inactive)</t>
    </r>
  </si>
  <si>
    <r>
      <t>23402 South Pointe Drive, Laguna Hills, CA 92653</t>
    </r>
    <r>
      <rPr>
        <sz val="11"/>
        <color rgb="FFFF0000"/>
        <rFont val="Calibri"/>
        <family val="2"/>
        <scheme val="minor"/>
      </rPr>
      <t xml:space="preserve"> (Inactive)</t>
    </r>
  </si>
  <si>
    <r>
      <t>1 Magazine Road (Multiple Spc #'s), Irvine, CA 92628</t>
    </r>
    <r>
      <rPr>
        <sz val="11"/>
        <color rgb="FFFF0000"/>
        <rFont val="Calibri"/>
        <family val="2"/>
        <scheme val="minor"/>
      </rPr>
      <t xml:space="preserve"> (Inactive)</t>
    </r>
  </si>
  <si>
    <t>7824 Hawthorne, Livermore CA 94551</t>
  </si>
  <si>
    <t>93-4536259</t>
  </si>
  <si>
    <t>(ABA) Park West Arbor, Inc.</t>
  </si>
  <si>
    <t>ABA-ABA</t>
  </si>
  <si>
    <t>Office Trailers/Yard</t>
  </si>
  <si>
    <t>4550 Smiley Rd., Las Vegas, NV 89115</t>
  </si>
  <si>
    <t>(TRM) Tracy Ryder Landscape Management, Inc.
dba Park West Landscape Management</t>
  </si>
  <si>
    <t>5455 Cameron, Las Vegas, NV 89118</t>
  </si>
  <si>
    <t xml:space="preserve"> Office Trailer/Yard</t>
  </si>
  <si>
    <t>Office/Trailers/Yard</t>
  </si>
  <si>
    <t>93-3742275</t>
  </si>
  <si>
    <t>AXM</t>
  </si>
  <si>
    <t>99-1365125</t>
  </si>
  <si>
    <t>Adioslamadre LLC</t>
  </si>
  <si>
    <t>ALM</t>
  </si>
  <si>
    <r>
      <t>CCC-</t>
    </r>
    <r>
      <rPr>
        <b/>
        <sz val="11"/>
        <color theme="1"/>
        <rFont val="Calibri"/>
        <family val="2"/>
        <scheme val="minor"/>
      </rPr>
      <t>CHO</t>
    </r>
    <r>
      <rPr>
        <sz val="11"/>
        <color theme="1"/>
        <rFont val="Calibri"/>
        <family val="2"/>
        <scheme val="minor"/>
      </rPr>
      <t>/</t>
    </r>
    <r>
      <rPr>
        <b/>
        <sz val="11"/>
        <color theme="1"/>
        <rFont val="Calibri"/>
        <family val="2"/>
        <scheme val="minor"/>
      </rPr>
      <t>COR</t>
    </r>
  </si>
  <si>
    <r>
      <t>2577 S. Santa Fe Ave, Vista, CA 92083</t>
    </r>
    <r>
      <rPr>
        <sz val="11"/>
        <color rgb="FFFF0000"/>
        <rFont val="Calibri"/>
        <family val="2"/>
        <scheme val="minor"/>
      </rPr>
      <t xml:space="preserve"> (Inactive)</t>
    </r>
  </si>
  <si>
    <r>
      <t>901 E. 3rd St, Corona, CA 92879</t>
    </r>
    <r>
      <rPr>
        <sz val="11"/>
        <color rgb="FFFF0000"/>
        <rFont val="Calibri"/>
        <family val="2"/>
        <scheme val="minor"/>
      </rPr>
      <t xml:space="preserve"> (Inactive)</t>
    </r>
  </si>
  <si>
    <t>Tracy Ryder Landscape Management, Inc dba Park West Landscape Management</t>
  </si>
  <si>
    <t>Contract Amount</t>
  </si>
  <si>
    <t>Task</t>
  </si>
  <si>
    <t>Project Blue</t>
  </si>
  <si>
    <t>D5 Area 2 MBB - JBB</t>
  </si>
  <si>
    <t>UCSD Triton Center</t>
  </si>
  <si>
    <t>Durango Station</t>
  </si>
  <si>
    <t>Landscape and Irrigation</t>
  </si>
  <si>
    <t>Job Name</t>
  </si>
  <si>
    <t>Largest Projects over the Past Five Years</t>
  </si>
  <si>
    <t>Largest Projects</t>
  </si>
  <si>
    <t>Work in Progress Schedule</t>
  </si>
  <si>
    <t>Canterwood</t>
  </si>
  <si>
    <t>Gateway Crossing Ongrade</t>
  </si>
  <si>
    <t>Fox Point Farms</t>
  </si>
  <si>
    <t>Bergamot City Park</t>
  </si>
  <si>
    <t>District 5 South</t>
  </si>
  <si>
    <t>777 W. Middlefield A&amp;B</t>
  </si>
  <si>
    <t>Stirling Cota Vera Townhomes</t>
  </si>
  <si>
    <t>One Alexandria Square</t>
  </si>
  <si>
    <t>Palomar Heights</t>
  </si>
  <si>
    <t>Solana Winchester Apts.</t>
  </si>
  <si>
    <t>Gateway Crossing Building 2</t>
  </si>
  <si>
    <t>Prado HOA &amp; Rec Center</t>
  </si>
  <si>
    <t>HRHC Mirage Tree Salvage</t>
  </si>
  <si>
    <t>South Career Technical Academy</t>
  </si>
  <si>
    <t>Bioscience Properties</t>
  </si>
  <si>
    <t>Epoca Infrastructure Ph 1</t>
  </si>
  <si>
    <t>Vida Park AKA Butterfield</t>
  </si>
  <si>
    <t>Tasman Station</t>
  </si>
  <si>
    <t>Stanford Bridge Building 1</t>
  </si>
  <si>
    <t>Luminary Cota Vera II Apts.</t>
  </si>
  <si>
    <t>HHIX 3.0 North Campus</t>
  </si>
  <si>
    <t>Prado Models &amp; FYT/RYT</t>
  </si>
  <si>
    <t>The Rampage</t>
  </si>
  <si>
    <t>River St. Marketplace Onsite</t>
  </si>
  <si>
    <t>Sevilla</t>
  </si>
  <si>
    <t>Aviara Oaks ES</t>
  </si>
  <si>
    <t>UCSD Hillcrest Ph 1</t>
  </si>
  <si>
    <t>Avalon Pleasanton</t>
  </si>
  <si>
    <t>UHS Inland Valley</t>
  </si>
  <si>
    <t>Warm Springs Ph 2 Lot 3</t>
  </si>
  <si>
    <t>Stanford GSE</t>
  </si>
  <si>
    <t>Elco Yards Bldg B Furnishings</t>
  </si>
  <si>
    <t>CHF NLV Health Center</t>
  </si>
  <si>
    <t>The Maxwell</t>
  </si>
  <si>
    <t>Brea Mall</t>
  </si>
  <si>
    <t>Elco Yards Bldg E Furnishings</t>
  </si>
  <si>
    <t>San Jose Assisted Living</t>
  </si>
  <si>
    <t>Savona</t>
  </si>
  <si>
    <t>Aquatic Park Streetscape</t>
  </si>
  <si>
    <t>Laguna Clara II Apartments</t>
  </si>
  <si>
    <t>Elco Yards Bldg C Furnishings</t>
  </si>
  <si>
    <t>Axis @ Davis</t>
  </si>
  <si>
    <t>La Bahia Hotel</t>
  </si>
  <si>
    <t>Obannon Residence</t>
  </si>
  <si>
    <t>777 West Middlefield Bldg C</t>
  </si>
  <si>
    <t>Elco Yards Bldg E L&amp;I</t>
  </si>
  <si>
    <t>Riverfront Santa Cruz</t>
  </si>
  <si>
    <t>McSweeny Farms State Street</t>
  </si>
  <si>
    <t>SILO North Phase 4-6</t>
  </si>
  <si>
    <t>Adams Court</t>
  </si>
  <si>
    <t>Enclave Long Beach Bld 22 &amp; 23</t>
  </si>
  <si>
    <t>Mission Middle School - Ph III</t>
  </si>
  <si>
    <t>64 Olympia Canyon Way</t>
  </si>
  <si>
    <t>El Corazon Phase 1</t>
  </si>
  <si>
    <t>Goodman Commerce Cypress</t>
  </si>
  <si>
    <t>UHS Rancho Springs</t>
  </si>
  <si>
    <t>The Lindley</t>
  </si>
  <si>
    <t>CSUDH Housing and Dining</t>
  </si>
  <si>
    <t>Keystone Marriott</t>
  </si>
  <si>
    <t>Jamul Casino Hotel</t>
  </si>
  <si>
    <t>Elco Yards Bldg B L&amp;I</t>
  </si>
  <si>
    <t>Country Club Lane</t>
  </si>
  <si>
    <t>Symphony Park Hotel</t>
  </si>
  <si>
    <t>Ramona Gateway Phase 1</t>
  </si>
  <si>
    <t>Elco Yards Bldg C L&amp;I</t>
  </si>
  <si>
    <t>Sharp Otay PS &amp; MOB</t>
  </si>
  <si>
    <t>Elco Yards Offsite L&amp;I</t>
  </si>
  <si>
    <t>Twisted Rock</t>
  </si>
  <si>
    <t>Centro Callan</t>
  </si>
  <si>
    <t>The Groves Heritage Court</t>
  </si>
  <si>
    <t>Enclave Long Beach</t>
  </si>
  <si>
    <t>Junipers Senior Apartments</t>
  </si>
  <si>
    <t>UCR School of Business</t>
  </si>
  <si>
    <t>HRHC Maintenance</t>
  </si>
  <si>
    <t>Jubilee Versailles Tower</t>
  </si>
  <si>
    <t>OCVibe Street Imrpov</t>
  </si>
  <si>
    <t>OCVibe Douglass Rd.</t>
  </si>
  <si>
    <t>Hotel Spark (Artifex)</t>
  </si>
  <si>
    <t>Elco Yards Offsite Furnishings</t>
  </si>
  <si>
    <t>Target T2916 Jurupa Valley</t>
  </si>
  <si>
    <t>Oasis at Death Valley</t>
  </si>
  <si>
    <t>MIG Fremont Apartments</t>
  </si>
  <si>
    <t>Esserman Remodel</t>
  </si>
  <si>
    <t>2023 Irvine Blvd SA</t>
  </si>
  <si>
    <t>HHI Expansion</t>
  </si>
  <si>
    <t>Ontario City Hall PS</t>
  </si>
  <si>
    <t>FL Hellman Parking Lot</t>
  </si>
  <si>
    <t>The Bower (Villa Capri Hotel)</t>
  </si>
  <si>
    <t>Northmont Elementary</t>
  </si>
  <si>
    <t>AMZ DCX-7 Planter Repair</t>
  </si>
  <si>
    <t>Fletcher Hills Elementary</t>
  </si>
  <si>
    <t>Parkway Academy</t>
  </si>
  <si>
    <t>Heirloom Farms PA 18 Models</t>
  </si>
  <si>
    <t>Menlo Portal Offsite PW</t>
  </si>
  <si>
    <t>Fontana Parking Structure</t>
  </si>
  <si>
    <t>YSL @ Fontainebleau</t>
  </si>
  <si>
    <t>Wynn Fairway Villas</t>
  </si>
  <si>
    <t>F1 2024</t>
  </si>
  <si>
    <t>Murray Manor Elementary</t>
  </si>
  <si>
    <t>HHIX 3.0 South Campus</t>
  </si>
  <si>
    <t>2024 Formula 1 GP Projects</t>
  </si>
  <si>
    <t>Venezia Remodel</t>
  </si>
  <si>
    <t>VCR Clock Tower Remodel</t>
  </si>
  <si>
    <t>AMZ DCX7 See PWR347</t>
  </si>
  <si>
    <t>Resorts World South Lot</t>
  </si>
  <si>
    <t>De La Salle Athletic Complex</t>
  </si>
  <si>
    <t>Google 399 W Java Site</t>
  </si>
  <si>
    <t>Stanford MSOB Demo</t>
  </si>
  <si>
    <t>Kaiser Aliso Viejo MOB</t>
  </si>
  <si>
    <t>D5 Irvine Trail</t>
  </si>
  <si>
    <t>SMT - Kiic Backup Power</t>
  </si>
  <si>
    <t>UCR Undergraduate T&amp;L Facility</t>
  </si>
  <si>
    <t xml:space="preserve">Founded in Santa Ana, CA, Park West takes great pride in being a premier, full-service commercial landscape construction, landscape maintenance, and arbor care contractor. Serving Southern California, Las Vegas, and the Bay Area, we offer complete solutions in the landscape lifecycle from vision through maturity. </t>
  </si>
  <si>
    <t xml:space="preserve">Unscheduled Equipment </t>
  </si>
  <si>
    <t>0162</t>
  </si>
  <si>
    <t>Texas</t>
  </si>
  <si>
    <t>Total California</t>
  </si>
  <si>
    <t>Total Nevada</t>
  </si>
  <si>
    <t>Total Texas</t>
  </si>
  <si>
    <t>Grand Total (CA ,NV, &amp; TX)</t>
  </si>
  <si>
    <t>rec'd 10/30</t>
  </si>
  <si>
    <t>rec'd 7/18</t>
  </si>
  <si>
    <t>PERSONAL PROPERTY VALUE 
(Including Stock)</t>
  </si>
  <si>
    <t>FORD</t>
  </si>
  <si>
    <t>F-150</t>
  </si>
  <si>
    <t>CREW</t>
  </si>
  <si>
    <t>CAB</t>
  </si>
  <si>
    <t>XLT</t>
  </si>
  <si>
    <t>F-250</t>
  </si>
  <si>
    <t>SUPER</t>
  </si>
  <si>
    <t>XL</t>
  </si>
  <si>
    <t>F-550</t>
  </si>
  <si>
    <t>REGULAR</t>
  </si>
  <si>
    <t>45'</t>
  </si>
  <si>
    <t>BUCKET</t>
  </si>
  <si>
    <t>TRUCK</t>
  </si>
  <si>
    <t>MAVERICK</t>
  </si>
  <si>
    <t>HYBRID</t>
  </si>
  <si>
    <t>FREIGHTLINER</t>
  </si>
  <si>
    <t>M2106</t>
  </si>
  <si>
    <t>75'</t>
  </si>
  <si>
    <t>F-650</t>
  </si>
  <si>
    <t>CHIPPER</t>
  </si>
  <si>
    <t>4X4</t>
  </si>
  <si>
    <t>KENWORTH</t>
  </si>
  <si>
    <t>T880</t>
  </si>
  <si>
    <t>SPARTAN</t>
  </si>
  <si>
    <t>ROLL</t>
  </si>
  <si>
    <t>OFF</t>
  </si>
  <si>
    <t>SERVICE</t>
  </si>
  <si>
    <t>BODY</t>
  </si>
  <si>
    <t>PLATINUM</t>
  </si>
  <si>
    <t>X</t>
  </si>
  <si>
    <t>RANGER</t>
  </si>
  <si>
    <t>12'</t>
  </si>
  <si>
    <t>LANDSCAPE</t>
  </si>
  <si>
    <t>DUMP</t>
  </si>
  <si>
    <t>ISUZU</t>
  </si>
  <si>
    <t>NPR</t>
  </si>
  <si>
    <t>HD</t>
  </si>
  <si>
    <t>14'</t>
  </si>
  <si>
    <t>STAKEBED</t>
  </si>
  <si>
    <t>SPRAY</t>
  </si>
  <si>
    <t>REG</t>
  </si>
  <si>
    <t>DIESEL</t>
  </si>
  <si>
    <t>CONTRACTOR</t>
  </si>
  <si>
    <t>2K</t>
  </si>
  <si>
    <t>WATER</t>
  </si>
  <si>
    <t>F-750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</si>
</sst>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409]mmmm\ d\,\ yyyy;@"/>
    <numFmt numFmtId="166" formatCode="_(&quot;$&quot;* #,##0_);_(&quot;$&quot;* \(#,##0\);_(&quot;$&quot;* &quot;-&quot;??_);_(@_)"/>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1"/>
      <name val="Calibri"/>
      <family val="2"/>
    </font>
    <font>
      <b/>
      <sz val="10"/>
      <color theme="1"/>
      <name val="Calibri"/>
      <family val="2"/>
      <scheme val="minor"/>
    </font>
    <font>
      <sz val="10"/>
      <color theme="1"/>
      <name val="Calibri"/>
      <family val="2"/>
      <scheme val="minor"/>
    </font>
    <font>
      <sz val="10"/>
      <name val="Calibri"/>
      <family val="2"/>
      <scheme val="minor"/>
    </font>
    <font>
      <sz val="11"/>
      <name val="Calibri"/>
      <family val="2"/>
      <scheme val="minor"/>
    </font>
    <font>
      <b/>
      <sz val="9"/>
      <color indexed="81"/>
      <name val="Tahoma"/>
      <family val="2"/>
    </font>
    <font>
      <sz val="9"/>
      <color indexed="81"/>
      <name val="Tahoma"/>
      <family val="2"/>
    </font>
    <font>
      <b/>
      <sz val="12"/>
      <name val="Calibri"/>
      <family val="2"/>
      <scheme val="minor"/>
    </font>
    <font>
      <sz val="14"/>
      <color rgb="FF002060"/>
      <name val="Calibri"/>
      <family val="2"/>
      <scheme val="minor"/>
    </font>
    <font>
      <sz val="10"/>
      <name val="Arial"/>
      <family val="2"/>
    </font>
    <font>
      <b/>
      <sz val="11"/>
      <name val="Calibri"/>
      <family val="2"/>
      <scheme val="minor"/>
    </font>
    <font>
      <b/>
      <sz val="12"/>
      <color theme="1"/>
      <name val="Calibri"/>
      <family val="2"/>
      <scheme val="minor"/>
    </font>
    <font>
      <b/>
      <i/>
      <sz val="11"/>
      <color theme="1"/>
      <name val="Calibri"/>
      <family val="2"/>
      <scheme val="minor"/>
    </font>
    <font>
      <sz val="1"/>
      <color theme="1"/>
      <name val="Aptos"/>
      <family val="2"/>
    </font>
    <font>
      <b/>
      <sz val="16"/>
      <color theme="0"/>
      <name val="Calibri"/>
      <family val="2"/>
      <scheme val="minor"/>
    </font>
    <font>
      <b/>
      <sz val="10"/>
      <color theme="0"/>
      <name val="Calibri"/>
      <family val="2"/>
      <scheme val="minor"/>
    </font>
    <font>
      <sz val="11"/>
      <color theme="0"/>
      <name val="Calibri"/>
      <family val="2"/>
      <scheme val="minor"/>
    </font>
    <font>
      <sz val="10"/>
      <name val="Arial"/>
    </font>
    <font>
      <b/>
      <sz val="18"/>
      <color indexed="60"/>
      <name val="Arial"/>
      <family val="2"/>
    </font>
    <font>
      <sz val="8"/>
      <name val="Arial"/>
      <family val="2"/>
    </font>
    <font>
      <b/>
      <sz val="8"/>
      <name val="Arial"/>
      <family val="2"/>
    </font>
    <font>
      <b/>
      <sz val="11"/>
      <color indexed="9"/>
      <name val="Calibri"/>
      <family val="2"/>
      <scheme val="minor"/>
    </font>
    <font>
      <sz val="11"/>
      <color theme="1"/>
      <name val="Arial Narrow"/>
      <family val="2"/>
    </font>
    <font>
      <sz val="10.5"/>
      <color theme="1"/>
      <name val="Arial Narrow"/>
      <family val="2"/>
    </font>
    <font>
      <i/>
      <sz val="10.5"/>
      <color theme="1"/>
      <name val="Arial Narrow"/>
      <family val="2"/>
    </font>
    <font>
      <sz val="10"/>
      <color rgb="FFFF0000"/>
      <name val="Arial"/>
      <family val="2"/>
    </font>
    <font>
      <strike/>
      <sz val="10"/>
      <name val="Arial"/>
      <family val="2"/>
    </font>
    <font>
      <sz val="10"/>
      <color rgb="FFFF0000"/>
      <name val="Calibri"/>
      <family val="2"/>
      <scheme val="minor"/>
    </font>
    <font>
      <strike/>
      <sz val="10"/>
      <name val="Calibri"/>
      <family val="2"/>
      <scheme val="minor"/>
    </font>
    <font>
      <b/>
      <u/>
      <sz val="11"/>
      <color theme="0"/>
      <name val="Calibri"/>
      <family val="2"/>
      <scheme val="minor"/>
    </font>
    <font>
      <i/>
      <sz val="11"/>
      <color theme="1"/>
      <name val="Calibri"/>
      <family val="2"/>
      <scheme val="minor"/>
    </font>
    <font>
      <b/>
      <sz val="12"/>
      <color theme="1"/>
      <name val="Calibri"/>
      <family val="2"/>
    </font>
    <font>
      <b/>
      <sz val="11"/>
      <color theme="1"/>
      <name val="Arial Narrow"/>
      <family val="2"/>
    </font>
    <font>
      <b/>
      <u/>
      <sz val="11"/>
      <color theme="1"/>
      <name val="Calibri"/>
      <family val="2"/>
      <scheme val="minor"/>
    </font>
    <font>
      <sz val="10"/>
      <color rgb="FF0033A0"/>
      <name val="Calibri"/>
      <family val="2"/>
      <scheme val="minor"/>
    </font>
    <font>
      <sz val="11"/>
      <color rgb="FF0033A0"/>
      <name val="Calibri"/>
      <family val="2"/>
      <scheme val="minor"/>
    </font>
    <font>
      <b/>
      <sz val="11"/>
      <color rgb="FF0033A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33A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s>
  <borders count="7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hair">
        <color indexed="9"/>
      </right>
      <top style="thin">
        <color indexed="64"/>
      </top>
      <bottom style="thin">
        <color indexed="64"/>
      </bottom>
      <diagonal/>
    </border>
    <border>
      <left/>
      <right style="hair">
        <color indexed="9"/>
      </right>
      <top style="thin">
        <color indexed="64"/>
      </top>
      <bottom style="thin">
        <color indexed="64"/>
      </bottom>
      <diagonal/>
    </border>
    <border>
      <left style="hair">
        <color indexed="9"/>
      </left>
      <right style="hair">
        <color indexed="9"/>
      </right>
      <top style="thin">
        <color indexed="64"/>
      </top>
      <bottom style="thin">
        <color indexed="64"/>
      </bottom>
      <diagonal/>
    </border>
    <border>
      <left/>
      <right/>
      <top/>
      <bottom style="medium">
        <color indexed="64"/>
      </bottom>
      <diagonal/>
    </border>
    <border>
      <left style="hair">
        <color indexed="9"/>
      </left>
      <right style="thin">
        <color indexed="64"/>
      </right>
      <top style="thin">
        <color indexed="64"/>
      </top>
      <bottom style="thin">
        <color indexed="64"/>
      </bottom>
      <diagonal/>
    </border>
    <border>
      <left/>
      <right/>
      <top style="thin">
        <color indexed="64"/>
      </top>
      <bottom style="thin">
        <color indexed="64"/>
      </bottom>
      <diagonal/>
    </border>
    <border>
      <left style="medium">
        <color rgb="FF0033A0"/>
      </left>
      <right style="hair">
        <color rgb="FF0033A0"/>
      </right>
      <top style="hair">
        <color rgb="FF0033A0"/>
      </top>
      <bottom style="hair">
        <color rgb="FF0033A0"/>
      </bottom>
      <diagonal/>
    </border>
    <border>
      <left style="hair">
        <color rgb="FF0033A0"/>
      </left>
      <right style="medium">
        <color rgb="FF0033A0"/>
      </right>
      <top style="hair">
        <color rgb="FF0033A0"/>
      </top>
      <bottom style="hair">
        <color rgb="FF0033A0"/>
      </bottom>
      <diagonal/>
    </border>
    <border>
      <left style="medium">
        <color rgb="FF0033A0"/>
      </left>
      <right style="hair">
        <color rgb="FF0033A0"/>
      </right>
      <top style="hair">
        <color rgb="FF0033A0"/>
      </top>
      <bottom style="medium">
        <color rgb="FF0033A0"/>
      </bottom>
      <diagonal/>
    </border>
    <border>
      <left style="thin">
        <color indexed="64"/>
      </left>
      <right style="medium">
        <color rgb="FF0033A0"/>
      </right>
      <top/>
      <bottom/>
      <diagonal/>
    </border>
    <border>
      <left style="medium">
        <color rgb="FF0033A0"/>
      </left>
      <right style="thin">
        <color indexed="64"/>
      </right>
      <top style="thin">
        <color indexed="64"/>
      </top>
      <bottom style="double">
        <color rgb="FF0033A0"/>
      </bottom>
      <diagonal/>
    </border>
    <border>
      <left style="thin">
        <color indexed="64"/>
      </left>
      <right style="thin">
        <color indexed="64"/>
      </right>
      <top style="thin">
        <color indexed="64"/>
      </top>
      <bottom style="double">
        <color rgb="FF0033A0"/>
      </bottom>
      <diagonal/>
    </border>
    <border>
      <left style="thin">
        <color indexed="64"/>
      </left>
      <right style="medium">
        <color rgb="FF0033A0"/>
      </right>
      <top style="thin">
        <color indexed="64"/>
      </top>
      <bottom style="double">
        <color rgb="FF0033A0"/>
      </bottom>
      <diagonal/>
    </border>
    <border>
      <left style="medium">
        <color rgb="FF0033A0"/>
      </left>
      <right/>
      <top style="double">
        <color rgb="FF0033A0"/>
      </top>
      <bottom style="medium">
        <color rgb="FF0033A0"/>
      </bottom>
      <diagonal/>
    </border>
    <border>
      <left/>
      <right/>
      <top style="double">
        <color rgb="FF0033A0"/>
      </top>
      <bottom style="medium">
        <color rgb="FF0033A0"/>
      </bottom>
      <diagonal/>
    </border>
    <border>
      <left/>
      <right style="thin">
        <color indexed="64"/>
      </right>
      <top style="double">
        <color rgb="FF0033A0"/>
      </top>
      <bottom style="medium">
        <color rgb="FF0033A0"/>
      </bottom>
      <diagonal/>
    </border>
    <border>
      <left style="thin">
        <color indexed="64"/>
      </left>
      <right style="thin">
        <color indexed="64"/>
      </right>
      <top style="double">
        <color rgb="FF0033A0"/>
      </top>
      <bottom style="medium">
        <color rgb="FF0033A0"/>
      </bottom>
      <diagonal/>
    </border>
    <border>
      <left style="thin">
        <color indexed="64"/>
      </left>
      <right style="medium">
        <color rgb="FF0033A0"/>
      </right>
      <top style="double">
        <color rgb="FF0033A0"/>
      </top>
      <bottom style="medium">
        <color rgb="FF0033A0"/>
      </bottom>
      <diagonal/>
    </border>
    <border>
      <left style="medium">
        <color rgb="FF0033A0"/>
      </left>
      <right/>
      <top style="medium">
        <color rgb="FF0033A0"/>
      </top>
      <bottom/>
      <diagonal/>
    </border>
    <border>
      <left/>
      <right/>
      <top style="medium">
        <color rgb="FF0033A0"/>
      </top>
      <bottom/>
      <diagonal/>
    </border>
    <border>
      <left/>
      <right style="medium">
        <color rgb="FF0033A0"/>
      </right>
      <top style="medium">
        <color rgb="FF0033A0"/>
      </top>
      <bottom/>
      <diagonal/>
    </border>
    <border>
      <left style="medium">
        <color rgb="FF0033A0"/>
      </left>
      <right style="thin">
        <color rgb="FF0033A0"/>
      </right>
      <top style="medium">
        <color rgb="FF0033A0"/>
      </top>
      <bottom style="thin">
        <color rgb="FF0033A0"/>
      </bottom>
      <diagonal/>
    </border>
    <border>
      <left style="thin">
        <color rgb="FF0033A0"/>
      </left>
      <right style="thin">
        <color rgb="FF0033A0"/>
      </right>
      <top style="medium">
        <color rgb="FF0033A0"/>
      </top>
      <bottom style="thin">
        <color rgb="FF0033A0"/>
      </bottom>
      <diagonal/>
    </border>
    <border>
      <left style="thin">
        <color rgb="FF0033A0"/>
      </left>
      <right style="medium">
        <color rgb="FF0033A0"/>
      </right>
      <top style="medium">
        <color rgb="FF0033A0"/>
      </top>
      <bottom style="thin">
        <color rgb="FF0033A0"/>
      </bottom>
      <diagonal/>
    </border>
    <border>
      <left style="medium">
        <color rgb="FF0033A0"/>
      </left>
      <right style="thin">
        <color rgb="FF0033A0"/>
      </right>
      <top style="thin">
        <color rgb="FF0033A0"/>
      </top>
      <bottom style="thin">
        <color rgb="FF0033A0"/>
      </bottom>
      <diagonal/>
    </border>
    <border>
      <left style="thin">
        <color rgb="FF0033A0"/>
      </left>
      <right style="thin">
        <color rgb="FF0033A0"/>
      </right>
      <top style="thin">
        <color rgb="FF0033A0"/>
      </top>
      <bottom style="thin">
        <color rgb="FF0033A0"/>
      </bottom>
      <diagonal/>
    </border>
    <border>
      <left style="thin">
        <color rgb="FF0033A0"/>
      </left>
      <right style="medium">
        <color rgb="FF0033A0"/>
      </right>
      <top style="thin">
        <color rgb="FF0033A0"/>
      </top>
      <bottom style="thin">
        <color rgb="FF0033A0"/>
      </bottom>
      <diagonal/>
    </border>
    <border>
      <left style="medium">
        <color rgb="FF0033A0"/>
      </left>
      <right style="thin">
        <color rgb="FF0033A0"/>
      </right>
      <top style="thin">
        <color rgb="FF0033A0"/>
      </top>
      <bottom style="thin">
        <color indexed="64"/>
      </bottom>
      <diagonal/>
    </border>
    <border>
      <left style="thin">
        <color rgb="FF0033A0"/>
      </left>
      <right style="thin">
        <color rgb="FF0033A0"/>
      </right>
      <top style="thin">
        <color rgb="FF0033A0"/>
      </top>
      <bottom style="thin">
        <color indexed="64"/>
      </bottom>
      <diagonal/>
    </border>
    <border>
      <left style="thin">
        <color rgb="FF0033A0"/>
      </left>
      <right style="medium">
        <color rgb="FF0033A0"/>
      </right>
      <top style="thin">
        <color rgb="FF0033A0"/>
      </top>
      <bottom style="thin">
        <color indexed="64"/>
      </bottom>
      <diagonal/>
    </border>
    <border>
      <left style="medium">
        <color rgb="FF0033A0"/>
      </left>
      <right/>
      <top/>
      <bottom/>
      <diagonal/>
    </border>
    <border>
      <left/>
      <right style="thin">
        <color indexed="64"/>
      </right>
      <top/>
      <bottom/>
      <diagonal/>
    </border>
    <border>
      <left style="medium">
        <color rgb="FF0033A0"/>
      </left>
      <right/>
      <top style="medium">
        <color rgb="FF0033A0"/>
      </top>
      <bottom style="medium">
        <color rgb="FF0033A0"/>
      </bottom>
      <diagonal/>
    </border>
    <border>
      <left/>
      <right/>
      <top style="medium">
        <color rgb="FF0033A0"/>
      </top>
      <bottom style="medium">
        <color rgb="FF0033A0"/>
      </bottom>
      <diagonal/>
    </border>
    <border>
      <left/>
      <right style="medium">
        <color rgb="FF0033A0"/>
      </right>
      <top style="medium">
        <color rgb="FF0033A0"/>
      </top>
      <bottom style="medium">
        <color rgb="FF0033A0"/>
      </bottom>
      <diagonal/>
    </border>
    <border>
      <left style="medium">
        <color rgb="FF0033A0"/>
      </left>
      <right style="thin">
        <color rgb="FF0033A0"/>
      </right>
      <top style="thin">
        <color rgb="FF0033A0"/>
      </top>
      <bottom style="medium">
        <color rgb="FF0033A0"/>
      </bottom>
      <diagonal/>
    </border>
    <border>
      <left style="thin">
        <color rgb="FF0033A0"/>
      </left>
      <right style="thin">
        <color rgb="FF0033A0"/>
      </right>
      <top style="thin">
        <color rgb="FF0033A0"/>
      </top>
      <bottom style="medium">
        <color rgb="FF0033A0"/>
      </bottom>
      <diagonal/>
    </border>
    <border>
      <left style="thin">
        <color rgb="FF0033A0"/>
      </left>
      <right style="medium">
        <color rgb="FF0033A0"/>
      </right>
      <top style="thin">
        <color rgb="FF0033A0"/>
      </top>
      <bottom style="medium">
        <color rgb="FF0033A0"/>
      </bottom>
      <diagonal/>
    </border>
    <border>
      <left/>
      <right/>
      <top style="thin">
        <color rgb="FF0033A0"/>
      </top>
      <bottom style="double">
        <color rgb="FF0033A0"/>
      </bottom>
      <diagonal/>
    </border>
    <border>
      <left style="medium">
        <color rgb="FF0033A0"/>
      </left>
      <right style="thin">
        <color rgb="FF0033A0"/>
      </right>
      <top/>
      <bottom/>
      <diagonal/>
    </border>
    <border>
      <left style="thin">
        <color rgb="FF0033A0"/>
      </left>
      <right style="thin">
        <color rgb="FF0033A0"/>
      </right>
      <top/>
      <bottom/>
      <diagonal/>
    </border>
    <border>
      <left style="thin">
        <color rgb="FF0033A0"/>
      </left>
      <right style="medium">
        <color rgb="FF0033A0"/>
      </right>
      <top/>
      <bottom/>
      <diagonal/>
    </border>
    <border>
      <left style="medium">
        <color rgb="FF0033A0"/>
      </left>
      <right/>
      <top/>
      <bottom style="double">
        <color rgb="FF0033A0"/>
      </bottom>
      <diagonal/>
    </border>
    <border>
      <left style="thin">
        <color rgb="FF0033A0"/>
      </left>
      <right style="thin">
        <color rgb="FF0033A0"/>
      </right>
      <top/>
      <bottom style="double">
        <color rgb="FF0033A0"/>
      </bottom>
      <diagonal/>
    </border>
    <border>
      <left style="thin">
        <color rgb="FF0033A0"/>
      </left>
      <right style="medium">
        <color rgb="FF0033A0"/>
      </right>
      <top/>
      <bottom style="double">
        <color rgb="FF0033A0"/>
      </bottom>
      <diagonal/>
    </border>
    <border>
      <left style="hair">
        <color rgb="FF0033A0"/>
      </left>
      <right style="hair">
        <color rgb="FF0033A0"/>
      </right>
      <top style="hair">
        <color rgb="FF0033A0"/>
      </top>
      <bottom style="hair">
        <color rgb="FF0033A0"/>
      </bottom>
      <diagonal/>
    </border>
    <border>
      <left style="hair">
        <color rgb="FF0033A0"/>
      </left>
      <right/>
      <top style="hair">
        <color rgb="FF0033A0"/>
      </top>
      <bottom style="hair">
        <color rgb="FF0033A0"/>
      </bottom>
      <diagonal/>
    </border>
    <border>
      <left/>
      <right style="hair">
        <color rgb="FF0033A0"/>
      </right>
      <top style="hair">
        <color rgb="FF0033A0"/>
      </top>
      <bottom style="hair">
        <color rgb="FF0033A0"/>
      </bottom>
      <diagonal/>
    </border>
    <border>
      <left style="thin">
        <color rgb="FF0033A0"/>
      </left>
      <right style="thin">
        <color rgb="FF0033A0"/>
      </right>
      <top style="hair">
        <color theme="0"/>
      </top>
      <bottom style="medium">
        <color rgb="FF0033A0"/>
      </bottom>
      <diagonal/>
    </border>
    <border>
      <left style="thin">
        <color rgb="FF0033A0"/>
      </left>
      <right style="medium">
        <color rgb="FF0033A0"/>
      </right>
      <top style="hair">
        <color theme="0"/>
      </top>
      <bottom style="medium">
        <color rgb="FF0033A0"/>
      </bottom>
      <diagonal/>
    </border>
    <border>
      <left style="hair">
        <color rgb="FF0033A0"/>
      </left>
      <right style="thin">
        <color rgb="FF0033A0"/>
      </right>
      <top style="hair">
        <color rgb="FF0033A0"/>
      </top>
      <bottom style="medium">
        <color rgb="FF0033A0"/>
      </bottom>
      <diagonal/>
    </border>
    <border>
      <left style="hair">
        <color rgb="FF0033A0"/>
      </left>
      <right style="hair">
        <color rgb="FF0033A0"/>
      </right>
      <top style="hair">
        <color rgb="FF0033A0"/>
      </top>
      <bottom style="medium">
        <color rgb="FF0033A0"/>
      </bottom>
      <diagonal/>
    </border>
    <border>
      <left/>
      <right style="hair">
        <color rgb="FF0033A0"/>
      </right>
      <top style="hair">
        <color rgb="FF0033A0"/>
      </top>
      <bottom style="medium">
        <color rgb="FF0033A0"/>
      </bottom>
      <diagonal/>
    </border>
    <border>
      <left style="medium">
        <color rgb="FF0033A0"/>
      </left>
      <right style="hair">
        <color rgb="FF0033A0"/>
      </right>
      <top/>
      <bottom style="hair">
        <color rgb="FF0033A0"/>
      </bottom>
      <diagonal/>
    </border>
    <border>
      <left style="hair">
        <color rgb="FF0033A0"/>
      </left>
      <right style="hair">
        <color rgb="FF0033A0"/>
      </right>
      <top/>
      <bottom style="hair">
        <color rgb="FF0033A0"/>
      </bottom>
      <diagonal/>
    </border>
    <border>
      <left style="hair">
        <color rgb="FF0033A0"/>
      </left>
      <right/>
      <top/>
      <bottom style="hair">
        <color rgb="FF0033A0"/>
      </bottom>
      <diagonal/>
    </border>
    <border>
      <left/>
      <right style="thin">
        <color indexed="64"/>
      </right>
      <top style="medium">
        <color rgb="FF0033A0"/>
      </top>
      <bottom/>
      <diagonal/>
    </border>
    <border>
      <left style="medium">
        <color rgb="FF0033A0"/>
      </left>
      <right style="hair">
        <color rgb="FF0033A0"/>
      </right>
      <top style="thin">
        <color rgb="FF0033A0"/>
      </top>
      <bottom style="hair">
        <color rgb="FF0033A0"/>
      </bottom>
      <diagonal/>
    </border>
    <border>
      <left style="hair">
        <color rgb="FF0033A0"/>
      </left>
      <right style="hair">
        <color rgb="FF0033A0"/>
      </right>
      <top style="thin">
        <color rgb="FF0033A0"/>
      </top>
      <bottom style="hair">
        <color rgb="FF0033A0"/>
      </bottom>
      <diagonal/>
    </border>
    <border>
      <left style="hair">
        <color rgb="FF0033A0"/>
      </left>
      <right/>
      <top style="thin">
        <color rgb="FF0033A0"/>
      </top>
      <bottom style="hair">
        <color rgb="FF0033A0"/>
      </bottom>
      <diagonal/>
    </border>
    <border>
      <left/>
      <right/>
      <top style="thin">
        <color rgb="FF0033A0"/>
      </top>
      <bottom style="hair">
        <color rgb="FF0033A0"/>
      </bottom>
      <diagonal/>
    </border>
    <border>
      <left/>
      <right style="medium">
        <color rgb="FF0033A0"/>
      </right>
      <top style="thin">
        <color rgb="FF0033A0"/>
      </top>
      <bottom style="hair">
        <color rgb="FF0033A0"/>
      </bottom>
      <diagonal/>
    </border>
  </borders>
  <cellStyleXfs count="6">
    <xf numFmtId="0" fontId="0" fillId="0" borderId="0"/>
    <xf numFmtId="44" fontId="1" fillId="0" borderId="0" applyFont="0" applyFill="0" applyBorder="0" applyAlignment="0" applyProtection="0"/>
    <xf numFmtId="0" fontId="14" fillId="0" borderId="0"/>
    <xf numFmtId="43" fontId="14" fillId="0" borderId="0" applyFont="0" applyFill="0" applyBorder="0" applyAlignment="0" applyProtection="0"/>
    <xf numFmtId="0" fontId="22" fillId="0" borderId="0"/>
    <xf numFmtId="44" fontId="14" fillId="0" borderId="0" applyFont="0" applyFill="0" applyBorder="0" applyAlignment="0" applyProtection="0"/>
  </cellStyleXfs>
  <cellXfs count="375">
    <xf numFmtId="0" fontId="0" fillId="0" borderId="0" xfId="0"/>
    <xf numFmtId="0" fontId="9" fillId="0" borderId="0" xfId="0" applyFont="1"/>
    <xf numFmtId="44" fontId="0" fillId="0" borderId="0" xfId="1" applyFont="1"/>
    <xf numFmtId="0" fontId="3" fillId="0" borderId="0" xfId="0" applyFont="1"/>
    <xf numFmtId="0" fontId="5" fillId="0" borderId="0" xfId="0" applyFont="1" applyAlignment="1">
      <alignment horizontal="left"/>
    </xf>
    <xf numFmtId="0" fontId="5" fillId="0" borderId="0" xfId="0" applyFont="1"/>
    <xf numFmtId="44" fontId="1" fillId="0" borderId="0" xfId="1" applyFont="1" applyAlignment="1"/>
    <xf numFmtId="0" fontId="0" fillId="0" borderId="2" xfId="0" applyBorder="1"/>
    <xf numFmtId="0" fontId="13" fillId="0" borderId="0" xfId="0" applyFont="1"/>
    <xf numFmtId="0" fontId="0" fillId="2" borderId="0" xfId="0" applyFill="1"/>
    <xf numFmtId="0" fontId="0" fillId="2" borderId="0" xfId="0" applyFill="1" applyAlignment="1">
      <alignment horizontal="center" vertical="center"/>
    </xf>
    <xf numFmtId="0" fontId="15" fillId="2" borderId="2" xfId="2" applyFont="1" applyFill="1" applyBorder="1" applyAlignment="1">
      <alignment horizontal="left" vertical="top"/>
    </xf>
    <xf numFmtId="0" fontId="9" fillId="2" borderId="9" xfId="2" applyFont="1" applyFill="1" applyBorder="1" applyAlignment="1">
      <alignment horizontal="left" vertical="top"/>
    </xf>
    <xf numFmtId="0" fontId="9" fillId="2" borderId="8" xfId="2" applyFont="1" applyFill="1" applyBorder="1" applyAlignment="1">
      <alignment horizontal="left" vertical="top"/>
    </xf>
    <xf numFmtId="164" fontId="9" fillId="2" borderId="9" xfId="3" applyNumberFormat="1" applyFont="1" applyFill="1" applyBorder="1" applyAlignment="1">
      <alignment horizontal="left" vertical="top"/>
    </xf>
    <xf numFmtId="164" fontId="9" fillId="2" borderId="8" xfId="3" applyNumberFormat="1" applyFont="1" applyFill="1" applyBorder="1" applyAlignment="1">
      <alignment horizontal="left" vertical="top"/>
    </xf>
    <xf numFmtId="1" fontId="9" fillId="2" borderId="9" xfId="3" applyNumberFormat="1" applyFont="1" applyFill="1" applyBorder="1" applyAlignment="1">
      <alignment horizontal="left" vertical="top"/>
    </xf>
    <xf numFmtId="17" fontId="0" fillId="2" borderId="0" xfId="0" applyNumberFormat="1" applyFill="1"/>
    <xf numFmtId="0" fontId="9" fillId="2" borderId="0" xfId="0" applyFont="1" applyFill="1" applyAlignment="1">
      <alignment vertical="center"/>
    </xf>
    <xf numFmtId="0" fontId="0" fillId="0" borderId="2" xfId="0" applyBorder="1" applyAlignment="1">
      <alignment horizontal="center"/>
    </xf>
    <xf numFmtId="0" fontId="0" fillId="2" borderId="0" xfId="0" applyFill="1" applyAlignment="1">
      <alignment horizontal="left" indent="2"/>
    </xf>
    <xf numFmtId="0" fontId="0" fillId="2" borderId="0" xfId="0" applyFill="1" applyAlignment="1">
      <alignment horizontal="center"/>
    </xf>
    <xf numFmtId="0" fontId="18" fillId="0" borderId="0" xfId="0" applyFont="1" applyAlignment="1">
      <alignment vertical="center" wrapText="1"/>
    </xf>
    <xf numFmtId="0" fontId="2" fillId="3" borderId="10"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xf>
    <xf numFmtId="0" fontId="14" fillId="0" borderId="0" xfId="4" applyFont="1" applyAlignment="1">
      <alignment horizontal="left"/>
    </xf>
    <xf numFmtId="0" fontId="14" fillId="0" borderId="0" xfId="4" applyFont="1"/>
    <xf numFmtId="0" fontId="23" fillId="0" borderId="0" xfId="4" applyFont="1" applyAlignment="1">
      <alignment horizontal="left" vertical="center"/>
    </xf>
    <xf numFmtId="0" fontId="23" fillId="0" borderId="0" xfId="4" applyFont="1" applyAlignment="1">
      <alignment vertical="center"/>
    </xf>
    <xf numFmtId="0" fontId="24" fillId="0" borderId="0" xfId="4" applyFont="1" applyAlignment="1">
      <alignment horizontal="left" wrapText="1"/>
    </xf>
    <xf numFmtId="0" fontId="24" fillId="0" borderId="0" xfId="4" applyFont="1" applyAlignment="1">
      <alignment horizontal="center" wrapText="1"/>
    </xf>
    <xf numFmtId="0" fontId="25" fillId="0" borderId="0" xfId="4" applyFont="1" applyAlignment="1">
      <alignment horizontal="left" vertical="center" wrapText="1"/>
    </xf>
    <xf numFmtId="0" fontId="9" fillId="0" borderId="0" xfId="4" applyFont="1" applyAlignment="1">
      <alignment horizontal="center"/>
    </xf>
    <xf numFmtId="0" fontId="27" fillId="2" borderId="0" xfId="0" applyFont="1" applyFill="1"/>
    <xf numFmtId="0" fontId="28" fillId="2" borderId="0" xfId="0" applyFont="1" applyFill="1"/>
    <xf numFmtId="0" fontId="28" fillId="2" borderId="0" xfId="0" applyFont="1" applyFill="1" applyAlignment="1">
      <alignment horizontal="center"/>
    </xf>
    <xf numFmtId="0" fontId="28" fillId="0" borderId="0" xfId="0" applyFont="1"/>
    <xf numFmtId="0" fontId="29" fillId="2" borderId="0" xfId="0" applyFont="1" applyFill="1"/>
    <xf numFmtId="0" fontId="14" fillId="0" borderId="0" xfId="2" applyAlignment="1">
      <alignment vertical="center"/>
    </xf>
    <xf numFmtId="3" fontId="14" fillId="0" borderId="0" xfId="2" applyNumberFormat="1" applyAlignment="1">
      <alignment vertical="center"/>
    </xf>
    <xf numFmtId="166" fontId="14" fillId="0" borderId="0" xfId="2" applyNumberFormat="1" applyAlignment="1">
      <alignment vertical="center"/>
    </xf>
    <xf numFmtId="0" fontId="20" fillId="3" borderId="13" xfId="2" applyFont="1" applyFill="1" applyBorder="1" applyAlignment="1">
      <alignment horizontal="center" vertical="center" wrapText="1"/>
    </xf>
    <xf numFmtId="0" fontId="8" fillId="0" borderId="4" xfId="2" applyFont="1" applyBorder="1" applyAlignment="1">
      <alignment horizontal="center" vertical="center"/>
    </xf>
    <xf numFmtId="0" fontId="8" fillId="0" borderId="4" xfId="2" applyFont="1" applyBorder="1" applyAlignment="1">
      <alignment vertical="center"/>
    </xf>
    <xf numFmtId="3" fontId="8" fillId="0" borderId="4" xfId="2" applyNumberFormat="1" applyFont="1" applyBorder="1" applyAlignment="1">
      <alignment horizontal="center" vertical="center"/>
    </xf>
    <xf numFmtId="166" fontId="8" fillId="0" borderId="4" xfId="5" applyNumberFormat="1" applyFont="1" applyFill="1" applyBorder="1" applyAlignment="1">
      <alignment vertical="center"/>
    </xf>
    <xf numFmtId="166" fontId="8" fillId="0" borderId="4" xfId="5" applyNumberFormat="1" applyFont="1" applyFill="1" applyBorder="1" applyAlignment="1">
      <alignment horizontal="center" vertical="center"/>
    </xf>
    <xf numFmtId="166" fontId="8" fillId="7" borderId="4" xfId="5" applyNumberFormat="1" applyFont="1" applyFill="1" applyBorder="1" applyAlignment="1">
      <alignment vertical="center"/>
    </xf>
    <xf numFmtId="0" fontId="8" fillId="0" borderId="2" xfId="2" applyFont="1" applyBorder="1" applyAlignment="1">
      <alignment horizontal="center" vertical="center"/>
    </xf>
    <xf numFmtId="0" fontId="8" fillId="0" borderId="2" xfId="2" applyFont="1" applyBorder="1" applyAlignment="1">
      <alignment vertical="center"/>
    </xf>
    <xf numFmtId="16" fontId="8" fillId="0" borderId="2" xfId="2" quotePrefix="1" applyNumberFormat="1" applyFont="1" applyBorder="1" applyAlignment="1">
      <alignment horizontal="center" vertical="center"/>
    </xf>
    <xf numFmtId="166" fontId="8" fillId="0" borderId="2" xfId="5" applyNumberFormat="1" applyFont="1" applyFill="1" applyBorder="1" applyAlignment="1">
      <alignment vertical="center"/>
    </xf>
    <xf numFmtId="166" fontId="8" fillId="0" borderId="4" xfId="5" applyNumberFormat="1" applyFont="1" applyBorder="1" applyAlignment="1">
      <alignment horizontal="center" vertical="center"/>
    </xf>
    <xf numFmtId="166" fontId="8" fillId="0" borderId="2" xfId="5" applyNumberFormat="1" applyFont="1" applyFill="1" applyBorder="1" applyAlignment="1">
      <alignment horizontal="center" vertical="center"/>
    </xf>
    <xf numFmtId="166" fontId="8" fillId="4" borderId="4" xfId="5" applyNumberFormat="1" applyFont="1" applyFill="1" applyBorder="1" applyAlignment="1">
      <alignment vertical="center"/>
    </xf>
    <xf numFmtId="0" fontId="8" fillId="0" borderId="4" xfId="2" quotePrefix="1" applyFont="1" applyBorder="1" applyAlignment="1">
      <alignment horizontal="center" vertical="center"/>
    </xf>
    <xf numFmtId="166" fontId="8" fillId="0" borderId="4" xfId="5" applyNumberFormat="1" applyFont="1" applyBorder="1" applyAlignment="1">
      <alignment vertical="center"/>
    </xf>
    <xf numFmtId="44" fontId="8" fillId="0" borderId="4" xfId="5" applyFont="1" applyBorder="1" applyAlignment="1">
      <alignment horizontal="center" vertical="center"/>
    </xf>
    <xf numFmtId="0" fontId="8" fillId="0" borderId="2" xfId="2" quotePrefix="1" applyFont="1" applyBorder="1" applyAlignment="1">
      <alignment horizontal="center" vertical="center"/>
    </xf>
    <xf numFmtId="166" fontId="8" fillId="0" borderId="2" xfId="5" applyNumberFormat="1" applyFont="1" applyBorder="1" applyAlignment="1">
      <alignment vertical="center"/>
    </xf>
    <xf numFmtId="44" fontId="8" fillId="0" borderId="2" xfId="5" applyFont="1" applyBorder="1" applyAlignment="1">
      <alignment horizontal="center" vertical="center"/>
    </xf>
    <xf numFmtId="166" fontId="32" fillId="0" borderId="2" xfId="5" applyNumberFormat="1" applyFont="1" applyBorder="1" applyAlignment="1">
      <alignment vertical="center"/>
    </xf>
    <xf numFmtId="44" fontId="8" fillId="0" borderId="2" xfId="5" applyFont="1" applyFill="1" applyBorder="1" applyAlignment="1">
      <alignment horizontal="center" vertical="center"/>
    </xf>
    <xf numFmtId="0" fontId="8" fillId="3" borderId="2" xfId="2" applyFont="1" applyFill="1" applyBorder="1" applyAlignment="1">
      <alignment horizontal="right" vertical="center"/>
    </xf>
    <xf numFmtId="0" fontId="8" fillId="3" borderId="2" xfId="2" applyFont="1" applyFill="1" applyBorder="1" applyAlignment="1">
      <alignment horizontal="center" vertical="center"/>
    </xf>
    <xf numFmtId="3" fontId="2" fillId="3" borderId="2" xfId="2" applyNumberFormat="1" applyFont="1" applyFill="1" applyBorder="1" applyAlignment="1">
      <alignment horizontal="center" vertical="center"/>
    </xf>
    <xf numFmtId="166" fontId="2" fillId="3" borderId="2" xfId="5" applyNumberFormat="1" applyFont="1" applyFill="1" applyBorder="1" applyAlignment="1">
      <alignment vertical="center"/>
    </xf>
    <xf numFmtId="166" fontId="2" fillId="3" borderId="2" xfId="5" applyNumberFormat="1" applyFont="1" applyFill="1" applyBorder="1" applyAlignment="1">
      <alignment horizontal="center" vertical="center"/>
    </xf>
    <xf numFmtId="166" fontId="2" fillId="3" borderId="4" xfId="5" applyNumberFormat="1" applyFont="1" applyFill="1" applyBorder="1" applyAlignment="1">
      <alignment vertical="center"/>
    </xf>
    <xf numFmtId="1" fontId="0" fillId="0" borderId="2" xfId="0" applyNumberFormat="1" applyBorder="1" applyAlignment="1">
      <alignment horizontal="center"/>
    </xf>
    <xf numFmtId="0" fontId="34" fillId="3" borderId="0" xfId="0" applyFont="1" applyFill="1" applyAlignment="1">
      <alignment horizontal="center"/>
    </xf>
    <xf numFmtId="10" fontId="9" fillId="0" borderId="0" xfId="0" applyNumberFormat="1" applyFont="1" applyAlignment="1">
      <alignment horizontal="center" vertical="center" wrapText="1"/>
    </xf>
    <xf numFmtId="0" fontId="4" fillId="6" borderId="0" xfId="0" applyFont="1" applyFill="1" applyAlignment="1">
      <alignment horizontal="center"/>
    </xf>
    <xf numFmtId="0" fontId="4" fillId="6" borderId="0" xfId="0" applyFont="1" applyFill="1"/>
    <xf numFmtId="0" fontId="4" fillId="5" borderId="0" xfId="0" applyFont="1" applyFill="1" applyAlignment="1">
      <alignment horizontal="center"/>
    </xf>
    <xf numFmtId="0" fontId="4" fillId="5" borderId="0" xfId="0" applyFont="1" applyFill="1"/>
    <xf numFmtId="0" fontId="9" fillId="0" borderId="0" xfId="0" applyFont="1" applyAlignment="1">
      <alignment horizontal="center" vertical="center"/>
    </xf>
    <xf numFmtId="0" fontId="0" fillId="0" borderId="0" xfId="0" applyAlignment="1">
      <alignment horizontal="center"/>
    </xf>
    <xf numFmtId="0" fontId="9" fillId="2" borderId="0" xfId="0" applyFont="1" applyFill="1" applyAlignment="1">
      <alignment horizontal="center"/>
    </xf>
    <xf numFmtId="0" fontId="9" fillId="2" borderId="0" xfId="0" applyFont="1" applyFill="1"/>
    <xf numFmtId="0" fontId="35" fillId="2" borderId="0" xfId="0" applyFont="1" applyFill="1" applyAlignment="1">
      <alignment horizontal="center"/>
    </xf>
    <xf numFmtId="0" fontId="35" fillId="2" borderId="0" xfId="0" applyFont="1" applyFill="1"/>
    <xf numFmtId="0" fontId="35" fillId="0" borderId="0" xfId="0" applyFont="1"/>
    <xf numFmtId="0" fontId="9" fillId="2" borderId="0" xfId="0" applyFont="1" applyFill="1" applyAlignment="1">
      <alignment horizontal="center" vertical="center"/>
    </xf>
    <xf numFmtId="0" fontId="35" fillId="2" borderId="0" xfId="0" applyFont="1" applyFill="1" applyAlignment="1">
      <alignment horizontal="left"/>
    </xf>
    <xf numFmtId="0" fontId="0" fillId="0" borderId="21" xfId="0" applyBorder="1"/>
    <xf numFmtId="0" fontId="0" fillId="0" borderId="22" xfId="0" applyBorder="1" applyAlignment="1">
      <alignment horizontal="left"/>
    </xf>
    <xf numFmtId="0" fontId="0" fillId="0" borderId="22" xfId="0" applyBorder="1"/>
    <xf numFmtId="6" fontId="0" fillId="0" borderId="22" xfId="0" applyNumberFormat="1" applyBorder="1"/>
    <xf numFmtId="164" fontId="0" fillId="0" borderId="22" xfId="0" applyNumberFormat="1" applyBorder="1"/>
    <xf numFmtId="164" fontId="0" fillId="0" borderId="23" xfId="0" applyNumberFormat="1" applyBorder="1"/>
    <xf numFmtId="6" fontId="0" fillId="0" borderId="22" xfId="0" applyNumberFormat="1" applyBorder="1" applyAlignment="1">
      <alignment horizontal="right"/>
    </xf>
    <xf numFmtId="6" fontId="0" fillId="0" borderId="23" xfId="0" applyNumberFormat="1" applyBorder="1"/>
    <xf numFmtId="6" fontId="15" fillId="0" borderId="3" xfId="0" applyNumberFormat="1" applyFont="1" applyBorder="1"/>
    <xf numFmtId="164" fontId="15" fillId="0" borderId="3" xfId="0" applyNumberFormat="1" applyFont="1" applyBorder="1"/>
    <xf numFmtId="164" fontId="15" fillId="0" borderId="20" xfId="0" applyNumberFormat="1" applyFont="1" applyBorder="1"/>
    <xf numFmtId="6" fontId="0" fillId="0" borderId="27" xfId="0" applyNumberFormat="1" applyBorder="1" applyAlignment="1">
      <alignment horizontal="right"/>
    </xf>
    <xf numFmtId="6" fontId="0" fillId="0" borderId="27" xfId="0" applyNumberFormat="1" applyBorder="1"/>
    <xf numFmtId="164" fontId="0" fillId="0" borderId="27" xfId="0" applyNumberFormat="1" applyBorder="1"/>
    <xf numFmtId="6" fontId="4" fillId="0" borderId="28" xfId="0" applyNumberFormat="1" applyFont="1" applyBorder="1"/>
    <xf numFmtId="0" fontId="8" fillId="0" borderId="4" xfId="0" applyFont="1" applyBorder="1" applyAlignment="1">
      <alignment horizontal="center" vertical="center"/>
    </xf>
    <xf numFmtId="0" fontId="8" fillId="0" borderId="4" xfId="0" applyFont="1" applyBorder="1" applyAlignment="1">
      <alignment vertical="center"/>
    </xf>
    <xf numFmtId="0" fontId="8" fillId="0" borderId="2" xfId="0" quotePrefix="1" applyFont="1" applyBorder="1" applyAlignment="1">
      <alignment horizontal="center" vertical="center"/>
    </xf>
    <xf numFmtId="0" fontId="8" fillId="0" borderId="2" xfId="0" applyFont="1" applyBorder="1" applyAlignment="1">
      <alignment vertical="center"/>
    </xf>
    <xf numFmtId="0" fontId="8" fillId="0" borderId="2" xfId="0" applyFont="1" applyBorder="1" applyAlignment="1">
      <alignment horizontal="center" vertical="center"/>
    </xf>
    <xf numFmtId="3" fontId="8" fillId="0" borderId="2" xfId="0" applyNumberFormat="1" applyFont="1" applyBorder="1" applyAlignment="1">
      <alignment horizontal="center" vertical="center"/>
    </xf>
    <xf numFmtId="0" fontId="32" fillId="0" borderId="2" xfId="0" applyFont="1" applyBorder="1" applyAlignment="1">
      <alignment horizontal="center" vertical="center"/>
    </xf>
    <xf numFmtId="0" fontId="8" fillId="0" borderId="0" xfId="0" applyFont="1" applyAlignment="1">
      <alignment vertical="center"/>
    </xf>
    <xf numFmtId="0" fontId="37" fillId="2" borderId="0" xfId="0" applyFont="1" applyFill="1" applyAlignment="1">
      <alignment horizontal="center"/>
    </xf>
    <xf numFmtId="0" fontId="34" fillId="3" borderId="0" xfId="0" applyFont="1" applyFill="1" applyAlignment="1">
      <alignment horizontal="left"/>
    </xf>
    <xf numFmtId="0" fontId="21" fillId="3" borderId="0" xfId="0" applyFont="1" applyFill="1" applyAlignment="1">
      <alignment horizontal="left"/>
    </xf>
    <xf numFmtId="0" fontId="4" fillId="8" borderId="0" xfId="0" applyFont="1" applyFill="1" applyAlignment="1">
      <alignment horizontal="center"/>
    </xf>
    <xf numFmtId="0" fontId="38" fillId="8" borderId="0" xfId="0" applyFont="1" applyFill="1"/>
    <xf numFmtId="0" fontId="0" fillId="8" borderId="0" xfId="0" applyFill="1" applyAlignment="1">
      <alignment horizontal="center"/>
    </xf>
    <xf numFmtId="0" fontId="4" fillId="6" borderId="0" xfId="0" applyFont="1" applyFill="1" applyAlignment="1">
      <alignment wrapText="1"/>
    </xf>
    <xf numFmtId="0" fontId="4" fillId="0" borderId="32" xfId="0" applyFont="1" applyBorder="1"/>
    <xf numFmtId="0" fontId="4" fillId="0" borderId="33" xfId="0" applyFont="1" applyBorder="1"/>
    <xf numFmtId="0" fontId="4" fillId="0" borderId="33" xfId="0" applyFont="1" applyBorder="1" applyAlignment="1">
      <alignment horizontal="center"/>
    </xf>
    <xf numFmtId="0" fontId="17" fillId="0" borderId="33" xfId="0" applyFont="1" applyBorder="1" applyAlignment="1">
      <alignment horizontal="center"/>
    </xf>
    <xf numFmtId="16" fontId="4" fillId="0" borderId="33" xfId="0" applyNumberFormat="1" applyFont="1" applyBorder="1" applyAlignment="1">
      <alignment horizontal="center"/>
    </xf>
    <xf numFmtId="16" fontId="4" fillId="0" borderId="34" xfId="0" applyNumberFormat="1" applyFont="1" applyBorder="1" applyAlignment="1">
      <alignment horizontal="center"/>
    </xf>
    <xf numFmtId="0" fontId="2" fillId="3" borderId="36" xfId="0" applyFont="1" applyFill="1" applyBorder="1" applyAlignment="1">
      <alignment horizont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0" fontId="0" fillId="0" borderId="35" xfId="0" applyBorder="1"/>
    <xf numFmtId="49" fontId="0" fillId="0" borderId="36" xfId="0" applyNumberFormat="1" applyBorder="1" applyAlignment="1">
      <alignment horizontal="left"/>
    </xf>
    <xf numFmtId="0" fontId="0" fillId="0" borderId="36" xfId="0" applyBorder="1"/>
    <xf numFmtId="6" fontId="0" fillId="0" borderId="36" xfId="0" applyNumberFormat="1" applyBorder="1"/>
    <xf numFmtId="164" fontId="0" fillId="0" borderId="36" xfId="0" applyNumberFormat="1" applyBorder="1"/>
    <xf numFmtId="164" fontId="0" fillId="0" borderId="37" xfId="0" applyNumberFormat="1" applyBorder="1"/>
    <xf numFmtId="0" fontId="0" fillId="0" borderId="36" xfId="0" applyBorder="1" applyAlignment="1">
      <alignment wrapText="1"/>
    </xf>
    <xf numFmtId="0" fontId="0" fillId="0" borderId="38" xfId="0" applyBorder="1"/>
    <xf numFmtId="0" fontId="0" fillId="0" borderId="39" xfId="0" applyBorder="1" applyAlignment="1">
      <alignment horizontal="left"/>
    </xf>
    <xf numFmtId="0" fontId="0" fillId="0" borderId="39" xfId="0" applyBorder="1"/>
    <xf numFmtId="6" fontId="0" fillId="0" borderId="39" xfId="0" applyNumberFormat="1" applyBorder="1"/>
    <xf numFmtId="164" fontId="0" fillId="0" borderId="39" xfId="0" applyNumberFormat="1" applyBorder="1"/>
    <xf numFmtId="164" fontId="0" fillId="0" borderId="40" xfId="0" applyNumberFormat="1" applyBorder="1"/>
    <xf numFmtId="6" fontId="0" fillId="0" borderId="3" xfId="0" applyNumberFormat="1" applyBorder="1"/>
    <xf numFmtId="164" fontId="4" fillId="0" borderId="3" xfId="0" applyNumberFormat="1" applyFont="1" applyBorder="1"/>
    <xf numFmtId="164" fontId="4" fillId="0" borderId="20" xfId="0" applyNumberFormat="1" applyFont="1" applyBorder="1"/>
    <xf numFmtId="0" fontId="0" fillId="0" borderId="32" xfId="0" applyBorder="1"/>
    <xf numFmtId="49" fontId="0" fillId="0" borderId="33" xfId="0" applyNumberFormat="1" applyBorder="1" applyAlignment="1">
      <alignment horizontal="left"/>
    </xf>
    <xf numFmtId="0" fontId="0" fillId="0" borderId="33" xfId="0" applyBorder="1"/>
    <xf numFmtId="6" fontId="0" fillId="0" borderId="33" xfId="0" applyNumberFormat="1" applyBorder="1" applyAlignment="1">
      <alignment horizontal="right"/>
    </xf>
    <xf numFmtId="6" fontId="0" fillId="0" borderId="33" xfId="0" applyNumberFormat="1" applyBorder="1"/>
    <xf numFmtId="164" fontId="0" fillId="0" borderId="33" xfId="0" applyNumberFormat="1" applyBorder="1"/>
    <xf numFmtId="6" fontId="0" fillId="0" borderId="34" xfId="0" applyNumberFormat="1" applyBorder="1"/>
    <xf numFmtId="164" fontId="0" fillId="0" borderId="39" xfId="0" applyNumberFormat="1" applyBorder="1" applyAlignment="1">
      <alignment horizontal="right"/>
    </xf>
    <xf numFmtId="0" fontId="0" fillId="0" borderId="39" xfId="0" applyBorder="1" applyAlignment="1">
      <alignment horizontal="right"/>
    </xf>
    <xf numFmtId="0" fontId="0" fillId="0" borderId="40" xfId="0" applyBorder="1" applyAlignment="1">
      <alignment horizontal="right"/>
    </xf>
    <xf numFmtId="0" fontId="2" fillId="3" borderId="33" xfId="0" applyFont="1" applyFill="1" applyBorder="1" applyAlignment="1">
      <alignment horizontal="center"/>
    </xf>
    <xf numFmtId="0" fontId="2" fillId="3" borderId="34" xfId="0" applyFont="1" applyFill="1" applyBorder="1" applyAlignment="1">
      <alignment horizontal="center"/>
    </xf>
    <xf numFmtId="0" fontId="2" fillId="3" borderId="32"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34" xfId="0" applyFont="1" applyFill="1" applyBorder="1" applyAlignment="1">
      <alignment horizontal="center" vertical="center"/>
    </xf>
    <xf numFmtId="0" fontId="0" fillId="0" borderId="35" xfId="0" applyBorder="1" applyAlignment="1">
      <alignment vertical="center"/>
    </xf>
    <xf numFmtId="0" fontId="0" fillId="0" borderId="37" xfId="0" applyBorder="1"/>
    <xf numFmtId="0" fontId="9" fillId="0" borderId="35" xfId="0" applyFont="1" applyBorder="1" applyAlignment="1">
      <alignment vertical="center"/>
    </xf>
    <xf numFmtId="0" fontId="0" fillId="0" borderId="36" xfId="0" applyBorder="1" applyAlignment="1">
      <alignment horizontal="left" vertical="center"/>
    </xf>
    <xf numFmtId="0" fontId="9" fillId="0" borderId="36" xfId="0" applyFont="1" applyBorder="1"/>
    <xf numFmtId="0" fontId="0" fillId="0" borderId="35" xfId="0" applyBorder="1" applyAlignment="1">
      <alignment horizontal="left" vertical="center"/>
    </xf>
    <xf numFmtId="0" fontId="0" fillId="0" borderId="46" xfId="0" applyBorder="1" applyAlignment="1">
      <alignment vertical="center"/>
    </xf>
    <xf numFmtId="0" fontId="0" fillId="0" borderId="47" xfId="0" applyBorder="1"/>
    <xf numFmtId="0" fontId="0" fillId="0" borderId="48" xfId="0" applyBorder="1"/>
    <xf numFmtId="0" fontId="14" fillId="0" borderId="0" xfId="4" applyFont="1" applyAlignment="1">
      <alignment horizontal="left" vertical="center"/>
    </xf>
    <xf numFmtId="0" fontId="9" fillId="0" borderId="0" xfId="4" applyFont="1"/>
    <xf numFmtId="0" fontId="9" fillId="0" borderId="0" xfId="4" applyFont="1" applyAlignment="1">
      <alignment horizontal="center" vertical="center"/>
    </xf>
    <xf numFmtId="0" fontId="26" fillId="3" borderId="32" xfId="4" applyFont="1" applyFill="1" applyBorder="1" applyAlignment="1">
      <alignment horizontal="center" wrapText="1"/>
    </xf>
    <xf numFmtId="0" fontId="26" fillId="3" borderId="33" xfId="4" applyFont="1" applyFill="1" applyBorder="1" applyAlignment="1">
      <alignment horizontal="center" wrapText="1"/>
    </xf>
    <xf numFmtId="0" fontId="26" fillId="3" borderId="34" xfId="4" applyFont="1" applyFill="1" applyBorder="1" applyAlignment="1">
      <alignment horizontal="center" wrapText="1"/>
    </xf>
    <xf numFmtId="0" fontId="9" fillId="0" borderId="35" xfId="4" applyFont="1" applyBorder="1" applyAlignment="1">
      <alignment horizontal="center" vertical="center"/>
    </xf>
    <xf numFmtId="0" fontId="9" fillId="0" borderId="36" xfId="4" quotePrefix="1" applyFont="1" applyBorder="1" applyAlignment="1">
      <alignment horizontal="center" vertical="center" wrapText="1"/>
    </xf>
    <xf numFmtId="0" fontId="9" fillId="0" borderId="36" xfId="4" applyFont="1" applyBorder="1" applyAlignment="1">
      <alignment vertical="center"/>
    </xf>
    <xf numFmtId="0" fontId="9" fillId="0" borderId="36" xfId="4" applyFont="1" applyBorder="1" applyAlignment="1">
      <alignment horizontal="center" vertical="center"/>
    </xf>
    <xf numFmtId="0" fontId="9" fillId="0" borderId="37" xfId="4" applyFont="1" applyBorder="1" applyAlignment="1">
      <alignment horizontal="center" vertical="center"/>
    </xf>
    <xf numFmtId="0" fontId="9" fillId="0" borderId="36" xfId="4" applyFont="1" applyBorder="1" applyAlignment="1">
      <alignment vertical="center" wrapText="1"/>
    </xf>
    <xf numFmtId="16" fontId="9" fillId="0" borderId="37" xfId="4" quotePrefix="1" applyNumberFormat="1" applyFont="1" applyBorder="1" applyAlignment="1">
      <alignment horizontal="center" vertical="center"/>
    </xf>
    <xf numFmtId="0" fontId="9" fillId="0" borderId="36" xfId="0" applyFont="1" applyBorder="1" applyAlignment="1">
      <alignment horizontal="center" vertical="center"/>
    </xf>
    <xf numFmtId="0" fontId="9" fillId="0" borderId="36" xfId="0" applyFont="1" applyBorder="1" applyAlignment="1">
      <alignment vertical="center"/>
    </xf>
    <xf numFmtId="16" fontId="9" fillId="0" borderId="37" xfId="0" quotePrefix="1" applyNumberFormat="1" applyFont="1" applyBorder="1" applyAlignment="1">
      <alignment horizontal="center" vertical="center"/>
    </xf>
    <xf numFmtId="0" fontId="9" fillId="0" borderId="37" xfId="0" applyFont="1" applyBorder="1" applyAlignment="1">
      <alignment horizontal="center" vertical="center"/>
    </xf>
    <xf numFmtId="0" fontId="9" fillId="0" borderId="36" xfId="0" quotePrefix="1" applyFont="1" applyBorder="1" applyAlignment="1">
      <alignment horizontal="center" vertical="center"/>
    </xf>
    <xf numFmtId="0" fontId="9" fillId="0" borderId="36" xfId="2" applyFont="1" applyBorder="1" applyAlignment="1">
      <alignment horizontal="center" vertical="center"/>
    </xf>
    <xf numFmtId="0" fontId="9" fillId="0" borderId="36" xfId="2" applyFont="1" applyBorder="1" applyAlignment="1">
      <alignment vertical="center"/>
    </xf>
    <xf numFmtId="0" fontId="9" fillId="0" borderId="36" xfId="0" quotePrefix="1" applyFont="1" applyBorder="1" applyAlignment="1">
      <alignment horizontal="center" vertical="center" wrapText="1"/>
    </xf>
    <xf numFmtId="0" fontId="9" fillId="0" borderId="36" xfId="2" quotePrefix="1" applyFont="1" applyBorder="1" applyAlignment="1">
      <alignment horizontal="center" vertical="center"/>
    </xf>
    <xf numFmtId="0" fontId="9" fillId="0" borderId="46" xfId="4" applyFont="1" applyBorder="1" applyAlignment="1">
      <alignment horizontal="center" vertical="center"/>
    </xf>
    <xf numFmtId="0" fontId="9" fillId="0" borderId="47" xfId="0" quotePrefix="1" applyFont="1" applyBorder="1" applyAlignment="1">
      <alignment horizontal="center" vertical="center"/>
    </xf>
    <xf numFmtId="0" fontId="9" fillId="0" borderId="47" xfId="0" applyFont="1" applyBorder="1" applyAlignment="1">
      <alignment vertical="center"/>
    </xf>
    <xf numFmtId="0" fontId="9" fillId="0" borderId="47" xfId="0" applyFont="1" applyBorder="1" applyAlignment="1">
      <alignment horizontal="center" vertical="center"/>
    </xf>
    <xf numFmtId="0" fontId="9" fillId="0" borderId="48" xfId="0" applyFont="1" applyBorder="1" applyAlignment="1">
      <alignment horizontal="center" vertical="center"/>
    </xf>
    <xf numFmtId="0" fontId="20" fillId="3" borderId="32" xfId="0" applyFont="1" applyFill="1" applyBorder="1" applyAlignment="1">
      <alignment horizontal="left" vertical="center" wrapText="1"/>
    </xf>
    <xf numFmtId="0" fontId="20" fillId="3" borderId="33" xfId="0" applyFont="1" applyFill="1" applyBorder="1" applyAlignment="1">
      <alignment horizontal="left" vertical="center" wrapText="1"/>
    </xf>
    <xf numFmtId="44" fontId="20" fillId="3" borderId="34" xfId="1" applyFont="1" applyFill="1" applyBorder="1" applyAlignment="1">
      <alignment horizontal="left" vertical="center" wrapText="1"/>
    </xf>
    <xf numFmtId="0" fontId="7" fillId="0" borderId="35" xfId="0" applyFont="1" applyBorder="1" applyAlignment="1">
      <alignment horizontal="left" wrapText="1"/>
    </xf>
    <xf numFmtId="0" fontId="7" fillId="0" borderId="36" xfId="0" applyFont="1" applyBorder="1" applyAlignment="1">
      <alignment horizontal="left" wrapText="1"/>
    </xf>
    <xf numFmtId="14" fontId="7" fillId="0" borderId="36" xfId="0" applyNumberFormat="1" applyFont="1" applyBorder="1" applyAlignment="1">
      <alignment horizontal="left" wrapText="1"/>
    </xf>
    <xf numFmtId="44" fontId="7" fillId="0" borderId="37" xfId="1" applyFont="1" applyBorder="1" applyAlignment="1">
      <alignment horizontal="left" wrapText="1"/>
    </xf>
    <xf numFmtId="11" fontId="7" fillId="0" borderId="36" xfId="0" quotePrefix="1" applyNumberFormat="1" applyFont="1" applyBorder="1" applyAlignment="1">
      <alignment horizontal="left" wrapText="1"/>
    </xf>
    <xf numFmtId="0" fontId="8" fillId="0" borderId="36" xfId="0" applyFont="1" applyBorder="1" applyAlignment="1">
      <alignment horizontal="left" wrapText="1"/>
    </xf>
    <xf numFmtId="0" fontId="8" fillId="0" borderId="35" xfId="0" applyFont="1" applyBorder="1" applyAlignment="1">
      <alignment horizontal="left" wrapText="1"/>
    </xf>
    <xf numFmtId="14" fontId="8" fillId="0" borderId="36" xfId="0" applyNumberFormat="1" applyFont="1" applyBorder="1" applyAlignment="1">
      <alignment horizontal="left" wrapText="1"/>
    </xf>
    <xf numFmtId="44" fontId="8" fillId="0" borderId="37" xfId="1" applyFont="1" applyBorder="1" applyAlignment="1">
      <alignment horizontal="left" wrapText="1"/>
    </xf>
    <xf numFmtId="0" fontId="7" fillId="0" borderId="46" xfId="0" applyFont="1" applyBorder="1" applyAlignment="1">
      <alignment horizontal="left" wrapText="1"/>
    </xf>
    <xf numFmtId="0" fontId="7" fillId="0" borderId="47" xfId="0" applyFont="1" applyBorder="1" applyAlignment="1">
      <alignment horizontal="left" wrapText="1"/>
    </xf>
    <xf numFmtId="14" fontId="7" fillId="0" borderId="47" xfId="0" applyNumberFormat="1" applyFont="1" applyBorder="1" applyAlignment="1">
      <alignment horizontal="left" wrapText="1"/>
    </xf>
    <xf numFmtId="44" fontId="7" fillId="0" borderId="48" xfId="1" applyFont="1" applyBorder="1" applyAlignment="1">
      <alignment horizontal="left" wrapText="1"/>
    </xf>
    <xf numFmtId="0" fontId="39" fillId="0" borderId="0" xfId="0" applyFont="1" applyAlignment="1">
      <alignment horizontal="left"/>
    </xf>
    <xf numFmtId="0" fontId="40" fillId="0" borderId="0" xfId="0" applyFont="1"/>
    <xf numFmtId="0" fontId="41" fillId="0" borderId="49" xfId="0" applyFont="1" applyBorder="1"/>
    <xf numFmtId="0" fontId="2" fillId="3" borderId="32" xfId="0" applyFont="1" applyFill="1" applyBorder="1" applyAlignment="1">
      <alignment horizontal="left" vertical="center"/>
    </xf>
    <xf numFmtId="0" fontId="2" fillId="3" borderId="33" xfId="0" applyFont="1" applyFill="1" applyBorder="1" applyAlignment="1">
      <alignment horizontal="left" vertical="center"/>
    </xf>
    <xf numFmtId="44" fontId="2" fillId="3" borderId="33" xfId="1" applyFont="1" applyFill="1" applyBorder="1" applyAlignment="1">
      <alignment horizontal="left" vertical="center"/>
    </xf>
    <xf numFmtId="0" fontId="2" fillId="3" borderId="34" xfId="0" applyFont="1" applyFill="1" applyBorder="1" applyAlignment="1">
      <alignment horizontal="left" vertical="center"/>
    </xf>
    <xf numFmtId="0" fontId="0" fillId="0" borderId="35" xfId="0" applyBorder="1" applyAlignment="1">
      <alignment horizontal="left"/>
    </xf>
    <xf numFmtId="0" fontId="0" fillId="0" borderId="36" xfId="0" applyBorder="1" applyAlignment="1">
      <alignment horizontal="left"/>
    </xf>
    <xf numFmtId="0" fontId="9" fillId="0" borderId="36" xfId="0" applyFont="1" applyBorder="1" applyAlignment="1">
      <alignment horizontal="left"/>
    </xf>
    <xf numFmtId="14" fontId="0" fillId="0" borderId="36" xfId="0" applyNumberFormat="1" applyBorder="1" applyAlignment="1">
      <alignment horizontal="left"/>
    </xf>
    <xf numFmtId="2" fontId="0" fillId="0" borderId="36" xfId="0" applyNumberFormat="1" applyBorder="1" applyAlignment="1">
      <alignment horizontal="left"/>
    </xf>
    <xf numFmtId="44" fontId="0" fillId="0" borderId="36" xfId="1" applyFont="1" applyBorder="1" applyAlignment="1">
      <alignment horizontal="left"/>
    </xf>
    <xf numFmtId="0" fontId="0" fillId="0" borderId="37" xfId="0" applyBorder="1" applyAlignment="1">
      <alignment horizontal="left"/>
    </xf>
    <xf numFmtId="0" fontId="0" fillId="0" borderId="46" xfId="0" applyBorder="1" applyAlignment="1">
      <alignment horizontal="left"/>
    </xf>
    <xf numFmtId="0" fontId="0" fillId="0" borderId="47" xfId="0" applyBorder="1" applyAlignment="1">
      <alignment horizontal="left"/>
    </xf>
    <xf numFmtId="0" fontId="9" fillId="0" borderId="47" xfId="0" applyFont="1" applyBorder="1" applyAlignment="1">
      <alignment horizontal="left"/>
    </xf>
    <xf numFmtId="14" fontId="0" fillId="0" borderId="47" xfId="0" applyNumberFormat="1" applyBorder="1" applyAlignment="1">
      <alignment horizontal="left"/>
    </xf>
    <xf numFmtId="2" fontId="0" fillId="0" borderId="47" xfId="0" applyNumberFormat="1" applyBorder="1" applyAlignment="1">
      <alignment horizontal="left"/>
    </xf>
    <xf numFmtId="44" fontId="0" fillId="0" borderId="47" xfId="1" applyFont="1" applyBorder="1" applyAlignment="1">
      <alignment horizontal="left"/>
    </xf>
    <xf numFmtId="0" fontId="0" fillId="0" borderId="48" xfId="0" applyBorder="1" applyAlignment="1">
      <alignment horizontal="left"/>
    </xf>
    <xf numFmtId="0" fontId="2" fillId="3" borderId="32" xfId="0" applyFont="1" applyFill="1" applyBorder="1" applyAlignment="1">
      <alignment horizontal="left" vertical="center" wrapText="1"/>
    </xf>
    <xf numFmtId="0" fontId="2" fillId="3" borderId="33" xfId="0" applyFont="1" applyFill="1" applyBorder="1" applyAlignment="1">
      <alignment horizontal="left" vertical="center" wrapText="1"/>
    </xf>
    <xf numFmtId="0" fontId="2" fillId="3" borderId="34" xfId="0" applyFont="1" applyFill="1" applyBorder="1" applyAlignment="1">
      <alignment horizontal="left" vertical="center" wrapText="1"/>
    </xf>
    <xf numFmtId="14" fontId="7" fillId="0" borderId="37" xfId="0" applyNumberFormat="1" applyFont="1" applyBorder="1" applyAlignment="1">
      <alignment horizontal="left" wrapText="1"/>
    </xf>
    <xf numFmtId="0" fontId="7" fillId="0" borderId="48" xfId="0" applyFont="1" applyBorder="1" applyAlignment="1">
      <alignment horizontal="left" wrapText="1"/>
    </xf>
    <xf numFmtId="0" fontId="6" fillId="0" borderId="47" xfId="0" applyFont="1" applyBorder="1" applyAlignment="1">
      <alignment horizontal="left" wrapText="1"/>
    </xf>
    <xf numFmtId="0" fontId="20" fillId="3" borderId="33" xfId="0" applyFont="1" applyFill="1" applyBorder="1" applyAlignment="1">
      <alignment horizontal="left" vertical="center"/>
    </xf>
    <xf numFmtId="0" fontId="7" fillId="0" borderId="36" xfId="0" applyFont="1" applyBorder="1" applyAlignment="1">
      <alignment horizontal="left"/>
    </xf>
    <xf numFmtId="0" fontId="2" fillId="3" borderId="32" xfId="0" applyFont="1" applyFill="1" applyBorder="1" applyAlignment="1">
      <alignment horizontal="center"/>
    </xf>
    <xf numFmtId="0" fontId="0" fillId="0" borderId="35" xfId="0" applyBorder="1" applyAlignment="1">
      <alignment horizontal="center"/>
    </xf>
    <xf numFmtId="164" fontId="0" fillId="0" borderId="36" xfId="0" applyNumberFormat="1" applyBorder="1" applyAlignment="1">
      <alignment horizontal="center"/>
    </xf>
    <xf numFmtId="0" fontId="0" fillId="0" borderId="37" xfId="0" applyBorder="1" applyAlignment="1">
      <alignment horizontal="center"/>
    </xf>
    <xf numFmtId="0" fontId="0" fillId="0" borderId="46" xfId="0" applyBorder="1" applyAlignment="1">
      <alignment horizontal="center"/>
    </xf>
    <xf numFmtId="164" fontId="0" fillId="0" borderId="47" xfId="0" applyNumberFormat="1" applyBorder="1" applyAlignment="1">
      <alignment horizontal="center"/>
    </xf>
    <xf numFmtId="0" fontId="0" fillId="0" borderId="48" xfId="0" applyBorder="1" applyAlignment="1">
      <alignment horizontal="center"/>
    </xf>
    <xf numFmtId="0" fontId="2" fillId="3" borderId="32" xfId="0" applyFont="1" applyFill="1" applyBorder="1"/>
    <xf numFmtId="0" fontId="2" fillId="3" borderId="33" xfId="0" applyFont="1" applyFill="1" applyBorder="1"/>
    <xf numFmtId="0" fontId="2" fillId="3" borderId="34" xfId="0" applyFont="1" applyFill="1" applyBorder="1"/>
    <xf numFmtId="166" fontId="0" fillId="0" borderId="36" xfId="0" applyNumberFormat="1" applyBorder="1"/>
    <xf numFmtId="44" fontId="0" fillId="0" borderId="36" xfId="0" applyNumberFormat="1" applyBorder="1"/>
    <xf numFmtId="0" fontId="0" fillId="0" borderId="46" xfId="0" applyBorder="1"/>
    <xf numFmtId="44" fontId="0" fillId="0" borderId="47" xfId="0" applyNumberFormat="1" applyBorder="1"/>
    <xf numFmtId="0" fontId="0" fillId="0" borderId="50" xfId="0" applyBorder="1"/>
    <xf numFmtId="49" fontId="0" fillId="0" borderId="51" xfId="0" applyNumberFormat="1" applyBorder="1" applyAlignment="1">
      <alignment horizontal="left"/>
    </xf>
    <xf numFmtId="0" fontId="0" fillId="0" borderId="51" xfId="0" applyBorder="1"/>
    <xf numFmtId="6" fontId="0" fillId="0" borderId="51" xfId="0" applyNumberFormat="1" applyBorder="1" applyAlignment="1">
      <alignment horizontal="right"/>
    </xf>
    <xf numFmtId="6" fontId="0" fillId="0" borderId="51" xfId="0" applyNumberFormat="1" applyBorder="1"/>
    <xf numFmtId="164" fontId="0" fillId="0" borderId="51" xfId="0" applyNumberFormat="1" applyBorder="1"/>
    <xf numFmtId="6" fontId="0" fillId="0" borderId="52" xfId="0" applyNumberFormat="1" applyBorder="1"/>
    <xf numFmtId="0" fontId="0" fillId="0" borderId="53" xfId="0" applyBorder="1" applyAlignment="1">
      <alignment horizontal="left"/>
    </xf>
    <xf numFmtId="0" fontId="4" fillId="0" borderId="54" xfId="0" applyFont="1" applyBorder="1" applyAlignment="1">
      <alignment horizontal="right"/>
    </xf>
    <xf numFmtId="6" fontId="0" fillId="0" borderId="54" xfId="0" applyNumberFormat="1" applyBorder="1" applyAlignment="1">
      <alignment horizontal="right"/>
    </xf>
    <xf numFmtId="6" fontId="0" fillId="0" borderId="54" xfId="0" applyNumberFormat="1" applyBorder="1" applyAlignment="1">
      <alignment horizontal="center"/>
    </xf>
    <xf numFmtId="6" fontId="0" fillId="0" borderId="55" xfId="0" applyNumberFormat="1" applyBorder="1" applyAlignment="1">
      <alignment horizontal="center"/>
    </xf>
    <xf numFmtId="6" fontId="2" fillId="3" borderId="56" xfId="0" applyNumberFormat="1" applyFont="1" applyFill="1" applyBorder="1" applyAlignment="1">
      <alignment horizontal="center"/>
    </xf>
    <xf numFmtId="6" fontId="2" fillId="3" borderId="18" xfId="0" applyNumberFormat="1" applyFont="1" applyFill="1" applyBorder="1" applyAlignment="1">
      <alignment horizontal="center"/>
    </xf>
    <xf numFmtId="0" fontId="2" fillId="3" borderId="56" xfId="0" applyFont="1" applyFill="1" applyBorder="1" applyAlignment="1">
      <alignment horizontal="center"/>
    </xf>
    <xf numFmtId="2" fontId="2" fillId="3" borderId="18" xfId="0" applyNumberFormat="1" applyFont="1" applyFill="1" applyBorder="1" applyAlignment="1">
      <alignment horizontal="center"/>
    </xf>
    <xf numFmtId="3" fontId="2" fillId="3" borderId="59" xfId="0" applyNumberFormat="1" applyFont="1" applyFill="1" applyBorder="1" applyAlignment="1">
      <alignment horizontal="center"/>
    </xf>
    <xf numFmtId="3" fontId="2" fillId="3" borderId="60" xfId="0" applyNumberFormat="1" applyFont="1" applyFill="1" applyBorder="1" applyAlignment="1">
      <alignment horizontal="center"/>
    </xf>
    <xf numFmtId="1" fontId="2" fillId="3" borderId="56" xfId="0" applyNumberFormat="1" applyFont="1" applyFill="1" applyBorder="1" applyAlignment="1">
      <alignment horizontal="center"/>
    </xf>
    <xf numFmtId="1" fontId="2" fillId="3" borderId="18" xfId="0" applyNumberFormat="1" applyFont="1" applyFill="1" applyBorder="1" applyAlignment="1">
      <alignment horizontal="center"/>
    </xf>
    <xf numFmtId="0" fontId="0" fillId="0" borderId="54" xfId="0" applyBorder="1" applyAlignment="1">
      <alignment horizontal="left"/>
    </xf>
    <xf numFmtId="0" fontId="4" fillId="5" borderId="36" xfId="0" applyFont="1" applyFill="1" applyBorder="1" applyAlignment="1">
      <alignment horizontal="center"/>
    </xf>
    <xf numFmtId="2" fontId="0" fillId="5" borderId="56" xfId="0" applyNumberFormat="1" applyFill="1" applyBorder="1" applyAlignment="1">
      <alignment horizontal="center"/>
    </xf>
    <xf numFmtId="6" fontId="0" fillId="5" borderId="56" xfId="0" applyNumberFormat="1" applyFill="1" applyBorder="1" applyAlignment="1">
      <alignment horizontal="center"/>
    </xf>
    <xf numFmtId="6" fontId="0" fillId="5" borderId="58" xfId="0" applyNumberFormat="1" applyFill="1" applyBorder="1" applyAlignment="1">
      <alignment horizontal="center"/>
    </xf>
    <xf numFmtId="1" fontId="0" fillId="5" borderId="56" xfId="0" applyNumberFormat="1" applyFill="1" applyBorder="1" applyAlignment="1">
      <alignment horizontal="center"/>
    </xf>
    <xf numFmtId="1" fontId="0" fillId="5" borderId="58" xfId="0" applyNumberFormat="1" applyFill="1" applyBorder="1" applyAlignment="1">
      <alignment horizontal="center"/>
    </xf>
    <xf numFmtId="1" fontId="0" fillId="5" borderId="62" xfId="0" applyNumberFormat="1" applyFill="1" applyBorder="1" applyAlignment="1">
      <alignment horizontal="center"/>
    </xf>
    <xf numFmtId="1" fontId="0" fillId="5" borderId="63" xfId="0" applyNumberFormat="1" applyFill="1" applyBorder="1" applyAlignment="1">
      <alignment horizontal="center"/>
    </xf>
    <xf numFmtId="1" fontId="0" fillId="5" borderId="61" xfId="0" applyNumberFormat="1" applyFill="1" applyBorder="1" applyAlignment="1">
      <alignment horizontal="center"/>
    </xf>
    <xf numFmtId="0" fontId="14" fillId="0" borderId="0" xfId="2"/>
    <xf numFmtId="0" fontId="20" fillId="3" borderId="11" xfId="2" applyFont="1" applyFill="1" applyBorder="1" applyAlignment="1">
      <alignment horizontal="center" vertical="center"/>
    </xf>
    <xf numFmtId="0" fontId="20" fillId="3" borderId="12" xfId="2" applyFont="1" applyFill="1" applyBorder="1" applyAlignment="1">
      <alignment horizontal="center" vertical="center"/>
    </xf>
    <xf numFmtId="0" fontId="20" fillId="3" borderId="13" xfId="2" applyFont="1" applyFill="1" applyBorder="1" applyAlignment="1">
      <alignment horizontal="center" vertical="center"/>
    </xf>
    <xf numFmtId="0" fontId="20" fillId="3" borderId="15" xfId="2" applyFont="1" applyFill="1" applyBorder="1" applyAlignment="1">
      <alignment horizontal="center" vertical="center"/>
    </xf>
    <xf numFmtId="0" fontId="24" fillId="0" borderId="0" xfId="2" applyFont="1" applyAlignment="1">
      <alignment horizontal="center"/>
    </xf>
    <xf numFmtId="10" fontId="8" fillId="0" borderId="4" xfId="2" applyNumberFormat="1" applyFont="1" applyBorder="1" applyAlignment="1">
      <alignment horizontal="center" vertical="top"/>
    </xf>
    <xf numFmtId="0" fontId="8" fillId="0" borderId="2" xfId="2" applyFont="1" applyBorder="1"/>
    <xf numFmtId="9" fontId="8" fillId="0" borderId="2" xfId="2" applyNumberFormat="1" applyFont="1" applyBorder="1" applyAlignment="1">
      <alignment horizontal="center" vertical="center"/>
    </xf>
    <xf numFmtId="3" fontId="8" fillId="0" borderId="2" xfId="2" applyNumberFormat="1" applyFont="1" applyBorder="1" applyAlignment="1">
      <alignment horizontal="center" vertical="center"/>
    </xf>
    <xf numFmtId="0" fontId="32" fillId="0" borderId="2" xfId="2" applyFont="1" applyBorder="1"/>
    <xf numFmtId="0" fontId="30" fillId="0" borderId="0" xfId="2" applyFont="1"/>
    <xf numFmtId="10" fontId="8" fillId="0" borderId="2" xfId="0" applyNumberFormat="1" applyFont="1" applyBorder="1" applyAlignment="1">
      <alignment horizontal="center" vertical="center"/>
    </xf>
    <xf numFmtId="0" fontId="33" fillId="0" borderId="2" xfId="2" applyFont="1" applyBorder="1"/>
    <xf numFmtId="0" fontId="31" fillId="0" borderId="0" xfId="2" applyFont="1"/>
    <xf numFmtId="0" fontId="8" fillId="3" borderId="2" xfId="2" applyFont="1" applyFill="1" applyBorder="1"/>
    <xf numFmtId="0" fontId="25" fillId="0" borderId="0" xfId="2" applyFont="1" applyAlignment="1">
      <alignment horizontal="left" vertical="center"/>
    </xf>
    <xf numFmtId="2" fontId="0" fillId="5" borderId="71" xfId="0" applyNumberFormat="1" applyFill="1" applyBorder="1" applyAlignment="1">
      <alignment horizontal="center"/>
    </xf>
    <xf numFmtId="0" fontId="2" fillId="3" borderId="69" xfId="0" applyFont="1" applyFill="1" applyBorder="1" applyAlignment="1">
      <alignment horizontal="center"/>
    </xf>
    <xf numFmtId="0" fontId="2" fillId="3" borderId="72" xfId="0" applyFont="1" applyFill="1" applyBorder="1" applyAlignment="1">
      <alignment horizontal="center"/>
    </xf>
    <xf numFmtId="165" fontId="9" fillId="2" borderId="9" xfId="2" applyNumberFormat="1" applyFont="1" applyFill="1" applyBorder="1" applyAlignment="1">
      <alignment horizontal="left" vertical="top"/>
    </xf>
    <xf numFmtId="165" fontId="9" fillId="2" borderId="8" xfId="2" applyNumberFormat="1" applyFont="1" applyFill="1" applyBorder="1" applyAlignment="1">
      <alignment horizontal="left" vertical="top"/>
    </xf>
    <xf numFmtId="0" fontId="2" fillId="3" borderId="2" xfId="2" applyFont="1" applyFill="1" applyBorder="1" applyAlignment="1">
      <alignment horizontal="left" vertical="top" wrapText="1"/>
    </xf>
    <xf numFmtId="0" fontId="9" fillId="2" borderId="2" xfId="2" applyFont="1" applyFill="1" applyBorder="1" applyAlignment="1">
      <alignment horizontal="left" vertical="top" wrapText="1"/>
    </xf>
    <xf numFmtId="0" fontId="2" fillId="3" borderId="2" xfId="2" applyFont="1" applyFill="1" applyBorder="1" applyAlignment="1">
      <alignment horizontal="left" vertical="top"/>
    </xf>
    <xf numFmtId="0" fontId="9" fillId="2" borderId="9" xfId="2" applyFont="1" applyFill="1" applyBorder="1" applyAlignment="1">
      <alignment horizontal="left" vertical="top"/>
    </xf>
    <xf numFmtId="0" fontId="9" fillId="2" borderId="8" xfId="2" applyFont="1" applyFill="1" applyBorder="1" applyAlignment="1">
      <alignment horizontal="left" vertical="top"/>
    </xf>
    <xf numFmtId="164" fontId="9" fillId="2" borderId="9" xfId="3" applyNumberFormat="1" applyFont="1" applyFill="1" applyBorder="1" applyAlignment="1">
      <alignment horizontal="left" vertical="top"/>
    </xf>
    <xf numFmtId="164" fontId="9" fillId="2" borderId="8" xfId="3" applyNumberFormat="1" applyFont="1" applyFill="1" applyBorder="1" applyAlignment="1">
      <alignment horizontal="left" vertical="top"/>
    </xf>
    <xf numFmtId="0" fontId="12" fillId="2" borderId="0" xfId="0" applyFont="1" applyFill="1" applyAlignment="1">
      <alignment horizontal="left" vertical="top" wrapText="1"/>
    </xf>
    <xf numFmtId="0" fontId="12" fillId="2" borderId="14" xfId="0" applyFont="1" applyFill="1" applyBorder="1" applyAlignment="1">
      <alignment horizontal="left" vertical="top" wrapText="1"/>
    </xf>
    <xf numFmtId="0" fontId="4" fillId="0" borderId="0" xfId="0" applyFont="1" applyAlignment="1">
      <alignment horizontal="left" vertical="top"/>
    </xf>
    <xf numFmtId="0" fontId="34" fillId="3" borderId="0" xfId="0" applyFont="1" applyFill="1" applyAlignment="1">
      <alignment horizontal="left"/>
    </xf>
    <xf numFmtId="0" fontId="2" fillId="3" borderId="17"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19" xfId="0" applyFont="1" applyFill="1" applyBorder="1" applyAlignment="1">
      <alignment horizontal="center"/>
    </xf>
    <xf numFmtId="0" fontId="2" fillId="3" borderId="62" xfId="0" applyFont="1" applyFill="1" applyBorder="1" applyAlignment="1">
      <alignment horizontal="center"/>
    </xf>
    <xf numFmtId="0" fontId="0" fillId="3" borderId="35" xfId="0" applyFill="1" applyBorder="1" applyAlignment="1">
      <alignment horizontal="center"/>
    </xf>
    <xf numFmtId="0" fontId="0" fillId="3" borderId="36" xfId="0" applyFill="1" applyBorder="1" applyAlignment="1">
      <alignment horizontal="center"/>
    </xf>
    <xf numFmtId="0" fontId="2" fillId="3" borderId="68" xfId="0" applyFont="1" applyFill="1" applyBorder="1" applyAlignment="1">
      <alignment horizontal="center"/>
    </xf>
    <xf numFmtId="0" fontId="2" fillId="3" borderId="69" xfId="0" applyFont="1" applyFill="1" applyBorder="1" applyAlignment="1">
      <alignment horizontal="center"/>
    </xf>
    <xf numFmtId="0" fontId="2" fillId="3" borderId="70" xfId="0" applyFont="1" applyFill="1" applyBorder="1" applyAlignment="1">
      <alignment horizontal="center"/>
    </xf>
    <xf numFmtId="0" fontId="2" fillId="3" borderId="64" xfId="0" applyFont="1" applyFill="1" applyBorder="1" applyAlignment="1">
      <alignment horizontal="center"/>
    </xf>
    <xf numFmtId="0" fontId="2" fillId="3" borderId="65" xfId="0" applyFont="1" applyFill="1" applyBorder="1" applyAlignment="1">
      <alignment horizontal="center"/>
    </xf>
    <xf numFmtId="0" fontId="2" fillId="3" borderId="66" xfId="0" applyFont="1" applyFill="1" applyBorder="1" applyAlignment="1">
      <alignment horizontal="center"/>
    </xf>
    <xf numFmtId="0" fontId="15" fillId="0" borderId="29" xfId="0" applyFont="1" applyBorder="1" applyAlignment="1">
      <alignment horizontal="right"/>
    </xf>
    <xf numFmtId="0" fontId="15" fillId="0" borderId="30" xfId="0" applyFont="1" applyBorder="1" applyAlignment="1">
      <alignment horizontal="right"/>
    </xf>
    <xf numFmtId="0" fontId="15" fillId="0" borderId="67" xfId="0" applyFont="1" applyBorder="1" applyAlignment="1">
      <alignment horizontal="right"/>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4" fillId="0" borderId="24" xfId="0" applyFont="1" applyBorder="1" applyAlignment="1">
      <alignment horizontal="right"/>
    </xf>
    <xf numFmtId="0" fontId="4" fillId="0" borderId="25" xfId="0" applyFont="1" applyBorder="1" applyAlignment="1">
      <alignment horizontal="right"/>
    </xf>
    <xf numFmtId="0" fontId="4" fillId="0" borderId="26" xfId="0" applyFont="1" applyBorder="1" applyAlignment="1">
      <alignment horizontal="right"/>
    </xf>
    <xf numFmtId="0" fontId="19" fillId="3" borderId="29" xfId="0" applyFont="1" applyFill="1" applyBorder="1" applyAlignment="1">
      <alignment horizontal="center" wrapText="1"/>
    </xf>
    <xf numFmtId="0" fontId="19" fillId="3" borderId="30" xfId="0" applyFont="1" applyFill="1" applyBorder="1" applyAlignment="1">
      <alignment horizontal="center"/>
    </xf>
    <xf numFmtId="0" fontId="19" fillId="3" borderId="31" xfId="0" applyFont="1" applyFill="1" applyBorder="1" applyAlignment="1">
      <alignment horizontal="center"/>
    </xf>
    <xf numFmtId="0" fontId="0" fillId="3" borderId="43"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4" fillId="0" borderId="41" xfId="0" applyFont="1" applyBorder="1" applyAlignment="1">
      <alignment horizontal="right"/>
    </xf>
    <xf numFmtId="0" fontId="4" fillId="0" borderId="0" xfId="0" applyFont="1" applyAlignment="1">
      <alignment horizontal="right"/>
    </xf>
    <xf numFmtId="0" fontId="4" fillId="0" borderId="42" xfId="0" applyFont="1" applyBorder="1" applyAlignment="1">
      <alignment horizontal="right"/>
    </xf>
    <xf numFmtId="0" fontId="24" fillId="0" borderId="0" xfId="4" applyFont="1" applyAlignment="1">
      <alignment horizontal="left" vertical="center" wrapText="1"/>
    </xf>
    <xf numFmtId="0" fontId="15" fillId="0" borderId="0" xfId="4" applyFont="1" applyAlignment="1">
      <alignment horizontal="right"/>
    </xf>
    <xf numFmtId="0" fontId="12" fillId="0" borderId="0" xfId="4" applyFont="1" applyAlignment="1">
      <alignment horizontal="left" vertical="top"/>
    </xf>
    <xf numFmtId="0" fontId="9" fillId="4" borderId="35" xfId="4" applyFont="1" applyFill="1" applyBorder="1" applyAlignment="1">
      <alignment horizontal="center" vertical="center"/>
    </xf>
    <xf numFmtId="0" fontId="9" fillId="4" borderId="36" xfId="4" applyFont="1" applyFill="1" applyBorder="1" applyAlignment="1">
      <alignment horizontal="center" vertical="center"/>
    </xf>
    <xf numFmtId="0" fontId="9" fillId="4" borderId="37" xfId="4" applyFont="1" applyFill="1" applyBorder="1" applyAlignment="1">
      <alignment horizontal="center" vertical="center"/>
    </xf>
    <xf numFmtId="0" fontId="36" fillId="0" borderId="0" xfId="0" applyFont="1" applyAlignment="1">
      <alignment horizontal="left" vertical="top"/>
    </xf>
    <xf numFmtId="0" fontId="4" fillId="0" borderId="0" xfId="0" applyFont="1" applyAlignment="1">
      <alignment horizontal="left"/>
    </xf>
    <xf numFmtId="0" fontId="16" fillId="0" borderId="0" xfId="0" applyFont="1" applyAlignment="1">
      <alignment horizontal="left" vertical="top"/>
    </xf>
    <xf numFmtId="0" fontId="4" fillId="4" borderId="9" xfId="2" applyFont="1" applyFill="1" applyBorder="1" applyAlignment="1">
      <alignment horizontal="center" vertical="center"/>
    </xf>
    <xf numFmtId="0" fontId="4" fillId="4" borderId="16" xfId="2" applyFont="1" applyFill="1" applyBorder="1" applyAlignment="1">
      <alignment horizontal="center" vertical="center"/>
    </xf>
    <xf numFmtId="0" fontId="4" fillId="4" borderId="8" xfId="2" applyFont="1" applyFill="1" applyBorder="1" applyAlignment="1">
      <alignment horizontal="center" vertical="center"/>
    </xf>
    <xf numFmtId="0" fontId="24" fillId="0" borderId="0" xfId="2" applyFont="1" applyAlignment="1">
      <alignment horizontal="left" vertical="center"/>
    </xf>
    <xf numFmtId="0" fontId="12" fillId="0" borderId="0" xfId="2" applyFont="1" applyAlignment="1">
      <alignment horizontal="left" vertical="top"/>
    </xf>
    <xf numFmtId="0" fontId="12" fillId="0" borderId="1" xfId="2" applyFont="1" applyBorder="1" applyAlignment="1">
      <alignment horizontal="left" vertical="top"/>
    </xf>
    <xf numFmtId="0" fontId="7" fillId="9" borderId="36" xfId="0" applyFont="1" applyFill="1" applyBorder="1" applyAlignment="1">
      <alignment horizontal="left" wrapText="1"/>
    </xf>
    <xf numFmtId="0" fontId="7" fillId="9" borderId="36" xfId="0" applyFont="1" applyFill="1" applyBorder="1" applyAlignment="1">
      <alignment horizontal="left"/>
    </xf>
    <xf numFmtId="0" fontId="8" fillId="9" borderId="36" xfId="0" applyFont="1" applyFill="1" applyBorder="1" applyAlignment="1">
      <alignment horizontal="left" wrapText="1"/>
    </xf>
    <xf numFmtId="0" fontId="8" fillId="9" borderId="36" xfId="0" applyFont="1" applyFill="1" applyBorder="1" applyAlignment="1">
      <alignment horizontal="left"/>
    </xf>
    <xf numFmtId="0" fontId="7" fillId="9" borderId="47" xfId="0" applyFont="1" applyFill="1" applyBorder="1" applyAlignment="1">
      <alignment horizontal="left" wrapText="1"/>
    </xf>
    <xf numFmtId="0" fontId="7" fillId="9" borderId="47" xfId="0" applyFont="1" applyFill="1" applyBorder="1" applyAlignment="1">
      <alignment horizontal="left"/>
    </xf>
    <xf numFmtId="0" fontId="8" fillId="9" borderId="47" xfId="0" applyFont="1" applyFill="1" applyBorder="1" applyAlignment="1">
      <alignment horizontal="left" wrapText="1"/>
    </xf>
    <xf numFmtId="0" fontId="0" fillId="9" borderId="36" xfId="0" applyFill="1" applyBorder="1" applyAlignment="1">
      <alignment horizontal="left"/>
    </xf>
    <xf numFmtId="14" fontId="0" fillId="9" borderId="36" xfId="0" applyNumberFormat="1" applyFill="1" applyBorder="1" applyAlignment="1">
      <alignment horizontal="left"/>
    </xf>
    <xf numFmtId="2" fontId="0" fillId="9" borderId="36" xfId="0" applyNumberFormat="1" applyFill="1" applyBorder="1" applyAlignment="1">
      <alignment horizontal="left"/>
    </xf>
    <xf numFmtId="44" fontId="0" fillId="9" borderId="36" xfId="1" applyFont="1" applyFill="1" applyBorder="1" applyAlignment="1">
      <alignment horizontal="left"/>
    </xf>
    <xf numFmtId="0" fontId="7" fillId="10" borderId="36" xfId="0" applyFont="1" applyFill="1" applyBorder="1" applyAlignment="1">
      <alignment horizontal="left" wrapText="1"/>
    </xf>
    <xf numFmtId="0" fontId="7" fillId="10" borderId="36" xfId="0" applyFont="1" applyFill="1" applyBorder="1" applyAlignment="1">
      <alignment horizontal="left"/>
    </xf>
    <xf numFmtId="49" fontId="0" fillId="0" borderId="0" xfId="0" applyNumberFormat="1"/>
  </cellXfs>
  <cellStyles count="6">
    <cellStyle name="Comma 13" xfId="3" xr:uid="{8706D939-96CC-40D4-822F-BD369DA83C8B}"/>
    <cellStyle name="Currency" xfId="1" builtinId="4"/>
    <cellStyle name="Currency 2" xfId="5" xr:uid="{F2C16218-2B93-45B8-A6B3-7E96541E2FED}"/>
    <cellStyle name="Normal" xfId="0" builtinId="0"/>
    <cellStyle name="Normal 2" xfId="2" xr:uid="{36B69BA8-E4B4-41B6-84ED-005B3C5AF727}"/>
    <cellStyle name="Normal 3" xfId="4" xr:uid="{05F807B0-2D63-497E-9EE0-833359F9A2F0}"/>
  </cellStyles>
  <dxfs count="3">
    <dxf>
      <fill>
        <patternFill patternType="solid">
          <fgColor rgb="FF92D050"/>
          <bgColor rgb="FF00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33A0"/>
      <color rgb="FF0552FF"/>
      <color rgb="FF8EA9DB"/>
      <color rgb="FF478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cid:image007.png@01DB252D.8EF26D5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0</xdr:col>
      <xdr:colOff>2409825</xdr:colOff>
      <xdr:row>0</xdr:row>
      <xdr:rowOff>790575</xdr:rowOff>
    </xdr:to>
    <xdr:pic>
      <xdr:nvPicPr>
        <xdr:cNvPr id="4" name="Picture 3">
          <a:extLst>
            <a:ext uri="{FF2B5EF4-FFF2-40B4-BE49-F238E27FC236}">
              <a16:creationId xmlns:a16="http://schemas.microsoft.com/office/drawing/2014/main" id="{C473D1FE-E512-2A33-2F8B-7AF7AACE592F}"/>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104775"/>
          <a:ext cx="2409825"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files\amcmulli\Local%20Settings\Temporary%20Internet%20Files\Content.Outlook\YWWGBBEI\2012%20Insurance%20Statement%20of%20Valu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ccounting\Corp\2009\Audits\AON%20Annual%20Ins%20Info_2008\2008%20Insurance%20Statement%20of%20Valu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ccounting\Corp\Annual%20Insurance%20Renewals\2010%20Policy%20Year\Equipment%20&amp;%20Vehicles\2009%20Insurance%20Statement%20of%20Val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2011 Fixed Asset Register"/>
      <sheetName val="2011 Master"/>
      <sheetName val="STMT of Values 2012"/>
      <sheetName val="VEHICLES 2012"/>
      <sheetName val="TRUCKS 2012"/>
      <sheetName val="HEAVY EQ 2012"/>
      <sheetName val="TRAILERS 2012"/>
      <sheetName val="PLANTS 2012"/>
      <sheetName val="STMT of Values 2011"/>
      <sheetName val="2010 Master"/>
      <sheetName val="2009 Master"/>
      <sheetName val="2010 Fixed Asset Register"/>
      <sheetName val="VEHICLES 2011"/>
      <sheetName val="TRUCKS 2011"/>
      <sheetName val="HEAVY EQ 2011"/>
      <sheetName val="TRAILERS 2011"/>
      <sheetName val="PLANTS 2011"/>
      <sheetName val="PLANTS 2010"/>
      <sheetName val="VEHICLES 2010"/>
      <sheetName val="TRUCKS 2010"/>
      <sheetName val="HEAVY EQ 2010"/>
      <sheetName val="TRAILERS 2010"/>
      <sheetName val="Sheet7"/>
    </sheetNames>
    <sheetDataSet>
      <sheetData sheetId="0" refreshError="1"/>
      <sheetData sheetId="1" refreshError="1">
        <row r="4">
          <cell r="A4">
            <v>2951</v>
          </cell>
          <cell r="B4" t="str">
            <v>OFFICE TRAILER</v>
          </cell>
          <cell r="D4" t="str">
            <v>88009-02-</v>
          </cell>
          <cell r="E4" t="str">
            <v>103M</v>
          </cell>
          <cell r="F4">
            <v>26543</v>
          </cell>
          <cell r="G4">
            <v>1945</v>
          </cell>
          <cell r="H4">
            <v>1</v>
          </cell>
          <cell r="I4">
            <v>0</v>
          </cell>
          <cell r="J4">
            <v>1944</v>
          </cell>
          <cell r="K4">
            <v>1</v>
          </cell>
          <cell r="L4">
            <v>0</v>
          </cell>
          <cell r="M4">
            <v>0</v>
          </cell>
        </row>
        <row r="5">
          <cell r="A5">
            <v>3120</v>
          </cell>
          <cell r="B5" t="str">
            <v>CARGO CONTAINER</v>
          </cell>
          <cell r="D5" t="str">
            <v>88009-02-</v>
          </cell>
          <cell r="E5" t="str">
            <v>703M</v>
          </cell>
          <cell r="F5">
            <v>37006</v>
          </cell>
          <cell r="G5">
            <v>2248</v>
          </cell>
          <cell r="H5">
            <v>225</v>
          </cell>
          <cell r="I5">
            <v>0</v>
          </cell>
          <cell r="J5">
            <v>2023</v>
          </cell>
          <cell r="K5">
            <v>225</v>
          </cell>
          <cell r="L5">
            <v>0</v>
          </cell>
          <cell r="M5">
            <v>0</v>
          </cell>
        </row>
        <row r="6">
          <cell r="A6">
            <v>3121</v>
          </cell>
          <cell r="B6" t="str">
            <v>SAND SPREADER</v>
          </cell>
          <cell r="D6" t="str">
            <v>88009-02-</v>
          </cell>
          <cell r="E6" t="str">
            <v>103M</v>
          </cell>
          <cell r="F6">
            <v>36982</v>
          </cell>
          <cell r="G6">
            <v>2160</v>
          </cell>
          <cell r="H6">
            <v>0</v>
          </cell>
          <cell r="I6">
            <v>0</v>
          </cell>
          <cell r="J6">
            <v>2160</v>
          </cell>
          <cell r="K6">
            <v>0</v>
          </cell>
          <cell r="L6">
            <v>0</v>
          </cell>
          <cell r="M6">
            <v>0</v>
          </cell>
        </row>
        <row r="7">
          <cell r="A7">
            <v>3125</v>
          </cell>
          <cell r="B7" t="str">
            <v>PIONEER STACK RET CV</v>
          </cell>
          <cell r="D7" t="str">
            <v>88009-02-</v>
          </cell>
          <cell r="E7" t="str">
            <v>903M</v>
          </cell>
          <cell r="F7">
            <v>34213</v>
          </cell>
          <cell r="G7">
            <v>15000</v>
          </cell>
          <cell r="H7">
            <v>545</v>
          </cell>
          <cell r="I7">
            <v>545</v>
          </cell>
          <cell r="J7">
            <v>14455</v>
          </cell>
          <cell r="K7">
            <v>545</v>
          </cell>
          <cell r="L7">
            <v>0</v>
          </cell>
          <cell r="M7">
            <v>0</v>
          </cell>
        </row>
        <row r="8">
          <cell r="A8">
            <v>3126</v>
          </cell>
          <cell r="B8" t="str">
            <v>TRANSFER CONVEYOR/P</v>
          </cell>
          <cell r="D8" t="str">
            <v>88009-02-</v>
          </cell>
          <cell r="E8" t="str">
            <v>903M</v>
          </cell>
          <cell r="F8">
            <v>34213</v>
          </cell>
          <cell r="G8">
            <v>10000</v>
          </cell>
          <cell r="H8">
            <v>363</v>
          </cell>
          <cell r="I8">
            <v>363</v>
          </cell>
          <cell r="J8">
            <v>9637</v>
          </cell>
          <cell r="K8">
            <v>363</v>
          </cell>
          <cell r="L8">
            <v>0</v>
          </cell>
          <cell r="M8">
            <v>0</v>
          </cell>
        </row>
        <row r="9">
          <cell r="A9">
            <v>3127</v>
          </cell>
          <cell r="B9" t="str">
            <v>TRAILER</v>
          </cell>
          <cell r="C9" t="str">
            <v>STF2407016</v>
          </cell>
          <cell r="D9" t="str">
            <v>88009-02-</v>
          </cell>
          <cell r="E9" t="str">
            <v>303M</v>
          </cell>
          <cell r="F9">
            <v>28430</v>
          </cell>
          <cell r="G9">
            <v>2809</v>
          </cell>
          <cell r="H9">
            <v>1</v>
          </cell>
          <cell r="I9">
            <v>0</v>
          </cell>
          <cell r="J9">
            <v>2808</v>
          </cell>
          <cell r="K9">
            <v>1</v>
          </cell>
          <cell r="L9">
            <v>0</v>
          </cell>
          <cell r="M9">
            <v>0</v>
          </cell>
        </row>
        <row r="10">
          <cell r="A10">
            <v>3128</v>
          </cell>
          <cell r="B10" t="str">
            <v>MATERIAL TRAILER</v>
          </cell>
          <cell r="C10" t="str">
            <v>TRAILER</v>
          </cell>
          <cell r="D10" t="str">
            <v>88009-02-</v>
          </cell>
          <cell r="E10" t="str">
            <v>113M</v>
          </cell>
          <cell r="F10">
            <v>28460</v>
          </cell>
          <cell r="G10">
            <v>4929</v>
          </cell>
          <cell r="H10">
            <v>1</v>
          </cell>
          <cell r="I10">
            <v>0</v>
          </cell>
          <cell r="J10">
            <v>4928</v>
          </cell>
          <cell r="K10">
            <v>1</v>
          </cell>
          <cell r="L10">
            <v>0</v>
          </cell>
          <cell r="M10">
            <v>0</v>
          </cell>
        </row>
        <row r="11">
          <cell r="A11">
            <v>3130</v>
          </cell>
          <cell r="B11" t="str">
            <v>RADIAL STACK CONVYR</v>
          </cell>
          <cell r="D11" t="str">
            <v>88009-02-</v>
          </cell>
          <cell r="E11" t="str">
            <v>903M</v>
          </cell>
          <cell r="F11">
            <v>34213</v>
          </cell>
          <cell r="G11">
            <v>15000</v>
          </cell>
          <cell r="H11">
            <v>545</v>
          </cell>
          <cell r="I11">
            <v>545</v>
          </cell>
          <cell r="J11">
            <v>14455</v>
          </cell>
          <cell r="K11">
            <v>545</v>
          </cell>
          <cell r="L11">
            <v>0</v>
          </cell>
          <cell r="M11">
            <v>0</v>
          </cell>
        </row>
        <row r="12">
          <cell r="A12">
            <v>3131</v>
          </cell>
          <cell r="B12" t="str">
            <v>CRUSHER IMPROVEMENTS</v>
          </cell>
          <cell r="D12" t="str">
            <v>88009-02-</v>
          </cell>
          <cell r="E12" t="str">
            <v>903M</v>
          </cell>
          <cell r="F12">
            <v>34213</v>
          </cell>
          <cell r="G12">
            <v>57561</v>
          </cell>
          <cell r="H12">
            <v>2089</v>
          </cell>
          <cell r="I12">
            <v>2089</v>
          </cell>
          <cell r="J12">
            <v>55472</v>
          </cell>
          <cell r="K12">
            <v>2089</v>
          </cell>
          <cell r="L12">
            <v>0</v>
          </cell>
          <cell r="M12">
            <v>0</v>
          </cell>
        </row>
        <row r="13">
          <cell r="A13">
            <v>3154</v>
          </cell>
          <cell r="B13" t="str">
            <v>TACK TRAILER</v>
          </cell>
          <cell r="C13" t="str">
            <v>ES200H</v>
          </cell>
          <cell r="D13" t="str">
            <v>88009-02-</v>
          </cell>
          <cell r="E13" t="str">
            <v>303M</v>
          </cell>
          <cell r="F13">
            <v>28946</v>
          </cell>
          <cell r="G13">
            <v>2968</v>
          </cell>
          <cell r="H13">
            <v>1</v>
          </cell>
          <cell r="I13">
            <v>0</v>
          </cell>
          <cell r="J13">
            <v>2967</v>
          </cell>
          <cell r="K13">
            <v>1</v>
          </cell>
          <cell r="L13">
            <v>0</v>
          </cell>
          <cell r="M13">
            <v>0</v>
          </cell>
        </row>
        <row r="14">
          <cell r="A14">
            <v>3168</v>
          </cell>
          <cell r="B14" t="str">
            <v>EQUIPMENT TRAILER</v>
          </cell>
          <cell r="C14" t="str">
            <v>232</v>
          </cell>
          <cell r="D14" t="str">
            <v>88009-02-</v>
          </cell>
          <cell r="E14" t="str">
            <v>103M</v>
          </cell>
          <cell r="F14">
            <v>29312</v>
          </cell>
          <cell r="G14">
            <v>15085</v>
          </cell>
          <cell r="H14">
            <v>1</v>
          </cell>
          <cell r="I14">
            <v>0</v>
          </cell>
          <cell r="J14">
            <v>15084</v>
          </cell>
          <cell r="K14">
            <v>1</v>
          </cell>
          <cell r="L14">
            <v>0</v>
          </cell>
          <cell r="M14">
            <v>0</v>
          </cell>
        </row>
        <row r="15">
          <cell r="A15">
            <v>3177</v>
          </cell>
          <cell r="B15" t="str">
            <v>EQUIPMENT TRAILER</v>
          </cell>
          <cell r="C15" t="str">
            <v>ALBA</v>
          </cell>
          <cell r="D15" t="str">
            <v>88009-02-</v>
          </cell>
          <cell r="E15" t="str">
            <v>903M</v>
          </cell>
          <cell r="F15">
            <v>29495</v>
          </cell>
          <cell r="G15">
            <v>4583</v>
          </cell>
          <cell r="H15">
            <v>1</v>
          </cell>
          <cell r="I15">
            <v>0</v>
          </cell>
          <cell r="J15">
            <v>4582</v>
          </cell>
          <cell r="K15">
            <v>1</v>
          </cell>
          <cell r="L15">
            <v>0</v>
          </cell>
          <cell r="M15">
            <v>0</v>
          </cell>
        </row>
        <row r="16">
          <cell r="A16">
            <v>3217</v>
          </cell>
          <cell r="B16" t="str">
            <v>3 AXLE WATER TRUCK</v>
          </cell>
          <cell r="C16" t="str">
            <v>2270</v>
          </cell>
          <cell r="D16" t="str">
            <v>88009-02-</v>
          </cell>
          <cell r="E16" t="str">
            <v>303M</v>
          </cell>
          <cell r="F16">
            <v>31138</v>
          </cell>
          <cell r="G16">
            <v>37206</v>
          </cell>
          <cell r="H16">
            <v>1</v>
          </cell>
          <cell r="I16">
            <v>0</v>
          </cell>
          <cell r="J16">
            <v>37205</v>
          </cell>
          <cell r="K16">
            <v>1</v>
          </cell>
          <cell r="L16">
            <v>0</v>
          </cell>
          <cell r="M16">
            <v>0</v>
          </cell>
        </row>
        <row r="17">
          <cell r="A17">
            <v>3219</v>
          </cell>
          <cell r="B17" t="str">
            <v>CONCRETE SCREED</v>
          </cell>
          <cell r="C17" t="str">
            <v>MV-18</v>
          </cell>
          <cell r="D17" t="str">
            <v>88009-02-</v>
          </cell>
          <cell r="E17" t="str">
            <v>103M</v>
          </cell>
          <cell r="F17">
            <v>31199</v>
          </cell>
          <cell r="G17">
            <v>5302</v>
          </cell>
          <cell r="H17">
            <v>1</v>
          </cell>
          <cell r="I17">
            <v>0</v>
          </cell>
          <cell r="J17">
            <v>5301</v>
          </cell>
          <cell r="K17">
            <v>1</v>
          </cell>
          <cell r="L17">
            <v>0</v>
          </cell>
          <cell r="M17">
            <v>0</v>
          </cell>
        </row>
        <row r="18">
          <cell r="A18">
            <v>3221</v>
          </cell>
          <cell r="B18" t="str">
            <v>SINGLE AXLE TRAILER</v>
          </cell>
          <cell r="C18" t="str">
            <v>TPB 20 TRAILER</v>
          </cell>
          <cell r="D18" t="str">
            <v>88009-02-</v>
          </cell>
          <cell r="E18" t="str">
            <v>103M</v>
          </cell>
          <cell r="F18">
            <v>31229</v>
          </cell>
          <cell r="G18">
            <v>973</v>
          </cell>
          <cell r="H18">
            <v>1</v>
          </cell>
          <cell r="I18">
            <v>0</v>
          </cell>
          <cell r="J18">
            <v>972</v>
          </cell>
          <cell r="K18">
            <v>1</v>
          </cell>
          <cell r="L18">
            <v>0</v>
          </cell>
          <cell r="M18">
            <v>0</v>
          </cell>
        </row>
        <row r="19">
          <cell r="A19">
            <v>3248</v>
          </cell>
          <cell r="B19" t="str">
            <v>FORKLIFT</v>
          </cell>
          <cell r="C19" t="str">
            <v>H40H</v>
          </cell>
          <cell r="D19" t="str">
            <v>88009-02-</v>
          </cell>
          <cell r="E19" t="str">
            <v>303M</v>
          </cell>
          <cell r="F19">
            <v>31594</v>
          </cell>
          <cell r="G19">
            <v>7367</v>
          </cell>
          <cell r="H19">
            <v>1</v>
          </cell>
          <cell r="I19">
            <v>0</v>
          </cell>
          <cell r="J19">
            <v>7366</v>
          </cell>
          <cell r="K19">
            <v>1</v>
          </cell>
          <cell r="L19">
            <v>0</v>
          </cell>
          <cell r="M19">
            <v>0</v>
          </cell>
        </row>
        <row r="20">
          <cell r="A20">
            <v>3251</v>
          </cell>
          <cell r="B20" t="str">
            <v>WINDROW ELEVATOR</v>
          </cell>
          <cell r="C20" t="str">
            <v>LHYD</v>
          </cell>
          <cell r="D20" t="str">
            <v>88009-02-</v>
          </cell>
          <cell r="E20" t="str">
            <v>303M</v>
          </cell>
          <cell r="F20">
            <v>31898</v>
          </cell>
          <cell r="G20">
            <v>51993</v>
          </cell>
          <cell r="H20">
            <v>1</v>
          </cell>
          <cell r="I20">
            <v>0</v>
          </cell>
          <cell r="J20">
            <v>51992</v>
          </cell>
          <cell r="K20">
            <v>1</v>
          </cell>
          <cell r="L20">
            <v>0</v>
          </cell>
          <cell r="M20">
            <v>0</v>
          </cell>
        </row>
        <row r="21">
          <cell r="A21">
            <v>3253</v>
          </cell>
          <cell r="B21" t="str">
            <v>ASPHALT BERM MACHINE</v>
          </cell>
          <cell r="C21" t="str">
            <v>650</v>
          </cell>
          <cell r="D21" t="str">
            <v>88009-02-</v>
          </cell>
          <cell r="E21" t="str">
            <v>103M</v>
          </cell>
          <cell r="F21">
            <v>31898</v>
          </cell>
          <cell r="G21">
            <v>7354</v>
          </cell>
          <cell r="H21">
            <v>1</v>
          </cell>
          <cell r="I21">
            <v>0</v>
          </cell>
          <cell r="J21">
            <v>7353</v>
          </cell>
          <cell r="K21">
            <v>1</v>
          </cell>
          <cell r="L21">
            <v>0</v>
          </cell>
          <cell r="M21">
            <v>0</v>
          </cell>
        </row>
        <row r="22">
          <cell r="A22">
            <v>3274</v>
          </cell>
          <cell r="B22" t="str">
            <v>ROLLER RUBBER TIRE</v>
          </cell>
          <cell r="C22" t="str">
            <v>C530A</v>
          </cell>
          <cell r="D22" t="str">
            <v>88009-02-</v>
          </cell>
          <cell r="E22" t="str">
            <v>303M</v>
          </cell>
          <cell r="F22">
            <v>32174</v>
          </cell>
          <cell r="G22">
            <v>30000</v>
          </cell>
          <cell r="H22">
            <v>1</v>
          </cell>
          <cell r="I22">
            <v>0</v>
          </cell>
          <cell r="J22">
            <v>29999</v>
          </cell>
          <cell r="K22">
            <v>1</v>
          </cell>
          <cell r="L22">
            <v>0</v>
          </cell>
          <cell r="M22">
            <v>0</v>
          </cell>
        </row>
        <row r="23">
          <cell r="A23">
            <v>3285</v>
          </cell>
          <cell r="B23" t="str">
            <v>DUMP TRUCK</v>
          </cell>
          <cell r="C23" t="str">
            <v>379</v>
          </cell>
          <cell r="D23" t="str">
            <v>88009-02-</v>
          </cell>
          <cell r="E23" t="str">
            <v>103H</v>
          </cell>
          <cell r="F23">
            <v>32387</v>
          </cell>
          <cell r="G23">
            <v>94483</v>
          </cell>
          <cell r="H23">
            <v>1</v>
          </cell>
          <cell r="I23">
            <v>0</v>
          </cell>
          <cell r="J23">
            <v>94482</v>
          </cell>
          <cell r="K23">
            <v>1</v>
          </cell>
          <cell r="L23">
            <v>0</v>
          </cell>
          <cell r="M23">
            <v>0</v>
          </cell>
        </row>
        <row r="24">
          <cell r="A24">
            <v>3291</v>
          </cell>
          <cell r="B24" t="str">
            <v>OFFICE TRAILER</v>
          </cell>
          <cell r="D24" t="str">
            <v>88009-02-</v>
          </cell>
          <cell r="E24" t="str">
            <v>103M</v>
          </cell>
          <cell r="F24">
            <v>32599</v>
          </cell>
          <cell r="G24">
            <v>9412</v>
          </cell>
          <cell r="H24">
            <v>1</v>
          </cell>
          <cell r="I24">
            <v>0</v>
          </cell>
          <cell r="J24">
            <v>9411</v>
          </cell>
          <cell r="K24">
            <v>1</v>
          </cell>
          <cell r="L24">
            <v>0</v>
          </cell>
          <cell r="M24">
            <v>0</v>
          </cell>
        </row>
        <row r="25">
          <cell r="A25">
            <v>3292</v>
          </cell>
          <cell r="B25" t="str">
            <v>NORDBERG CONE</v>
          </cell>
          <cell r="D25" t="str">
            <v>88009-02-</v>
          </cell>
          <cell r="E25" t="str">
            <v>903M</v>
          </cell>
          <cell r="F25">
            <v>35317</v>
          </cell>
          <cell r="G25">
            <v>286295</v>
          </cell>
          <cell r="H25">
            <v>42944</v>
          </cell>
          <cell r="I25">
            <v>42944</v>
          </cell>
          <cell r="J25">
            <v>243351</v>
          </cell>
          <cell r="K25">
            <v>42944</v>
          </cell>
          <cell r="L25">
            <v>0</v>
          </cell>
          <cell r="M25">
            <v>0</v>
          </cell>
        </row>
        <row r="26">
          <cell r="A26">
            <v>3293</v>
          </cell>
          <cell r="B26" t="str">
            <v>ARROWBOARD</v>
          </cell>
          <cell r="C26" t="str">
            <v>231</v>
          </cell>
          <cell r="D26" t="str">
            <v>88009-02-</v>
          </cell>
          <cell r="E26" t="str">
            <v>107</v>
          </cell>
          <cell r="F26">
            <v>32599</v>
          </cell>
          <cell r="G26">
            <v>2120</v>
          </cell>
          <cell r="H26">
            <v>1</v>
          </cell>
          <cell r="I26">
            <v>0</v>
          </cell>
          <cell r="J26">
            <v>2119</v>
          </cell>
          <cell r="K26">
            <v>1</v>
          </cell>
          <cell r="L26">
            <v>0</v>
          </cell>
          <cell r="M26">
            <v>0</v>
          </cell>
        </row>
        <row r="27">
          <cell r="A27">
            <v>3295</v>
          </cell>
          <cell r="B27" t="str">
            <v>MATERIAL TRAILER</v>
          </cell>
          <cell r="D27" t="str">
            <v>88009-02-</v>
          </cell>
          <cell r="E27" t="str">
            <v>303M</v>
          </cell>
          <cell r="F27">
            <v>32660</v>
          </cell>
          <cell r="G27">
            <v>3069</v>
          </cell>
          <cell r="H27">
            <v>1</v>
          </cell>
          <cell r="I27">
            <v>0</v>
          </cell>
          <cell r="J27">
            <v>3068</v>
          </cell>
          <cell r="K27">
            <v>1</v>
          </cell>
          <cell r="L27">
            <v>0</v>
          </cell>
          <cell r="M27">
            <v>0</v>
          </cell>
        </row>
        <row r="28">
          <cell r="A28">
            <v>3296</v>
          </cell>
          <cell r="B28" t="str">
            <v>SCALES-GIBSON</v>
          </cell>
          <cell r="D28" t="str">
            <v>88009-02-</v>
          </cell>
          <cell r="E28" t="str">
            <v>303M</v>
          </cell>
          <cell r="F28">
            <v>34669</v>
          </cell>
          <cell r="G28">
            <v>24756</v>
          </cell>
          <cell r="H28">
            <v>0</v>
          </cell>
          <cell r="I28">
            <v>0</v>
          </cell>
          <cell r="J28">
            <v>24756</v>
          </cell>
          <cell r="K28">
            <v>0</v>
          </cell>
          <cell r="L28">
            <v>0</v>
          </cell>
          <cell r="M28">
            <v>0</v>
          </cell>
        </row>
        <row r="29">
          <cell r="A29">
            <v>3299</v>
          </cell>
          <cell r="B29" t="str">
            <v>EQUIPMENT TRAILER</v>
          </cell>
          <cell r="C29" t="str">
            <v>TKT40</v>
          </cell>
          <cell r="D29" t="str">
            <v>88009-02-</v>
          </cell>
          <cell r="E29" t="str">
            <v>103M</v>
          </cell>
          <cell r="F29">
            <v>32752</v>
          </cell>
          <cell r="G29">
            <v>17816</v>
          </cell>
          <cell r="H29">
            <v>1</v>
          </cell>
          <cell r="I29">
            <v>0</v>
          </cell>
          <cell r="J29">
            <v>17815</v>
          </cell>
          <cell r="K29">
            <v>1</v>
          </cell>
          <cell r="L29">
            <v>0</v>
          </cell>
          <cell r="M29">
            <v>0</v>
          </cell>
        </row>
        <row r="30">
          <cell r="A30">
            <v>3300</v>
          </cell>
          <cell r="B30" t="str">
            <v>LAZER TRANSMITTER</v>
          </cell>
          <cell r="C30" t="str">
            <v>SPECTRA</v>
          </cell>
          <cell r="D30" t="str">
            <v>88009-02-</v>
          </cell>
          <cell r="E30" t="str">
            <v>303M</v>
          </cell>
          <cell r="F30">
            <v>33025</v>
          </cell>
          <cell r="G30">
            <v>13059</v>
          </cell>
          <cell r="H30">
            <v>1</v>
          </cell>
          <cell r="I30">
            <v>0</v>
          </cell>
          <cell r="J30">
            <v>13058</v>
          </cell>
          <cell r="K30">
            <v>1</v>
          </cell>
          <cell r="L30">
            <v>0</v>
          </cell>
          <cell r="M30">
            <v>0</v>
          </cell>
        </row>
        <row r="31">
          <cell r="A31">
            <v>3303</v>
          </cell>
          <cell r="B31" t="str">
            <v>HOIST-L.A. SHOP</v>
          </cell>
          <cell r="D31" t="str">
            <v>88009-02-</v>
          </cell>
          <cell r="E31" t="str">
            <v>103M</v>
          </cell>
          <cell r="F31">
            <v>33117</v>
          </cell>
          <cell r="G31">
            <v>14931</v>
          </cell>
          <cell r="H31">
            <v>1</v>
          </cell>
          <cell r="I31">
            <v>0</v>
          </cell>
          <cell r="J31">
            <v>14930</v>
          </cell>
          <cell r="K31">
            <v>1</v>
          </cell>
          <cell r="L31">
            <v>0</v>
          </cell>
          <cell r="M31">
            <v>0</v>
          </cell>
        </row>
        <row r="32">
          <cell r="A32">
            <v>3304</v>
          </cell>
          <cell r="B32" t="str">
            <v>STATIONARY LUBE EQUIP.</v>
          </cell>
          <cell r="D32" t="str">
            <v>88009-02-</v>
          </cell>
          <cell r="E32" t="str">
            <v>103M</v>
          </cell>
          <cell r="F32">
            <v>33117</v>
          </cell>
          <cell r="G32">
            <v>6890</v>
          </cell>
          <cell r="H32">
            <v>1</v>
          </cell>
          <cell r="I32">
            <v>0</v>
          </cell>
          <cell r="J32">
            <v>6889</v>
          </cell>
          <cell r="K32">
            <v>1</v>
          </cell>
          <cell r="L32">
            <v>0</v>
          </cell>
          <cell r="M32">
            <v>0</v>
          </cell>
        </row>
        <row r="33">
          <cell r="A33">
            <v>3306</v>
          </cell>
          <cell r="B33" t="str">
            <v>SKIP LOADER</v>
          </cell>
          <cell r="C33" t="str">
            <v>480F LL</v>
          </cell>
          <cell r="D33" t="str">
            <v>88009-02-</v>
          </cell>
          <cell r="E33" t="str">
            <v>103M</v>
          </cell>
          <cell r="F33">
            <v>33298</v>
          </cell>
          <cell r="G33">
            <v>30885</v>
          </cell>
          <cell r="H33">
            <v>1</v>
          </cell>
          <cell r="I33">
            <v>0</v>
          </cell>
          <cell r="J33">
            <v>30884</v>
          </cell>
          <cell r="K33">
            <v>1</v>
          </cell>
          <cell r="L33">
            <v>0</v>
          </cell>
          <cell r="M33">
            <v>0</v>
          </cell>
        </row>
        <row r="34">
          <cell r="A34">
            <v>3308</v>
          </cell>
          <cell r="B34" t="str">
            <v>PIONEER CONVEYOR</v>
          </cell>
          <cell r="D34" t="str">
            <v>88009-02-</v>
          </cell>
          <cell r="E34" t="str">
            <v>903M</v>
          </cell>
          <cell r="F34">
            <v>34213</v>
          </cell>
          <cell r="G34">
            <v>10000</v>
          </cell>
          <cell r="H34">
            <v>363</v>
          </cell>
          <cell r="I34">
            <v>363</v>
          </cell>
          <cell r="J34">
            <v>9637</v>
          </cell>
          <cell r="K34">
            <v>363</v>
          </cell>
          <cell r="L34">
            <v>0</v>
          </cell>
          <cell r="M34">
            <v>0</v>
          </cell>
        </row>
        <row r="35">
          <cell r="A35">
            <v>3310</v>
          </cell>
          <cell r="B35" t="str">
            <v>ARROWBOARD</v>
          </cell>
          <cell r="D35" t="str">
            <v>88009-02-</v>
          </cell>
          <cell r="E35" t="str">
            <v>107</v>
          </cell>
          <cell r="F35">
            <v>33420</v>
          </cell>
          <cell r="G35">
            <v>4159</v>
          </cell>
          <cell r="H35">
            <v>1</v>
          </cell>
          <cell r="I35">
            <v>0</v>
          </cell>
          <cell r="J35">
            <v>4158</v>
          </cell>
          <cell r="K35">
            <v>1</v>
          </cell>
          <cell r="L35">
            <v>0</v>
          </cell>
          <cell r="M35">
            <v>0</v>
          </cell>
        </row>
        <row r="36">
          <cell r="A36">
            <v>3311</v>
          </cell>
          <cell r="B36" t="str">
            <v>ARROWBOARD</v>
          </cell>
          <cell r="D36" t="str">
            <v>88009-02-</v>
          </cell>
          <cell r="E36" t="str">
            <v>107</v>
          </cell>
          <cell r="F36">
            <v>33420</v>
          </cell>
          <cell r="G36">
            <v>4159</v>
          </cell>
          <cell r="H36">
            <v>1</v>
          </cell>
          <cell r="I36">
            <v>0</v>
          </cell>
          <cell r="J36">
            <v>4158</v>
          </cell>
          <cell r="K36">
            <v>1</v>
          </cell>
          <cell r="L36">
            <v>0</v>
          </cell>
          <cell r="M36">
            <v>0</v>
          </cell>
        </row>
        <row r="37">
          <cell r="A37">
            <v>3312</v>
          </cell>
          <cell r="B37" t="str">
            <v>OFFICE TRAILER</v>
          </cell>
          <cell r="D37" t="str">
            <v>88009-02-</v>
          </cell>
          <cell r="E37" t="str">
            <v>103M</v>
          </cell>
          <cell r="F37">
            <v>33573</v>
          </cell>
          <cell r="G37">
            <v>10235</v>
          </cell>
          <cell r="H37">
            <v>1</v>
          </cell>
          <cell r="I37">
            <v>0</v>
          </cell>
          <cell r="J37">
            <v>10234</v>
          </cell>
          <cell r="K37">
            <v>1</v>
          </cell>
          <cell r="L37">
            <v>0</v>
          </cell>
          <cell r="M37">
            <v>0</v>
          </cell>
        </row>
        <row r="38">
          <cell r="A38">
            <v>3313</v>
          </cell>
          <cell r="B38" t="str">
            <v>2 AXLE WATER TRUCK</v>
          </cell>
          <cell r="C38" t="str">
            <v>LNT8000</v>
          </cell>
          <cell r="D38" t="str">
            <v>88009-02-</v>
          </cell>
          <cell r="E38" t="str">
            <v>303M</v>
          </cell>
          <cell r="F38">
            <v>33543</v>
          </cell>
          <cell r="G38">
            <v>72950</v>
          </cell>
          <cell r="H38">
            <v>1</v>
          </cell>
          <cell r="I38">
            <v>0</v>
          </cell>
          <cell r="J38">
            <v>72949</v>
          </cell>
          <cell r="K38">
            <v>1</v>
          </cell>
          <cell r="L38">
            <v>0</v>
          </cell>
          <cell r="M38">
            <v>0</v>
          </cell>
        </row>
        <row r="39">
          <cell r="A39">
            <v>3317</v>
          </cell>
          <cell r="B39" t="str">
            <v>BIDWELL</v>
          </cell>
          <cell r="C39" t="str">
            <v>48202-HD</v>
          </cell>
          <cell r="D39" t="str">
            <v>88009-02-</v>
          </cell>
          <cell r="E39" t="str">
            <v>703M</v>
          </cell>
          <cell r="F39">
            <v>33756</v>
          </cell>
          <cell r="G39">
            <v>91734</v>
          </cell>
          <cell r="H39">
            <v>1</v>
          </cell>
          <cell r="I39">
            <v>0</v>
          </cell>
          <cell r="J39">
            <v>91733</v>
          </cell>
          <cell r="K39">
            <v>1</v>
          </cell>
          <cell r="L39">
            <v>0</v>
          </cell>
          <cell r="M39">
            <v>0</v>
          </cell>
        </row>
        <row r="40">
          <cell r="A40">
            <v>3319</v>
          </cell>
          <cell r="B40" t="str">
            <v>DUMP TRUCK</v>
          </cell>
          <cell r="C40" t="str">
            <v>LN8000</v>
          </cell>
          <cell r="D40" t="str">
            <v>88009-02-</v>
          </cell>
          <cell r="E40" t="str">
            <v>103H</v>
          </cell>
          <cell r="F40">
            <v>33786</v>
          </cell>
          <cell r="G40">
            <v>25596</v>
          </cell>
          <cell r="H40">
            <v>1</v>
          </cell>
          <cell r="I40">
            <v>0</v>
          </cell>
          <cell r="J40">
            <v>25595</v>
          </cell>
          <cell r="K40">
            <v>1</v>
          </cell>
          <cell r="L40">
            <v>0</v>
          </cell>
          <cell r="M40">
            <v>0</v>
          </cell>
        </row>
        <row r="41">
          <cell r="A41">
            <v>3335</v>
          </cell>
          <cell r="B41" t="str">
            <v>ASPHALT PAVER</v>
          </cell>
          <cell r="C41" t="str">
            <v>F200B</v>
          </cell>
          <cell r="D41" t="str">
            <v>88009-02-</v>
          </cell>
          <cell r="E41" t="str">
            <v>303H</v>
          </cell>
          <cell r="F41">
            <v>34090</v>
          </cell>
          <cell r="G41">
            <v>226067</v>
          </cell>
          <cell r="H41">
            <v>1</v>
          </cell>
          <cell r="I41">
            <v>0</v>
          </cell>
          <cell r="J41">
            <v>226066</v>
          </cell>
          <cell r="K41">
            <v>1</v>
          </cell>
          <cell r="L41">
            <v>0</v>
          </cell>
          <cell r="M41">
            <v>0</v>
          </cell>
        </row>
        <row r="42">
          <cell r="A42">
            <v>3336</v>
          </cell>
          <cell r="B42" t="str">
            <v>2 AXLE WATER TRUCK</v>
          </cell>
          <cell r="C42" t="str">
            <v>WATER TRUCK</v>
          </cell>
          <cell r="D42" t="str">
            <v>88009-02-</v>
          </cell>
          <cell r="E42" t="str">
            <v>303M</v>
          </cell>
          <cell r="F42">
            <v>34151</v>
          </cell>
          <cell r="G42">
            <v>18318</v>
          </cell>
          <cell r="H42">
            <v>1</v>
          </cell>
          <cell r="I42">
            <v>0</v>
          </cell>
          <cell r="J42">
            <v>18317</v>
          </cell>
          <cell r="K42">
            <v>1</v>
          </cell>
          <cell r="L42">
            <v>0</v>
          </cell>
          <cell r="M42">
            <v>0</v>
          </cell>
        </row>
        <row r="43">
          <cell r="A43">
            <v>3338</v>
          </cell>
          <cell r="B43" t="str">
            <v>CRUSHER</v>
          </cell>
          <cell r="C43" t="str">
            <v>VLR-2854</v>
          </cell>
          <cell r="D43" t="str">
            <v>88009-02-</v>
          </cell>
          <cell r="E43" t="str">
            <v>903M</v>
          </cell>
          <cell r="F43">
            <v>34213</v>
          </cell>
          <cell r="G43">
            <v>232938</v>
          </cell>
          <cell r="H43">
            <v>8474</v>
          </cell>
          <cell r="I43">
            <v>8474</v>
          </cell>
          <cell r="J43">
            <v>224464</v>
          </cell>
          <cell r="K43">
            <v>8474</v>
          </cell>
          <cell r="L43">
            <v>0</v>
          </cell>
          <cell r="M43">
            <v>0</v>
          </cell>
        </row>
        <row r="44">
          <cell r="A44">
            <v>3338.1</v>
          </cell>
          <cell r="B44" t="str">
            <v>6'x 20' TRIPLE DECK SCREEN</v>
          </cell>
          <cell r="D44" t="str">
            <v>90030-  -</v>
          </cell>
          <cell r="F44">
            <v>39484</v>
          </cell>
          <cell r="G44">
            <v>160176.60999999999</v>
          </cell>
          <cell r="H44">
            <v>24026.49</v>
          </cell>
          <cell r="I44">
            <v>1636</v>
          </cell>
          <cell r="J44">
            <v>57081</v>
          </cell>
          <cell r="K44">
            <v>103095.61</v>
          </cell>
          <cell r="L44">
            <v>0</v>
          </cell>
          <cell r="M44">
            <v>18886</v>
          </cell>
        </row>
        <row r="45">
          <cell r="A45">
            <v>3339</v>
          </cell>
          <cell r="B45" t="str">
            <v>ARROW BOARD</v>
          </cell>
          <cell r="D45" t="str">
            <v>88009-02-</v>
          </cell>
          <cell r="E45" t="str">
            <v>107</v>
          </cell>
          <cell r="F45">
            <v>34182</v>
          </cell>
          <cell r="G45">
            <v>5010</v>
          </cell>
          <cell r="H45">
            <v>1</v>
          </cell>
          <cell r="I45">
            <v>0</v>
          </cell>
          <cell r="J45">
            <v>5009</v>
          </cell>
          <cell r="K45">
            <v>1</v>
          </cell>
          <cell r="L45">
            <v>0</v>
          </cell>
          <cell r="M45">
            <v>0</v>
          </cell>
        </row>
        <row r="46">
          <cell r="A46">
            <v>3340</v>
          </cell>
          <cell r="B46" t="str">
            <v>ARROWBOARD</v>
          </cell>
          <cell r="D46" t="str">
            <v>88009-02-</v>
          </cell>
          <cell r="E46" t="str">
            <v>303M</v>
          </cell>
          <cell r="F46">
            <v>34182</v>
          </cell>
          <cell r="G46">
            <v>5010</v>
          </cell>
          <cell r="H46">
            <v>1</v>
          </cell>
          <cell r="I46">
            <v>0</v>
          </cell>
          <cell r="J46">
            <v>5009</v>
          </cell>
          <cell r="K46">
            <v>1</v>
          </cell>
          <cell r="L46">
            <v>0</v>
          </cell>
          <cell r="M46">
            <v>0</v>
          </cell>
        </row>
        <row r="47">
          <cell r="A47">
            <v>3346</v>
          </cell>
          <cell r="B47" t="str">
            <v>TACK TRAILER</v>
          </cell>
          <cell r="C47" t="str">
            <v>PM230T-D1H1T</v>
          </cell>
          <cell r="D47" t="str">
            <v>88009-02-</v>
          </cell>
          <cell r="E47" t="str">
            <v>303M</v>
          </cell>
          <cell r="F47">
            <v>34455</v>
          </cell>
          <cell r="G47">
            <v>5497</v>
          </cell>
          <cell r="H47">
            <v>1</v>
          </cell>
          <cell r="I47">
            <v>0</v>
          </cell>
          <cell r="J47">
            <v>5496</v>
          </cell>
          <cell r="K47">
            <v>1</v>
          </cell>
          <cell r="L47">
            <v>0</v>
          </cell>
          <cell r="M47">
            <v>0</v>
          </cell>
        </row>
        <row r="48">
          <cell r="A48">
            <v>3350</v>
          </cell>
          <cell r="B48" t="str">
            <v>OFFICE TRAILER</v>
          </cell>
          <cell r="D48" t="str">
            <v>88009-02-</v>
          </cell>
          <cell r="E48" t="str">
            <v>303M</v>
          </cell>
          <cell r="F48">
            <v>34547</v>
          </cell>
          <cell r="G48">
            <v>3238</v>
          </cell>
          <cell r="H48">
            <v>1</v>
          </cell>
          <cell r="I48">
            <v>0</v>
          </cell>
          <cell r="J48">
            <v>3237</v>
          </cell>
          <cell r="K48">
            <v>1</v>
          </cell>
          <cell r="L48">
            <v>0</v>
          </cell>
          <cell r="M48">
            <v>0</v>
          </cell>
        </row>
        <row r="49">
          <cell r="A49">
            <v>3352</v>
          </cell>
          <cell r="B49" t="str">
            <v>AIR COMPRESSOR</v>
          </cell>
          <cell r="C49" t="str">
            <v>P175WD</v>
          </cell>
          <cell r="D49" t="str">
            <v>88009-02-</v>
          </cell>
          <cell r="E49" t="str">
            <v>703M</v>
          </cell>
          <cell r="F49">
            <v>34608</v>
          </cell>
          <cell r="G49">
            <v>13207</v>
          </cell>
          <cell r="H49">
            <v>1</v>
          </cell>
          <cell r="I49">
            <v>0</v>
          </cell>
          <cell r="J49">
            <v>13206</v>
          </cell>
          <cell r="K49">
            <v>1</v>
          </cell>
          <cell r="L49">
            <v>0</v>
          </cell>
          <cell r="M49">
            <v>0</v>
          </cell>
        </row>
        <row r="50">
          <cell r="A50">
            <v>3355</v>
          </cell>
          <cell r="B50" t="str">
            <v>OFFICE TRAILER</v>
          </cell>
          <cell r="D50" t="str">
            <v>88009-02-</v>
          </cell>
          <cell r="E50" t="str">
            <v>103M</v>
          </cell>
          <cell r="F50">
            <v>34608</v>
          </cell>
          <cell r="G50">
            <v>8000</v>
          </cell>
          <cell r="H50">
            <v>1</v>
          </cell>
          <cell r="I50">
            <v>0</v>
          </cell>
          <cell r="J50">
            <v>7999</v>
          </cell>
          <cell r="K50">
            <v>1</v>
          </cell>
          <cell r="L50">
            <v>0</v>
          </cell>
          <cell r="M50">
            <v>0</v>
          </cell>
        </row>
        <row r="51">
          <cell r="A51">
            <v>3356</v>
          </cell>
          <cell r="B51" t="str">
            <v>PIT SCALE 10'X70'</v>
          </cell>
          <cell r="D51" t="str">
            <v>88009-02-</v>
          </cell>
          <cell r="E51" t="str">
            <v>303M</v>
          </cell>
          <cell r="F51">
            <v>34608</v>
          </cell>
          <cell r="G51">
            <v>8580</v>
          </cell>
          <cell r="H51">
            <v>0</v>
          </cell>
          <cell r="I51">
            <v>0</v>
          </cell>
          <cell r="J51">
            <v>8580</v>
          </cell>
          <cell r="K51">
            <v>0</v>
          </cell>
          <cell r="L51">
            <v>0</v>
          </cell>
          <cell r="M51">
            <v>0</v>
          </cell>
        </row>
        <row r="52">
          <cell r="A52">
            <v>3358</v>
          </cell>
          <cell r="B52" t="str">
            <v>AIR COMPRESSOR</v>
          </cell>
          <cell r="C52" t="str">
            <v>P175WD</v>
          </cell>
          <cell r="D52" t="str">
            <v>88009-02-</v>
          </cell>
          <cell r="E52" t="str">
            <v>103M</v>
          </cell>
          <cell r="F52">
            <v>35285</v>
          </cell>
          <cell r="G52">
            <v>10236</v>
          </cell>
          <cell r="H52">
            <v>3035</v>
          </cell>
          <cell r="I52">
            <v>0</v>
          </cell>
          <cell r="J52">
            <v>7201</v>
          </cell>
          <cell r="K52">
            <v>3035</v>
          </cell>
          <cell r="L52">
            <v>0</v>
          </cell>
          <cell r="M52">
            <v>0</v>
          </cell>
        </row>
        <row r="53">
          <cell r="A53">
            <v>3359</v>
          </cell>
          <cell r="B53" t="str">
            <v>AIR COMPRESSOR</v>
          </cell>
          <cell r="C53" t="str">
            <v>P175WD</v>
          </cell>
          <cell r="D53" t="str">
            <v>88009-02-</v>
          </cell>
          <cell r="E53" t="str">
            <v>703M</v>
          </cell>
          <cell r="F53">
            <v>35285</v>
          </cell>
          <cell r="G53">
            <v>10236</v>
          </cell>
          <cell r="H53">
            <v>3035</v>
          </cell>
          <cell r="I53">
            <v>0</v>
          </cell>
          <cell r="J53">
            <v>7201</v>
          </cell>
          <cell r="K53">
            <v>3035</v>
          </cell>
          <cell r="L53">
            <v>0</v>
          </cell>
          <cell r="M53">
            <v>0</v>
          </cell>
        </row>
        <row r="54">
          <cell r="A54">
            <v>3363</v>
          </cell>
          <cell r="B54" t="str">
            <v>ARROWBOARD</v>
          </cell>
          <cell r="D54" t="str">
            <v>88009-02-</v>
          </cell>
          <cell r="E54" t="str">
            <v>103M</v>
          </cell>
          <cell r="F54">
            <v>35493</v>
          </cell>
          <cell r="G54">
            <v>7470</v>
          </cell>
          <cell r="H54">
            <v>1</v>
          </cell>
          <cell r="I54">
            <v>0</v>
          </cell>
          <cell r="J54">
            <v>7469</v>
          </cell>
          <cell r="K54">
            <v>1</v>
          </cell>
          <cell r="L54">
            <v>0</v>
          </cell>
          <cell r="M54">
            <v>0</v>
          </cell>
        </row>
        <row r="55">
          <cell r="A55">
            <v>3366</v>
          </cell>
          <cell r="B55" t="str">
            <v>CMS BOARD</v>
          </cell>
          <cell r="D55" t="str">
            <v>88009-02-</v>
          </cell>
          <cell r="E55" t="str">
            <v>303M</v>
          </cell>
          <cell r="F55">
            <v>35582</v>
          </cell>
          <cell r="G55">
            <v>35181</v>
          </cell>
          <cell r="H55">
            <v>1</v>
          </cell>
          <cell r="I55">
            <v>0</v>
          </cell>
          <cell r="J55">
            <v>35180</v>
          </cell>
          <cell r="K55">
            <v>1</v>
          </cell>
          <cell r="L55">
            <v>0</v>
          </cell>
          <cell r="M55">
            <v>0</v>
          </cell>
        </row>
        <row r="56">
          <cell r="A56">
            <v>3369</v>
          </cell>
          <cell r="B56" t="str">
            <v>ARROWBOARD</v>
          </cell>
          <cell r="D56" t="str">
            <v>88009-02-</v>
          </cell>
          <cell r="E56" t="str">
            <v>703M</v>
          </cell>
          <cell r="F56">
            <v>36008</v>
          </cell>
          <cell r="G56">
            <v>7469</v>
          </cell>
          <cell r="H56">
            <v>1</v>
          </cell>
          <cell r="I56">
            <v>0</v>
          </cell>
          <cell r="J56">
            <v>7468</v>
          </cell>
          <cell r="K56">
            <v>1</v>
          </cell>
          <cell r="L56">
            <v>0</v>
          </cell>
          <cell r="M56">
            <v>0</v>
          </cell>
        </row>
        <row r="57">
          <cell r="A57">
            <v>3370</v>
          </cell>
          <cell r="B57" t="str">
            <v>ARROWBOARD</v>
          </cell>
          <cell r="D57" t="str">
            <v>88009-02-</v>
          </cell>
          <cell r="E57" t="str">
            <v>703M</v>
          </cell>
          <cell r="F57">
            <v>36008</v>
          </cell>
          <cell r="G57">
            <v>7469</v>
          </cell>
          <cell r="H57">
            <v>1</v>
          </cell>
          <cell r="I57">
            <v>0</v>
          </cell>
          <cell r="J57">
            <v>7468</v>
          </cell>
          <cell r="K57">
            <v>1</v>
          </cell>
          <cell r="L57">
            <v>0</v>
          </cell>
          <cell r="M57">
            <v>0</v>
          </cell>
        </row>
        <row r="58">
          <cell r="A58">
            <v>3371</v>
          </cell>
          <cell r="B58" t="str">
            <v>6" PUMP</v>
          </cell>
          <cell r="D58" t="str">
            <v>88009-02-</v>
          </cell>
          <cell r="E58" t="str">
            <v>303M</v>
          </cell>
          <cell r="F58">
            <v>36056</v>
          </cell>
          <cell r="G58">
            <v>13127</v>
          </cell>
          <cell r="H58">
            <v>1</v>
          </cell>
          <cell r="I58">
            <v>0</v>
          </cell>
          <cell r="J58">
            <v>13126</v>
          </cell>
          <cell r="K58">
            <v>1</v>
          </cell>
          <cell r="L58">
            <v>0</v>
          </cell>
          <cell r="M58">
            <v>0</v>
          </cell>
        </row>
        <row r="59">
          <cell r="A59">
            <v>3373</v>
          </cell>
          <cell r="B59" t="str">
            <v>BLADE CONTROL</v>
          </cell>
          <cell r="D59" t="str">
            <v>88009-02-</v>
          </cell>
          <cell r="E59" t="str">
            <v>103M</v>
          </cell>
          <cell r="F59">
            <v>36109</v>
          </cell>
          <cell r="G59">
            <v>18409</v>
          </cell>
          <cell r="H59">
            <v>1</v>
          </cell>
          <cell r="I59">
            <v>0</v>
          </cell>
          <cell r="J59">
            <v>18408</v>
          </cell>
          <cell r="K59">
            <v>1</v>
          </cell>
          <cell r="L59">
            <v>0</v>
          </cell>
          <cell r="M59">
            <v>0</v>
          </cell>
        </row>
        <row r="60">
          <cell r="A60">
            <v>3375</v>
          </cell>
          <cell r="B60" t="str">
            <v>WHEEL LOADER</v>
          </cell>
          <cell r="C60" t="str">
            <v>980G</v>
          </cell>
          <cell r="D60" t="str">
            <v>88009-02-</v>
          </cell>
          <cell r="E60" t="str">
            <v>303H</v>
          </cell>
          <cell r="F60">
            <v>36536</v>
          </cell>
          <cell r="G60">
            <v>275459</v>
          </cell>
          <cell r="H60">
            <v>27546</v>
          </cell>
          <cell r="I60">
            <v>0</v>
          </cell>
          <cell r="J60">
            <v>254034.36</v>
          </cell>
          <cell r="K60">
            <v>21424.639999999999</v>
          </cell>
          <cell r="L60">
            <v>0</v>
          </cell>
          <cell r="M60">
            <v>6121.36</v>
          </cell>
        </row>
        <row r="61">
          <cell r="A61">
            <v>3376</v>
          </cell>
          <cell r="B61" t="str">
            <v>SKIP LOADER</v>
          </cell>
          <cell r="C61" t="str">
            <v>570 LXT</v>
          </cell>
          <cell r="D61" t="str">
            <v>88009-02-</v>
          </cell>
          <cell r="E61" t="str">
            <v>103H</v>
          </cell>
          <cell r="F61">
            <v>36376</v>
          </cell>
          <cell r="G61">
            <v>45681</v>
          </cell>
          <cell r="H61">
            <v>6852</v>
          </cell>
          <cell r="I61">
            <v>0</v>
          </cell>
          <cell r="J61">
            <v>40351.64</v>
          </cell>
          <cell r="K61">
            <v>5329.36</v>
          </cell>
          <cell r="L61">
            <v>0</v>
          </cell>
          <cell r="M61">
            <v>1522.64</v>
          </cell>
        </row>
        <row r="62">
          <cell r="A62">
            <v>3377</v>
          </cell>
          <cell r="B62" t="str">
            <v>MOTOR GRADER</v>
          </cell>
          <cell r="C62" t="str">
            <v>140H</v>
          </cell>
          <cell r="D62" t="str">
            <v>88009-02-</v>
          </cell>
          <cell r="E62" t="str">
            <v>303H</v>
          </cell>
          <cell r="F62">
            <v>36614</v>
          </cell>
          <cell r="G62">
            <v>211773</v>
          </cell>
          <cell r="H62">
            <v>21177</v>
          </cell>
          <cell r="I62">
            <v>0</v>
          </cell>
          <cell r="J62">
            <v>195302</v>
          </cell>
          <cell r="K62">
            <v>16471</v>
          </cell>
          <cell r="L62">
            <v>0</v>
          </cell>
          <cell r="M62">
            <v>4706</v>
          </cell>
        </row>
        <row r="63">
          <cell r="A63">
            <v>3379</v>
          </cell>
          <cell r="B63" t="str">
            <v>CMS BOARD</v>
          </cell>
          <cell r="D63" t="str">
            <v>88009-02-</v>
          </cell>
          <cell r="E63" t="str">
            <v>303M</v>
          </cell>
          <cell r="F63">
            <v>36452</v>
          </cell>
          <cell r="G63">
            <v>20526</v>
          </cell>
          <cell r="H63">
            <v>2053</v>
          </cell>
          <cell r="I63">
            <v>0</v>
          </cell>
          <cell r="J63">
            <v>18473</v>
          </cell>
          <cell r="K63">
            <v>2053</v>
          </cell>
          <cell r="L63">
            <v>0</v>
          </cell>
          <cell r="M63">
            <v>0</v>
          </cell>
        </row>
        <row r="64">
          <cell r="A64">
            <v>3380</v>
          </cell>
          <cell r="B64" t="str">
            <v>ARROWBOARD</v>
          </cell>
          <cell r="D64" t="str">
            <v>88009-02-</v>
          </cell>
          <cell r="E64" t="str">
            <v>703M</v>
          </cell>
          <cell r="F64">
            <v>36529</v>
          </cell>
          <cell r="G64">
            <v>5087</v>
          </cell>
          <cell r="H64">
            <v>508</v>
          </cell>
          <cell r="I64">
            <v>0</v>
          </cell>
          <cell r="J64">
            <v>4579</v>
          </cell>
          <cell r="K64">
            <v>508</v>
          </cell>
          <cell r="L64">
            <v>0</v>
          </cell>
          <cell r="M64">
            <v>0</v>
          </cell>
        </row>
        <row r="65">
          <cell r="A65">
            <v>3381</v>
          </cell>
          <cell r="B65" t="str">
            <v>ARROWBOARD</v>
          </cell>
          <cell r="D65" t="str">
            <v>88009-02-</v>
          </cell>
          <cell r="E65" t="str">
            <v>103M</v>
          </cell>
          <cell r="F65">
            <v>36529</v>
          </cell>
          <cell r="G65">
            <v>5087</v>
          </cell>
          <cell r="H65">
            <v>508</v>
          </cell>
          <cell r="I65">
            <v>0</v>
          </cell>
          <cell r="J65">
            <v>4579</v>
          </cell>
          <cell r="K65">
            <v>508</v>
          </cell>
          <cell r="L65">
            <v>0</v>
          </cell>
          <cell r="M65">
            <v>0</v>
          </cell>
        </row>
        <row r="66">
          <cell r="A66">
            <v>3382</v>
          </cell>
          <cell r="B66" t="str">
            <v>ARROWBOARD</v>
          </cell>
          <cell r="D66" t="str">
            <v>88009-02-</v>
          </cell>
          <cell r="E66" t="str">
            <v>703M</v>
          </cell>
          <cell r="F66">
            <v>36529</v>
          </cell>
          <cell r="G66">
            <v>5087</v>
          </cell>
          <cell r="H66">
            <v>508</v>
          </cell>
          <cell r="I66">
            <v>0</v>
          </cell>
          <cell r="J66">
            <v>4579</v>
          </cell>
          <cell r="K66">
            <v>508</v>
          </cell>
          <cell r="L66">
            <v>0</v>
          </cell>
          <cell r="M66">
            <v>0</v>
          </cell>
        </row>
        <row r="67">
          <cell r="A67">
            <v>3383</v>
          </cell>
          <cell r="B67" t="str">
            <v>ARROWBOARD</v>
          </cell>
          <cell r="D67" t="str">
            <v>88009-02-</v>
          </cell>
          <cell r="E67" t="str">
            <v>303M</v>
          </cell>
          <cell r="F67">
            <v>36529</v>
          </cell>
          <cell r="G67">
            <v>5033</v>
          </cell>
          <cell r="H67">
            <v>503</v>
          </cell>
          <cell r="I67">
            <v>0</v>
          </cell>
          <cell r="J67">
            <v>4530</v>
          </cell>
          <cell r="K67">
            <v>503</v>
          </cell>
          <cell r="L67">
            <v>0</v>
          </cell>
          <cell r="M67">
            <v>0</v>
          </cell>
        </row>
        <row r="68">
          <cell r="A68">
            <v>3384</v>
          </cell>
          <cell r="B68" t="str">
            <v>ARROWBOARD</v>
          </cell>
          <cell r="D68" t="str">
            <v>88009-02-</v>
          </cell>
          <cell r="E68" t="str">
            <v>303M</v>
          </cell>
          <cell r="F68">
            <v>36529</v>
          </cell>
          <cell r="G68">
            <v>5087</v>
          </cell>
          <cell r="H68">
            <v>508</v>
          </cell>
          <cell r="I68">
            <v>0</v>
          </cell>
          <cell r="J68">
            <v>4579</v>
          </cell>
          <cell r="K68">
            <v>508</v>
          </cell>
          <cell r="L68">
            <v>0</v>
          </cell>
          <cell r="M68">
            <v>0</v>
          </cell>
        </row>
        <row r="69">
          <cell r="A69">
            <v>3385</v>
          </cell>
          <cell r="B69" t="str">
            <v>ARROWBOARD</v>
          </cell>
          <cell r="D69" t="str">
            <v>88009-02-</v>
          </cell>
          <cell r="E69" t="str">
            <v>303M</v>
          </cell>
          <cell r="F69">
            <v>36529</v>
          </cell>
          <cell r="G69">
            <v>5087</v>
          </cell>
          <cell r="H69">
            <v>508</v>
          </cell>
          <cell r="I69">
            <v>0</v>
          </cell>
          <cell r="J69">
            <v>4579</v>
          </cell>
          <cell r="K69">
            <v>508</v>
          </cell>
          <cell r="L69">
            <v>0</v>
          </cell>
          <cell r="M69">
            <v>0</v>
          </cell>
        </row>
        <row r="70">
          <cell r="A70">
            <v>3386</v>
          </cell>
          <cell r="B70" t="str">
            <v>ARROWBOARD</v>
          </cell>
          <cell r="D70" t="str">
            <v>88009-02-</v>
          </cell>
          <cell r="E70" t="str">
            <v>303M</v>
          </cell>
          <cell r="F70">
            <v>36529</v>
          </cell>
          <cell r="G70">
            <v>5033</v>
          </cell>
          <cell r="H70">
            <v>503</v>
          </cell>
          <cell r="I70">
            <v>0</v>
          </cell>
          <cell r="J70">
            <v>4530</v>
          </cell>
          <cell r="K70">
            <v>503</v>
          </cell>
          <cell r="L70">
            <v>0</v>
          </cell>
          <cell r="M70">
            <v>0</v>
          </cell>
        </row>
        <row r="71">
          <cell r="A71">
            <v>3387</v>
          </cell>
          <cell r="B71" t="str">
            <v>ARROWBOARD</v>
          </cell>
          <cell r="D71" t="str">
            <v>88009-02-</v>
          </cell>
          <cell r="E71" t="str">
            <v>103M</v>
          </cell>
          <cell r="F71">
            <v>36529</v>
          </cell>
          <cell r="G71">
            <v>5033</v>
          </cell>
          <cell r="H71">
            <v>503</v>
          </cell>
          <cell r="I71">
            <v>0</v>
          </cell>
          <cell r="J71">
            <v>4530</v>
          </cell>
          <cell r="K71">
            <v>503</v>
          </cell>
          <cell r="L71">
            <v>0</v>
          </cell>
          <cell r="M71">
            <v>0</v>
          </cell>
        </row>
        <row r="72">
          <cell r="A72">
            <v>3388</v>
          </cell>
          <cell r="B72" t="str">
            <v>ARROWBOARD</v>
          </cell>
          <cell r="D72" t="str">
            <v>88009-02-</v>
          </cell>
          <cell r="E72" t="str">
            <v>103M</v>
          </cell>
          <cell r="F72">
            <v>36529</v>
          </cell>
          <cell r="G72">
            <v>5033</v>
          </cell>
          <cell r="H72">
            <v>503</v>
          </cell>
          <cell r="I72">
            <v>0</v>
          </cell>
          <cell r="J72">
            <v>4530</v>
          </cell>
          <cell r="K72">
            <v>503</v>
          </cell>
          <cell r="L72">
            <v>0</v>
          </cell>
          <cell r="M72">
            <v>0</v>
          </cell>
        </row>
        <row r="73">
          <cell r="A73">
            <v>3389</v>
          </cell>
          <cell r="B73" t="str">
            <v>ARROWBOARD</v>
          </cell>
          <cell r="D73" t="str">
            <v>88009-02-</v>
          </cell>
          <cell r="E73" t="str">
            <v>103M</v>
          </cell>
          <cell r="F73">
            <v>36529</v>
          </cell>
          <cell r="G73">
            <v>5087</v>
          </cell>
          <cell r="H73">
            <v>508</v>
          </cell>
          <cell r="I73">
            <v>0</v>
          </cell>
          <cell r="J73">
            <v>4579</v>
          </cell>
          <cell r="K73">
            <v>508</v>
          </cell>
          <cell r="L73">
            <v>0</v>
          </cell>
          <cell r="M73">
            <v>0</v>
          </cell>
        </row>
        <row r="74">
          <cell r="A74">
            <v>3390</v>
          </cell>
          <cell r="B74" t="str">
            <v>ARROWBOARD</v>
          </cell>
          <cell r="D74" t="str">
            <v>88009-02-</v>
          </cell>
          <cell r="E74" t="str">
            <v>103M</v>
          </cell>
          <cell r="F74">
            <v>36529</v>
          </cell>
          <cell r="G74">
            <v>5087</v>
          </cell>
          <cell r="H74">
            <v>508</v>
          </cell>
          <cell r="I74">
            <v>0</v>
          </cell>
          <cell r="J74">
            <v>4579</v>
          </cell>
          <cell r="K74">
            <v>508</v>
          </cell>
          <cell r="L74">
            <v>0</v>
          </cell>
          <cell r="M74">
            <v>0</v>
          </cell>
        </row>
        <row r="75">
          <cell r="A75">
            <v>3392</v>
          </cell>
          <cell r="B75" t="str">
            <v>CMS BOARD</v>
          </cell>
          <cell r="C75" t="str">
            <v>340</v>
          </cell>
          <cell r="D75" t="str">
            <v>88009-02-</v>
          </cell>
          <cell r="E75" t="str">
            <v>303M</v>
          </cell>
          <cell r="F75">
            <v>36529</v>
          </cell>
          <cell r="G75">
            <v>24897</v>
          </cell>
          <cell r="H75">
            <v>2489</v>
          </cell>
          <cell r="I75">
            <v>0</v>
          </cell>
          <cell r="J75">
            <v>22408</v>
          </cell>
          <cell r="K75">
            <v>2489</v>
          </cell>
          <cell r="L75">
            <v>0</v>
          </cell>
          <cell r="M75">
            <v>0</v>
          </cell>
        </row>
        <row r="76">
          <cell r="A76">
            <v>3393</v>
          </cell>
          <cell r="B76" t="str">
            <v>CMS BOARD</v>
          </cell>
          <cell r="C76" t="str">
            <v>340</v>
          </cell>
          <cell r="D76" t="str">
            <v>88009-02-</v>
          </cell>
          <cell r="E76" t="str">
            <v>303M</v>
          </cell>
          <cell r="F76">
            <v>36529</v>
          </cell>
          <cell r="G76">
            <v>24897</v>
          </cell>
          <cell r="H76">
            <v>2489</v>
          </cell>
          <cell r="I76">
            <v>0</v>
          </cell>
          <cell r="J76">
            <v>22408</v>
          </cell>
          <cell r="K76">
            <v>2489</v>
          </cell>
          <cell r="L76">
            <v>0</v>
          </cell>
          <cell r="M76">
            <v>0</v>
          </cell>
        </row>
        <row r="77">
          <cell r="A77">
            <v>3394</v>
          </cell>
          <cell r="B77" t="str">
            <v>CMS BOARD</v>
          </cell>
          <cell r="C77" t="str">
            <v>340</v>
          </cell>
          <cell r="D77" t="str">
            <v>88009-02-</v>
          </cell>
          <cell r="E77" t="str">
            <v>303M</v>
          </cell>
          <cell r="F77">
            <v>36529</v>
          </cell>
          <cell r="G77">
            <v>24897</v>
          </cell>
          <cell r="H77">
            <v>2489</v>
          </cell>
          <cell r="I77">
            <v>0</v>
          </cell>
          <cell r="J77">
            <v>22408</v>
          </cell>
          <cell r="K77">
            <v>2489</v>
          </cell>
          <cell r="L77">
            <v>0</v>
          </cell>
          <cell r="M77">
            <v>0</v>
          </cell>
        </row>
        <row r="78">
          <cell r="A78">
            <v>3395</v>
          </cell>
          <cell r="B78" t="str">
            <v>CMS BOARD</v>
          </cell>
          <cell r="C78" t="str">
            <v>340</v>
          </cell>
          <cell r="D78" t="str">
            <v>88009-02-</v>
          </cell>
          <cell r="E78" t="str">
            <v>303M</v>
          </cell>
          <cell r="F78">
            <v>36529</v>
          </cell>
          <cell r="G78">
            <v>24897</v>
          </cell>
          <cell r="H78">
            <v>2489</v>
          </cell>
          <cell r="I78">
            <v>0</v>
          </cell>
          <cell r="J78">
            <v>22408</v>
          </cell>
          <cell r="K78">
            <v>2489</v>
          </cell>
          <cell r="L78">
            <v>0</v>
          </cell>
          <cell r="M78">
            <v>0</v>
          </cell>
        </row>
        <row r="79">
          <cell r="A79">
            <v>3398</v>
          </cell>
          <cell r="B79" t="str">
            <v>BACKHOE</v>
          </cell>
          <cell r="C79" t="str">
            <v>446B</v>
          </cell>
          <cell r="D79" t="str">
            <v>88009-02-</v>
          </cell>
          <cell r="E79" t="str">
            <v>303H</v>
          </cell>
          <cell r="F79">
            <v>37537</v>
          </cell>
          <cell r="G79">
            <v>24100.82</v>
          </cell>
          <cell r="H79">
            <v>0</v>
          </cell>
          <cell r="I79">
            <v>0</v>
          </cell>
          <cell r="J79">
            <v>24100.82</v>
          </cell>
          <cell r="K79">
            <v>0</v>
          </cell>
          <cell r="L79">
            <v>0</v>
          </cell>
          <cell r="M79">
            <v>0</v>
          </cell>
        </row>
        <row r="80">
          <cell r="A80">
            <v>3399</v>
          </cell>
          <cell r="B80" t="str">
            <v>ROLLER RUBBER TIRE</v>
          </cell>
          <cell r="C80" t="str">
            <v>PS-360B</v>
          </cell>
          <cell r="D80" t="str">
            <v>88009-02-</v>
          </cell>
          <cell r="E80" t="str">
            <v>303H</v>
          </cell>
          <cell r="F80">
            <v>37537</v>
          </cell>
          <cell r="G80">
            <v>23280.32</v>
          </cell>
          <cell r="H80">
            <v>0</v>
          </cell>
          <cell r="I80">
            <v>0</v>
          </cell>
          <cell r="J80">
            <v>23280.32</v>
          </cell>
          <cell r="K80">
            <v>0</v>
          </cell>
          <cell r="L80">
            <v>0</v>
          </cell>
          <cell r="M80">
            <v>0</v>
          </cell>
        </row>
        <row r="81">
          <cell r="A81">
            <v>3399.01</v>
          </cell>
          <cell r="B81" t="str">
            <v>ENGINE</v>
          </cell>
          <cell r="D81" t="str">
            <v>88009-02-</v>
          </cell>
          <cell r="F81">
            <v>40781</v>
          </cell>
          <cell r="G81">
            <v>14575.14</v>
          </cell>
          <cell r="H81">
            <v>0</v>
          </cell>
          <cell r="I81">
            <v>14575.14</v>
          </cell>
          <cell r="J81">
            <v>404.87</v>
          </cell>
          <cell r="K81">
            <v>14170.27</v>
          </cell>
          <cell r="L81">
            <v>0</v>
          </cell>
          <cell r="M81">
            <v>404.87</v>
          </cell>
        </row>
        <row r="82">
          <cell r="A82">
            <v>3400</v>
          </cell>
          <cell r="B82" t="str">
            <v>SKIP LOADER</v>
          </cell>
          <cell r="C82" t="str">
            <v>570 LXT</v>
          </cell>
          <cell r="D82" t="str">
            <v>88009-02-</v>
          </cell>
          <cell r="E82" t="str">
            <v>303H</v>
          </cell>
          <cell r="F82">
            <v>36647</v>
          </cell>
          <cell r="G82">
            <v>51319</v>
          </cell>
          <cell r="H82">
            <v>5132</v>
          </cell>
          <cell r="I82">
            <v>0</v>
          </cell>
          <cell r="J82">
            <v>46187</v>
          </cell>
          <cell r="K82">
            <v>5132</v>
          </cell>
          <cell r="L82">
            <v>0</v>
          </cell>
          <cell r="M82">
            <v>0</v>
          </cell>
        </row>
        <row r="83">
          <cell r="A83">
            <v>3401</v>
          </cell>
          <cell r="B83" t="str">
            <v>FLATBED TRUCK</v>
          </cell>
          <cell r="C83" t="str">
            <v>L8513</v>
          </cell>
          <cell r="D83" t="str">
            <v>88009-02-</v>
          </cell>
          <cell r="E83" t="str">
            <v>113H</v>
          </cell>
          <cell r="F83">
            <v>38565</v>
          </cell>
          <cell r="G83">
            <v>11514.86</v>
          </cell>
          <cell r="H83">
            <v>0</v>
          </cell>
          <cell r="I83">
            <v>0</v>
          </cell>
          <cell r="J83">
            <v>11514.86</v>
          </cell>
          <cell r="K83">
            <v>0</v>
          </cell>
          <cell r="L83">
            <v>0</v>
          </cell>
          <cell r="M83">
            <v>0</v>
          </cell>
        </row>
        <row r="84">
          <cell r="A84">
            <v>3402</v>
          </cell>
          <cell r="B84" t="str">
            <v>CURB MACHINE</v>
          </cell>
          <cell r="C84" t="str">
            <v>M-1000</v>
          </cell>
          <cell r="D84" t="str">
            <v>88009-02-</v>
          </cell>
          <cell r="E84" t="str">
            <v>113M</v>
          </cell>
          <cell r="F84">
            <v>36756</v>
          </cell>
          <cell r="G84">
            <v>173998</v>
          </cell>
          <cell r="H84">
            <v>16127</v>
          </cell>
          <cell r="I84">
            <v>0</v>
          </cell>
          <cell r="J84">
            <v>157871</v>
          </cell>
          <cell r="K84">
            <v>16127</v>
          </cell>
          <cell r="L84">
            <v>0</v>
          </cell>
          <cell r="M84">
            <v>0</v>
          </cell>
        </row>
        <row r="85">
          <cell r="A85">
            <v>3403</v>
          </cell>
          <cell r="B85" t="str">
            <v>WATER TOWER</v>
          </cell>
          <cell r="D85" t="str">
            <v>88009-02-</v>
          </cell>
          <cell r="E85" t="str">
            <v>903M</v>
          </cell>
          <cell r="F85">
            <v>36748</v>
          </cell>
          <cell r="G85">
            <v>14007</v>
          </cell>
          <cell r="H85">
            <v>1400</v>
          </cell>
          <cell r="I85">
            <v>0</v>
          </cell>
          <cell r="J85">
            <v>12607</v>
          </cell>
          <cell r="K85">
            <v>1400</v>
          </cell>
          <cell r="L85">
            <v>0</v>
          </cell>
          <cell r="M85">
            <v>0</v>
          </cell>
        </row>
        <row r="86">
          <cell r="A86">
            <v>3404</v>
          </cell>
          <cell r="B86" t="str">
            <v>PORTABLE WATER TANK</v>
          </cell>
          <cell r="D86" t="str">
            <v>88009-02-</v>
          </cell>
          <cell r="E86" t="str">
            <v>903M</v>
          </cell>
          <cell r="F86">
            <v>36748</v>
          </cell>
          <cell r="G86">
            <v>3233</v>
          </cell>
          <cell r="H86">
            <v>323</v>
          </cell>
          <cell r="I86">
            <v>0</v>
          </cell>
          <cell r="J86">
            <v>2910</v>
          </cell>
          <cell r="K86">
            <v>323</v>
          </cell>
          <cell r="L86">
            <v>0</v>
          </cell>
          <cell r="M86">
            <v>0</v>
          </cell>
        </row>
        <row r="87">
          <cell r="A87">
            <v>3405</v>
          </cell>
          <cell r="B87" t="str">
            <v>CARGO CONTAINER</v>
          </cell>
          <cell r="D87" t="str">
            <v>88009-02-</v>
          </cell>
          <cell r="E87" t="str">
            <v>703M</v>
          </cell>
          <cell r="F87">
            <v>36097</v>
          </cell>
          <cell r="G87">
            <v>2315</v>
          </cell>
          <cell r="H87">
            <v>232</v>
          </cell>
          <cell r="I87">
            <v>0</v>
          </cell>
          <cell r="J87">
            <v>2083</v>
          </cell>
          <cell r="K87">
            <v>232</v>
          </cell>
          <cell r="L87">
            <v>0</v>
          </cell>
          <cell r="M87">
            <v>0</v>
          </cell>
        </row>
        <row r="88">
          <cell r="A88">
            <v>3406</v>
          </cell>
          <cell r="B88" t="str">
            <v>CARGO CONTAINER</v>
          </cell>
          <cell r="D88" t="str">
            <v>88009-02-</v>
          </cell>
          <cell r="E88" t="str">
            <v>703M</v>
          </cell>
          <cell r="F88">
            <v>36097</v>
          </cell>
          <cell r="G88">
            <v>2315</v>
          </cell>
          <cell r="H88">
            <v>1</v>
          </cell>
          <cell r="I88">
            <v>0</v>
          </cell>
          <cell r="J88">
            <v>2314</v>
          </cell>
          <cell r="K88">
            <v>1</v>
          </cell>
          <cell r="L88">
            <v>0</v>
          </cell>
          <cell r="M88">
            <v>0</v>
          </cell>
        </row>
        <row r="89">
          <cell r="A89">
            <v>3407</v>
          </cell>
          <cell r="B89" t="str">
            <v>EQUIPMENT TRAILER</v>
          </cell>
          <cell r="C89" t="str">
            <v>2347-A</v>
          </cell>
          <cell r="D89" t="str">
            <v>88009-02-</v>
          </cell>
          <cell r="E89" t="str">
            <v>103M</v>
          </cell>
          <cell r="F89">
            <v>36950</v>
          </cell>
          <cell r="G89">
            <v>23695</v>
          </cell>
          <cell r="H89">
            <v>2374</v>
          </cell>
          <cell r="I89">
            <v>0</v>
          </cell>
          <cell r="J89">
            <v>21321</v>
          </cell>
          <cell r="K89">
            <v>2374</v>
          </cell>
          <cell r="L89">
            <v>0</v>
          </cell>
          <cell r="M89">
            <v>0</v>
          </cell>
        </row>
        <row r="90">
          <cell r="A90">
            <v>3408</v>
          </cell>
          <cell r="B90" t="str">
            <v>2 AXLE WATER TRUCK</v>
          </cell>
          <cell r="C90" t="str">
            <v>L7501</v>
          </cell>
          <cell r="D90" t="str">
            <v>88009-02-</v>
          </cell>
          <cell r="E90" t="str">
            <v>103M</v>
          </cell>
          <cell r="F90">
            <v>36951</v>
          </cell>
          <cell r="G90">
            <v>43200</v>
          </cell>
          <cell r="H90">
            <v>0</v>
          </cell>
          <cell r="I90">
            <v>0</v>
          </cell>
          <cell r="J90">
            <v>43200</v>
          </cell>
          <cell r="K90">
            <v>0</v>
          </cell>
          <cell r="L90">
            <v>0</v>
          </cell>
          <cell r="M90">
            <v>0</v>
          </cell>
        </row>
        <row r="91">
          <cell r="A91">
            <v>3409</v>
          </cell>
          <cell r="B91" t="str">
            <v>2 AXLE WATER TRUCK</v>
          </cell>
          <cell r="C91" t="str">
            <v>L7500</v>
          </cell>
          <cell r="D91" t="str">
            <v>88009-02-</v>
          </cell>
          <cell r="E91" t="str">
            <v>103M</v>
          </cell>
          <cell r="F91">
            <v>36951</v>
          </cell>
          <cell r="G91">
            <v>43200</v>
          </cell>
          <cell r="H91">
            <v>0</v>
          </cell>
          <cell r="I91">
            <v>0</v>
          </cell>
          <cell r="J91">
            <v>43200</v>
          </cell>
          <cell r="K91">
            <v>0</v>
          </cell>
          <cell r="L91">
            <v>0</v>
          </cell>
          <cell r="M91">
            <v>0</v>
          </cell>
        </row>
        <row r="92">
          <cell r="A92">
            <v>3410</v>
          </cell>
          <cell r="B92" t="str">
            <v>MATERIAL TRAILER</v>
          </cell>
          <cell r="C92" t="str">
            <v>2660-A</v>
          </cell>
          <cell r="D92" t="str">
            <v>88009-02-</v>
          </cell>
          <cell r="E92" t="str">
            <v>113M</v>
          </cell>
          <cell r="F92">
            <v>36977</v>
          </cell>
          <cell r="G92">
            <v>15957</v>
          </cell>
          <cell r="H92">
            <v>0</v>
          </cell>
          <cell r="I92">
            <v>0</v>
          </cell>
          <cell r="J92">
            <v>15957</v>
          </cell>
          <cell r="K92">
            <v>0</v>
          </cell>
          <cell r="L92">
            <v>0</v>
          </cell>
          <cell r="M92">
            <v>0</v>
          </cell>
        </row>
        <row r="93">
          <cell r="A93">
            <v>3411</v>
          </cell>
          <cell r="B93" t="str">
            <v>TACK TRUCK</v>
          </cell>
          <cell r="C93" t="str">
            <v>LT8513</v>
          </cell>
          <cell r="D93" t="str">
            <v>88009-02-</v>
          </cell>
          <cell r="E93" t="str">
            <v>303H</v>
          </cell>
          <cell r="F93">
            <v>36997</v>
          </cell>
          <cell r="G93">
            <v>141267.91</v>
          </cell>
          <cell r="H93">
            <v>0</v>
          </cell>
          <cell r="I93">
            <v>0</v>
          </cell>
          <cell r="J93">
            <v>141267.91</v>
          </cell>
          <cell r="K93">
            <v>0</v>
          </cell>
          <cell r="L93">
            <v>0</v>
          </cell>
          <cell r="M93">
            <v>0</v>
          </cell>
        </row>
        <row r="94">
          <cell r="A94">
            <v>3412</v>
          </cell>
          <cell r="B94" t="str">
            <v>BOB TAIL DUMP TRUCK</v>
          </cell>
          <cell r="D94" t="str">
            <v>88009-02-</v>
          </cell>
          <cell r="E94" t="str">
            <v>101M</v>
          </cell>
          <cell r="F94">
            <v>36983</v>
          </cell>
          <cell r="G94">
            <v>12960</v>
          </cell>
          <cell r="H94">
            <v>0</v>
          </cell>
          <cell r="I94">
            <v>0</v>
          </cell>
          <cell r="J94">
            <v>12960</v>
          </cell>
          <cell r="K94">
            <v>0</v>
          </cell>
          <cell r="L94">
            <v>0</v>
          </cell>
          <cell r="M94">
            <v>0</v>
          </cell>
        </row>
        <row r="95">
          <cell r="A95">
            <v>3413</v>
          </cell>
          <cell r="B95" t="str">
            <v>TRAILER SKIP</v>
          </cell>
          <cell r="C95" t="str">
            <v>TK20</v>
          </cell>
          <cell r="D95" t="str">
            <v>88009-02-</v>
          </cell>
          <cell r="E95" t="str">
            <v>103M</v>
          </cell>
          <cell r="F95">
            <v>36983</v>
          </cell>
          <cell r="G95">
            <v>6480</v>
          </cell>
          <cell r="H95">
            <v>0</v>
          </cell>
          <cell r="I95">
            <v>0</v>
          </cell>
          <cell r="J95">
            <v>6480</v>
          </cell>
          <cell r="K95">
            <v>0</v>
          </cell>
          <cell r="L95">
            <v>0</v>
          </cell>
          <cell r="M95">
            <v>0</v>
          </cell>
        </row>
        <row r="96">
          <cell r="A96">
            <v>3414</v>
          </cell>
          <cell r="B96" t="str">
            <v>EXCAVATOR</v>
          </cell>
          <cell r="C96" t="str">
            <v>345BL</v>
          </cell>
          <cell r="D96" t="str">
            <v>88009-02-</v>
          </cell>
          <cell r="E96" t="str">
            <v>603H</v>
          </cell>
          <cell r="F96">
            <v>37606</v>
          </cell>
          <cell r="G96">
            <v>167237.85</v>
          </cell>
          <cell r="H96">
            <v>0</v>
          </cell>
          <cell r="I96">
            <v>2787.29</v>
          </cell>
          <cell r="J96">
            <v>167237.85</v>
          </cell>
          <cell r="K96">
            <v>0</v>
          </cell>
          <cell r="L96">
            <v>0</v>
          </cell>
          <cell r="M96">
            <v>0</v>
          </cell>
        </row>
        <row r="97">
          <cell r="A97">
            <v>3414.02</v>
          </cell>
          <cell r="B97" t="str">
            <v>ENGINE REBUILT/RAIL RENEWED</v>
          </cell>
          <cell r="D97" t="str">
            <v>88009-02-</v>
          </cell>
          <cell r="F97">
            <v>39755</v>
          </cell>
          <cell r="G97">
            <v>50499.21</v>
          </cell>
          <cell r="H97">
            <v>0</v>
          </cell>
          <cell r="I97">
            <v>50499.21</v>
          </cell>
          <cell r="J97">
            <v>28616.1</v>
          </cell>
          <cell r="K97">
            <v>21883.11</v>
          </cell>
          <cell r="L97">
            <v>0</v>
          </cell>
          <cell r="M97">
            <v>7574.85</v>
          </cell>
        </row>
        <row r="98">
          <cell r="A98">
            <v>3418</v>
          </cell>
          <cell r="B98" t="str">
            <v>TACK TRAILER</v>
          </cell>
          <cell r="C98" t="str">
            <v>L250</v>
          </cell>
          <cell r="D98" t="str">
            <v>88009-02-</v>
          </cell>
          <cell r="E98" t="str">
            <v>103M</v>
          </cell>
          <cell r="F98">
            <v>37162</v>
          </cell>
          <cell r="G98">
            <v>7290</v>
          </cell>
          <cell r="H98">
            <v>0</v>
          </cell>
          <cell r="I98">
            <v>0</v>
          </cell>
          <cell r="J98">
            <v>7290</v>
          </cell>
          <cell r="K98">
            <v>0</v>
          </cell>
          <cell r="L98">
            <v>0</v>
          </cell>
          <cell r="M98">
            <v>0</v>
          </cell>
        </row>
        <row r="99">
          <cell r="A99">
            <v>3420</v>
          </cell>
          <cell r="B99" t="str">
            <v>WINDROW ELEVATOR</v>
          </cell>
          <cell r="C99" t="str">
            <v>660H</v>
          </cell>
          <cell r="D99" t="str">
            <v>88009-02-</v>
          </cell>
          <cell r="E99" t="str">
            <v>303H</v>
          </cell>
          <cell r="F99">
            <v>37529</v>
          </cell>
          <cell r="G99">
            <v>20009.189999999999</v>
          </cell>
          <cell r="H99">
            <v>0</v>
          </cell>
          <cell r="I99">
            <v>0</v>
          </cell>
          <cell r="J99">
            <v>20009.189999999999</v>
          </cell>
          <cell r="K99">
            <v>0</v>
          </cell>
          <cell r="L99">
            <v>0</v>
          </cell>
          <cell r="M99">
            <v>0</v>
          </cell>
        </row>
        <row r="100">
          <cell r="A100">
            <v>3421</v>
          </cell>
          <cell r="B100" t="str">
            <v>ASPHALT ROLLER</v>
          </cell>
          <cell r="C100" t="str">
            <v>634-C</v>
          </cell>
          <cell r="D100" t="str">
            <v>88009-02-</v>
          </cell>
          <cell r="E100" t="str">
            <v>303H</v>
          </cell>
          <cell r="F100">
            <v>37606</v>
          </cell>
          <cell r="G100">
            <v>65877.75</v>
          </cell>
          <cell r="H100">
            <v>0</v>
          </cell>
          <cell r="I100">
            <v>1097.96</v>
          </cell>
          <cell r="J100">
            <v>65877.75</v>
          </cell>
          <cell r="K100">
            <v>0</v>
          </cell>
          <cell r="L100">
            <v>0</v>
          </cell>
          <cell r="M100">
            <v>0</v>
          </cell>
        </row>
        <row r="101">
          <cell r="A101">
            <v>3423</v>
          </cell>
          <cell r="B101" t="str">
            <v>SOUP TRUCK</v>
          </cell>
          <cell r="C101" t="str">
            <v>F650</v>
          </cell>
          <cell r="D101" t="str">
            <v>88009-02-</v>
          </cell>
          <cell r="E101" t="str">
            <v>111M</v>
          </cell>
          <cell r="F101">
            <v>37198</v>
          </cell>
          <cell r="G101">
            <v>57697.5</v>
          </cell>
          <cell r="H101">
            <v>0</v>
          </cell>
          <cell r="I101">
            <v>0</v>
          </cell>
          <cell r="J101">
            <v>57697.5</v>
          </cell>
          <cell r="K101">
            <v>0</v>
          </cell>
          <cell r="L101">
            <v>0</v>
          </cell>
          <cell r="M101">
            <v>0</v>
          </cell>
        </row>
        <row r="102">
          <cell r="A102">
            <v>3424</v>
          </cell>
          <cell r="B102" t="str">
            <v>BOOM TRUCK</v>
          </cell>
          <cell r="C102" t="str">
            <v>F800</v>
          </cell>
          <cell r="D102" t="str">
            <v>88009-02-</v>
          </cell>
          <cell r="E102" t="str">
            <v>303M</v>
          </cell>
          <cell r="F102">
            <v>37242</v>
          </cell>
          <cell r="G102">
            <v>40850</v>
          </cell>
          <cell r="H102">
            <v>0</v>
          </cell>
          <cell r="I102">
            <v>0</v>
          </cell>
          <cell r="J102">
            <v>40850</v>
          </cell>
          <cell r="K102">
            <v>0</v>
          </cell>
          <cell r="L102">
            <v>0</v>
          </cell>
          <cell r="M102">
            <v>0</v>
          </cell>
        </row>
        <row r="103">
          <cell r="A103">
            <v>3427</v>
          </cell>
          <cell r="B103" t="str">
            <v>PORTABLE WATER TANK</v>
          </cell>
          <cell r="C103" t="str">
            <v>TANK</v>
          </cell>
          <cell r="D103" t="str">
            <v>88009-02-</v>
          </cell>
          <cell r="E103" t="str">
            <v>703M</v>
          </cell>
          <cell r="F103">
            <v>37242</v>
          </cell>
          <cell r="G103">
            <v>4300</v>
          </cell>
          <cell r="H103">
            <v>0</v>
          </cell>
          <cell r="I103">
            <v>0</v>
          </cell>
          <cell r="J103">
            <v>4300</v>
          </cell>
          <cell r="K103">
            <v>0</v>
          </cell>
          <cell r="L103">
            <v>0</v>
          </cell>
          <cell r="M103">
            <v>0</v>
          </cell>
        </row>
        <row r="104">
          <cell r="A104">
            <v>3428</v>
          </cell>
          <cell r="B104" t="str">
            <v>PORTABLE WATER TANK</v>
          </cell>
          <cell r="C104" t="str">
            <v>TANK</v>
          </cell>
          <cell r="D104" t="str">
            <v>88009-02-</v>
          </cell>
          <cell r="E104" t="str">
            <v>703M</v>
          </cell>
          <cell r="F104">
            <v>37242</v>
          </cell>
          <cell r="G104">
            <v>4300</v>
          </cell>
          <cell r="H104">
            <v>0</v>
          </cell>
          <cell r="I104">
            <v>0</v>
          </cell>
          <cell r="J104">
            <v>4300</v>
          </cell>
          <cell r="K104">
            <v>0</v>
          </cell>
          <cell r="L104">
            <v>0</v>
          </cell>
          <cell r="M104">
            <v>0</v>
          </cell>
        </row>
        <row r="105">
          <cell r="A105">
            <v>3429</v>
          </cell>
          <cell r="B105" t="str">
            <v>PORTABLE WATER TANK</v>
          </cell>
          <cell r="C105" t="str">
            <v>TANK</v>
          </cell>
          <cell r="D105" t="str">
            <v>88009-02-</v>
          </cell>
          <cell r="E105" t="str">
            <v>703M</v>
          </cell>
          <cell r="F105">
            <v>37242</v>
          </cell>
          <cell r="G105">
            <v>4300</v>
          </cell>
          <cell r="H105">
            <v>0</v>
          </cell>
          <cell r="I105">
            <v>0</v>
          </cell>
          <cell r="J105">
            <v>4300</v>
          </cell>
          <cell r="K105">
            <v>0</v>
          </cell>
          <cell r="L105">
            <v>0</v>
          </cell>
          <cell r="M105">
            <v>0</v>
          </cell>
        </row>
        <row r="106">
          <cell r="A106">
            <v>3450</v>
          </cell>
          <cell r="B106" t="str">
            <v>PORTABLE CONCRETE MIXER</v>
          </cell>
          <cell r="C106" t="str">
            <v>350GH</v>
          </cell>
          <cell r="D106" t="str">
            <v>88009-02-</v>
          </cell>
          <cell r="E106" t="str">
            <v>113M</v>
          </cell>
          <cell r="F106">
            <v>37271</v>
          </cell>
          <cell r="G106">
            <v>4945</v>
          </cell>
          <cell r="H106">
            <v>0</v>
          </cell>
          <cell r="I106">
            <v>0</v>
          </cell>
          <cell r="J106">
            <v>4945</v>
          </cell>
          <cell r="K106">
            <v>0</v>
          </cell>
          <cell r="L106">
            <v>0</v>
          </cell>
          <cell r="M106">
            <v>0</v>
          </cell>
        </row>
        <row r="107">
          <cell r="A107">
            <v>3451</v>
          </cell>
          <cell r="B107" t="str">
            <v>ASPHALT PAVER</v>
          </cell>
          <cell r="C107" t="str">
            <v>CR551-FWA</v>
          </cell>
          <cell r="D107" t="str">
            <v>88009-02-</v>
          </cell>
          <cell r="E107" t="str">
            <v>303H</v>
          </cell>
          <cell r="F107">
            <v>37397</v>
          </cell>
          <cell r="G107">
            <v>313649.40999999997</v>
          </cell>
          <cell r="H107">
            <v>0</v>
          </cell>
          <cell r="I107">
            <v>67210.649999999994</v>
          </cell>
          <cell r="J107">
            <v>313649.40999999997</v>
          </cell>
          <cell r="K107">
            <v>0</v>
          </cell>
          <cell r="L107">
            <v>0</v>
          </cell>
          <cell r="M107">
            <v>0</v>
          </cell>
        </row>
        <row r="108">
          <cell r="A108">
            <v>3452</v>
          </cell>
          <cell r="B108" t="str">
            <v>LUBE TRUCK</v>
          </cell>
          <cell r="C108" t="str">
            <v>330</v>
          </cell>
          <cell r="D108" t="str">
            <v>88009-02-</v>
          </cell>
          <cell r="E108" t="str">
            <v>303H</v>
          </cell>
          <cell r="F108">
            <v>37515</v>
          </cell>
          <cell r="G108">
            <v>136211.20000000001</v>
          </cell>
          <cell r="H108">
            <v>0</v>
          </cell>
          <cell r="I108">
            <v>0</v>
          </cell>
          <cell r="J108">
            <v>136211.20000000001</v>
          </cell>
          <cell r="K108">
            <v>0</v>
          </cell>
          <cell r="L108">
            <v>0</v>
          </cell>
          <cell r="M108">
            <v>0</v>
          </cell>
        </row>
        <row r="109">
          <cell r="A109">
            <v>3455</v>
          </cell>
          <cell r="B109" t="str">
            <v>SKID STEER LOADER</v>
          </cell>
          <cell r="C109" t="str">
            <v>40XT</v>
          </cell>
          <cell r="D109" t="str">
            <v>88009-02-</v>
          </cell>
          <cell r="E109" t="str">
            <v>903M</v>
          </cell>
          <cell r="F109">
            <v>37529</v>
          </cell>
          <cell r="G109">
            <v>27322.42</v>
          </cell>
          <cell r="H109">
            <v>0</v>
          </cell>
          <cell r="I109">
            <v>0</v>
          </cell>
          <cell r="J109">
            <v>27322.42</v>
          </cell>
          <cell r="K109">
            <v>0</v>
          </cell>
          <cell r="L109">
            <v>0</v>
          </cell>
          <cell r="M109">
            <v>0</v>
          </cell>
        </row>
        <row r="110">
          <cell r="A110">
            <v>3456</v>
          </cell>
          <cell r="B110" t="str">
            <v>SUPER SCREED</v>
          </cell>
          <cell r="C110" t="str">
            <v>WRS-5200</v>
          </cell>
          <cell r="D110" t="str">
            <v>88009-02-</v>
          </cell>
          <cell r="E110" t="str">
            <v>113M</v>
          </cell>
          <cell r="F110">
            <v>37712</v>
          </cell>
          <cell r="G110">
            <v>60860.46</v>
          </cell>
          <cell r="H110">
            <v>9130</v>
          </cell>
          <cell r="I110">
            <v>0</v>
          </cell>
          <cell r="J110">
            <v>53759.34</v>
          </cell>
          <cell r="K110">
            <v>7101.12</v>
          </cell>
          <cell r="L110">
            <v>0</v>
          </cell>
          <cell r="M110">
            <v>2028.88</v>
          </cell>
        </row>
        <row r="111">
          <cell r="A111">
            <v>3457</v>
          </cell>
          <cell r="B111" t="str">
            <v>MOTOR GRADER</v>
          </cell>
          <cell r="C111" t="str">
            <v>140H</v>
          </cell>
          <cell r="D111" t="str">
            <v>88009-02-</v>
          </cell>
          <cell r="E111" t="str">
            <v>303H</v>
          </cell>
          <cell r="F111">
            <v>37750</v>
          </cell>
          <cell r="G111">
            <v>256952.77</v>
          </cell>
          <cell r="H111">
            <v>0</v>
          </cell>
          <cell r="I111">
            <v>25695.27</v>
          </cell>
          <cell r="J111">
            <v>256952.77</v>
          </cell>
          <cell r="K111">
            <v>0</v>
          </cell>
          <cell r="L111">
            <v>0</v>
          </cell>
          <cell r="M111">
            <v>0</v>
          </cell>
        </row>
        <row r="112">
          <cell r="A112">
            <v>3458</v>
          </cell>
          <cell r="B112" t="str">
            <v>CMS BOARD</v>
          </cell>
          <cell r="C112" t="str">
            <v>380</v>
          </cell>
          <cell r="D112" t="str">
            <v>88009-02-</v>
          </cell>
          <cell r="E112" t="str">
            <v>107</v>
          </cell>
          <cell r="F112">
            <v>37722</v>
          </cell>
          <cell r="G112">
            <v>16500</v>
          </cell>
          <cell r="H112">
            <v>0</v>
          </cell>
          <cell r="I112">
            <v>0</v>
          </cell>
          <cell r="J112">
            <v>16500</v>
          </cell>
          <cell r="K112">
            <v>0</v>
          </cell>
          <cell r="L112">
            <v>0</v>
          </cell>
          <cell r="M112">
            <v>0</v>
          </cell>
        </row>
        <row r="113">
          <cell r="A113">
            <v>3459</v>
          </cell>
          <cell r="B113" t="str">
            <v>CMS BOARD</v>
          </cell>
          <cell r="C113" t="str">
            <v>380</v>
          </cell>
          <cell r="D113" t="str">
            <v>88009-02-</v>
          </cell>
          <cell r="E113" t="str">
            <v>107</v>
          </cell>
          <cell r="F113">
            <v>37722</v>
          </cell>
          <cell r="G113">
            <v>16500</v>
          </cell>
          <cell r="H113">
            <v>0</v>
          </cell>
          <cell r="I113">
            <v>0</v>
          </cell>
          <cell r="J113">
            <v>16500</v>
          </cell>
          <cell r="K113">
            <v>0</v>
          </cell>
          <cell r="L113">
            <v>0</v>
          </cell>
          <cell r="M113">
            <v>0</v>
          </cell>
        </row>
        <row r="114">
          <cell r="A114">
            <v>3461</v>
          </cell>
          <cell r="B114" t="str">
            <v>AIR COMPRESSOR</v>
          </cell>
          <cell r="C114" t="str">
            <v>P185WIRR</v>
          </cell>
          <cell r="D114" t="str">
            <v>88009-02-</v>
          </cell>
          <cell r="E114" t="str">
            <v>703M</v>
          </cell>
          <cell r="F114">
            <v>37769</v>
          </cell>
          <cell r="G114">
            <v>11866.25</v>
          </cell>
          <cell r="H114">
            <v>1779.93</v>
          </cell>
          <cell r="I114">
            <v>0</v>
          </cell>
          <cell r="J114">
            <v>10086.32</v>
          </cell>
          <cell r="K114">
            <v>1779.93</v>
          </cell>
          <cell r="L114">
            <v>0</v>
          </cell>
          <cell r="M114">
            <v>0</v>
          </cell>
        </row>
        <row r="115">
          <cell r="A115">
            <v>3462</v>
          </cell>
          <cell r="B115" t="str">
            <v>AIR COMPRESSOR</v>
          </cell>
          <cell r="C115" t="str">
            <v>P185WIRR</v>
          </cell>
          <cell r="D115" t="str">
            <v>88009-02-</v>
          </cell>
          <cell r="E115" t="str">
            <v>603M</v>
          </cell>
          <cell r="F115">
            <v>37769</v>
          </cell>
          <cell r="G115">
            <v>11866.25</v>
          </cell>
          <cell r="H115">
            <v>1779.93</v>
          </cell>
          <cell r="I115">
            <v>0</v>
          </cell>
          <cell r="J115">
            <v>10086.32</v>
          </cell>
          <cell r="K115">
            <v>1779.93</v>
          </cell>
          <cell r="L115">
            <v>0</v>
          </cell>
          <cell r="M115">
            <v>0</v>
          </cell>
        </row>
        <row r="116">
          <cell r="A116">
            <v>3464</v>
          </cell>
          <cell r="B116" t="str">
            <v>AIR COMPRESSOR</v>
          </cell>
          <cell r="C116" t="str">
            <v>P185WIRR</v>
          </cell>
          <cell r="D116" t="str">
            <v>88009-02-</v>
          </cell>
          <cell r="E116" t="str">
            <v>303M</v>
          </cell>
          <cell r="F116">
            <v>37769</v>
          </cell>
          <cell r="G116">
            <v>11761.25</v>
          </cell>
          <cell r="H116">
            <v>1764.18</v>
          </cell>
          <cell r="I116">
            <v>0</v>
          </cell>
          <cell r="J116">
            <v>9997.07</v>
          </cell>
          <cell r="K116">
            <v>1764.18</v>
          </cell>
          <cell r="L116">
            <v>0</v>
          </cell>
          <cell r="M116">
            <v>0</v>
          </cell>
        </row>
        <row r="117">
          <cell r="A117">
            <v>3466</v>
          </cell>
          <cell r="B117" t="str">
            <v>WHEEL LOADER</v>
          </cell>
          <cell r="C117" t="str">
            <v>988G</v>
          </cell>
          <cell r="D117" t="str">
            <v>88009-02-</v>
          </cell>
          <cell r="E117" t="str">
            <v>903H</v>
          </cell>
          <cell r="F117">
            <v>38147</v>
          </cell>
          <cell r="G117">
            <v>327761.25</v>
          </cell>
          <cell r="H117">
            <v>49164.19</v>
          </cell>
          <cell r="I117">
            <v>142789.91</v>
          </cell>
          <cell r="J117">
            <v>278597.06</v>
          </cell>
          <cell r="K117">
            <v>49164.19</v>
          </cell>
          <cell r="L117">
            <v>0</v>
          </cell>
          <cell r="M117">
            <v>16603.310000000001</v>
          </cell>
        </row>
        <row r="118">
          <cell r="A118">
            <v>3467</v>
          </cell>
          <cell r="B118" t="str">
            <v>CURB MACHINE</v>
          </cell>
          <cell r="C118" t="str">
            <v>M-8100</v>
          </cell>
          <cell r="D118" t="str">
            <v>88009-02-</v>
          </cell>
          <cell r="E118" t="str">
            <v>113M</v>
          </cell>
          <cell r="F118">
            <v>38169</v>
          </cell>
          <cell r="G118">
            <v>215903.51</v>
          </cell>
          <cell r="H118">
            <v>32385.53</v>
          </cell>
          <cell r="I118">
            <v>61206.1</v>
          </cell>
          <cell r="J118">
            <v>183517.98</v>
          </cell>
          <cell r="K118">
            <v>32385.53</v>
          </cell>
          <cell r="L118">
            <v>0</v>
          </cell>
          <cell r="M118">
            <v>0</v>
          </cell>
        </row>
        <row r="119">
          <cell r="A119">
            <v>3473</v>
          </cell>
          <cell r="B119" t="str">
            <v>MOTOR GRADER</v>
          </cell>
          <cell r="C119" t="str">
            <v>140H</v>
          </cell>
          <cell r="D119" t="str">
            <v>88009-02-</v>
          </cell>
          <cell r="E119" t="str">
            <v>103H</v>
          </cell>
          <cell r="F119">
            <v>38212</v>
          </cell>
          <cell r="G119">
            <v>271452.59999999998</v>
          </cell>
          <cell r="H119">
            <v>0</v>
          </cell>
          <cell r="I119">
            <v>99532.62</v>
          </cell>
          <cell r="J119">
            <v>271452.59999999998</v>
          </cell>
          <cell r="K119">
            <v>0</v>
          </cell>
          <cell r="L119">
            <v>0</v>
          </cell>
          <cell r="M119">
            <v>0</v>
          </cell>
        </row>
        <row r="120">
          <cell r="A120">
            <v>3474</v>
          </cell>
          <cell r="B120" t="str">
            <v>MATERIAL TRAILER</v>
          </cell>
          <cell r="C120" t="str">
            <v>1 HD</v>
          </cell>
          <cell r="D120" t="str">
            <v>88009-02-</v>
          </cell>
          <cell r="E120" t="str">
            <v>303M</v>
          </cell>
          <cell r="F120">
            <v>38224</v>
          </cell>
          <cell r="G120">
            <v>3010.19</v>
          </cell>
          <cell r="H120">
            <v>0</v>
          </cell>
          <cell r="I120">
            <v>0</v>
          </cell>
          <cell r="J120">
            <v>3010.19</v>
          </cell>
          <cell r="K120">
            <v>0</v>
          </cell>
          <cell r="L120">
            <v>0</v>
          </cell>
          <cell r="M120">
            <v>0</v>
          </cell>
        </row>
        <row r="121">
          <cell r="A121">
            <v>3475</v>
          </cell>
          <cell r="B121" t="str">
            <v>DOZER RUBBER TIRE</v>
          </cell>
          <cell r="C121" t="str">
            <v>690 D</v>
          </cell>
          <cell r="D121" t="str">
            <v>88009-02-</v>
          </cell>
          <cell r="E121" t="str">
            <v>303H</v>
          </cell>
          <cell r="F121">
            <v>38273</v>
          </cell>
          <cell r="G121">
            <v>731445</v>
          </cell>
          <cell r="H121">
            <v>109716.75</v>
          </cell>
          <cell r="I121">
            <v>347871.67</v>
          </cell>
          <cell r="J121">
            <v>621728.25</v>
          </cell>
          <cell r="K121">
            <v>109716.75</v>
          </cell>
          <cell r="L121">
            <v>0</v>
          </cell>
          <cell r="M121">
            <v>66613.91</v>
          </cell>
        </row>
        <row r="122">
          <cell r="A122">
            <v>3476</v>
          </cell>
          <cell r="B122" t="str">
            <v>MATERIAL TRAILER</v>
          </cell>
          <cell r="C122" t="str">
            <v>2660-A</v>
          </cell>
          <cell r="D122" t="str">
            <v>88009-02-</v>
          </cell>
          <cell r="E122" t="str">
            <v>103M</v>
          </cell>
          <cell r="F122">
            <v>38367</v>
          </cell>
          <cell r="G122">
            <v>13842.53</v>
          </cell>
          <cell r="H122">
            <v>0</v>
          </cell>
          <cell r="I122">
            <v>769.03</v>
          </cell>
          <cell r="J122">
            <v>13842.53</v>
          </cell>
          <cell r="K122">
            <v>0</v>
          </cell>
          <cell r="L122">
            <v>0</v>
          </cell>
          <cell r="M122">
            <v>0</v>
          </cell>
        </row>
        <row r="123">
          <cell r="A123">
            <v>3477</v>
          </cell>
          <cell r="B123" t="str">
            <v>LUBE TRUCK</v>
          </cell>
          <cell r="C123" t="str">
            <v>4300</v>
          </cell>
          <cell r="D123" t="str">
            <v>88009-02-</v>
          </cell>
          <cell r="E123" t="str">
            <v>103H</v>
          </cell>
          <cell r="F123">
            <v>38273</v>
          </cell>
          <cell r="G123">
            <v>108283.99</v>
          </cell>
          <cell r="H123">
            <v>16242.6</v>
          </cell>
          <cell r="I123">
            <v>51499.38</v>
          </cell>
          <cell r="J123">
            <v>92041.39</v>
          </cell>
          <cell r="K123">
            <v>16242.6</v>
          </cell>
          <cell r="L123">
            <v>0</v>
          </cell>
          <cell r="M123">
            <v>9861.64</v>
          </cell>
        </row>
        <row r="124">
          <cell r="A124">
            <v>3477.01</v>
          </cell>
          <cell r="B124" t="str">
            <v>DIESEL PARTICULAR FILTER</v>
          </cell>
          <cell r="C124" t="str">
            <v>PFSC17</v>
          </cell>
          <cell r="D124" t="str">
            <v>88009-02-</v>
          </cell>
          <cell r="F124">
            <v>39753</v>
          </cell>
          <cell r="G124">
            <v>9831.52</v>
          </cell>
          <cell r="H124">
            <v>0</v>
          </cell>
          <cell r="I124">
            <v>9831.52</v>
          </cell>
          <cell r="J124">
            <v>9558.5</v>
          </cell>
          <cell r="K124">
            <v>273.02</v>
          </cell>
          <cell r="L124">
            <v>0</v>
          </cell>
          <cell r="M124">
            <v>2457.9</v>
          </cell>
        </row>
        <row r="125">
          <cell r="A125">
            <v>3477.02</v>
          </cell>
          <cell r="B125" t="str">
            <v>DIESEL PARTICULAR FILTER</v>
          </cell>
          <cell r="D125" t="str">
            <v>88009-02-</v>
          </cell>
          <cell r="F125">
            <v>40739</v>
          </cell>
          <cell r="G125">
            <v>11226.75</v>
          </cell>
          <cell r="H125">
            <v>0</v>
          </cell>
          <cell r="I125">
            <v>11226.75</v>
          </cell>
          <cell r="J125">
            <v>701.67</v>
          </cell>
          <cell r="K125">
            <v>10525.08</v>
          </cell>
          <cell r="L125">
            <v>0</v>
          </cell>
          <cell r="M125">
            <v>701.67</v>
          </cell>
        </row>
        <row r="126">
          <cell r="A126">
            <v>3478</v>
          </cell>
          <cell r="B126" t="str">
            <v>TELESCOPIC HANDLER</v>
          </cell>
          <cell r="C126" t="str">
            <v>TH103</v>
          </cell>
          <cell r="D126" t="str">
            <v>88009-02-</v>
          </cell>
          <cell r="E126" t="str">
            <v>703M</v>
          </cell>
          <cell r="F126">
            <v>39420</v>
          </cell>
          <cell r="G126">
            <v>19694.97</v>
          </cell>
          <cell r="H126">
            <v>0</v>
          </cell>
          <cell r="I126">
            <v>19694.97</v>
          </cell>
          <cell r="J126">
            <v>18874.259999999998</v>
          </cell>
          <cell r="K126">
            <v>820.71</v>
          </cell>
          <cell r="L126">
            <v>0</v>
          </cell>
          <cell r="M126">
            <v>3692.79</v>
          </cell>
        </row>
        <row r="127">
          <cell r="A127">
            <v>3479</v>
          </cell>
          <cell r="B127" t="str">
            <v>SWEEPER</v>
          </cell>
          <cell r="C127" t="str">
            <v>TYMCO 600</v>
          </cell>
          <cell r="D127" t="str">
            <v>88009-02-</v>
          </cell>
          <cell r="E127" t="str">
            <v>103M</v>
          </cell>
          <cell r="F127">
            <v>39052</v>
          </cell>
          <cell r="G127">
            <v>26954.25</v>
          </cell>
          <cell r="H127">
            <v>0</v>
          </cell>
          <cell r="I127">
            <v>23424.57</v>
          </cell>
          <cell r="J127">
            <v>18611.04</v>
          </cell>
          <cell r="K127">
            <v>8343.2099999999991</v>
          </cell>
          <cell r="L127">
            <v>0</v>
          </cell>
          <cell r="M127">
            <v>2887.92</v>
          </cell>
        </row>
        <row r="128">
          <cell r="A128">
            <v>3481</v>
          </cell>
          <cell r="B128" t="str">
            <v>MATERIAL TRAILER</v>
          </cell>
          <cell r="C128" t="str">
            <v>TRAILER</v>
          </cell>
          <cell r="D128" t="str">
            <v>88009-02-</v>
          </cell>
          <cell r="E128" t="str">
            <v>113M</v>
          </cell>
          <cell r="F128">
            <v>38344</v>
          </cell>
          <cell r="G128">
            <v>6142</v>
          </cell>
          <cell r="H128">
            <v>0</v>
          </cell>
          <cell r="I128">
            <v>170.61</v>
          </cell>
          <cell r="J128">
            <v>6142</v>
          </cell>
          <cell r="K128">
            <v>0</v>
          </cell>
          <cell r="L128">
            <v>0</v>
          </cell>
          <cell r="M128">
            <v>0</v>
          </cell>
        </row>
        <row r="129">
          <cell r="A129">
            <v>3482</v>
          </cell>
          <cell r="B129" t="str">
            <v>CONCRETE SAW</v>
          </cell>
          <cell r="C129" t="str">
            <v>MECO 42WC1</v>
          </cell>
          <cell r="D129" t="str">
            <v>88009-02-</v>
          </cell>
          <cell r="E129" t="str">
            <v>103M</v>
          </cell>
          <cell r="F129">
            <v>38355</v>
          </cell>
          <cell r="G129">
            <v>12044.97</v>
          </cell>
          <cell r="H129">
            <v>1204.49</v>
          </cell>
          <cell r="I129">
            <v>3161.83</v>
          </cell>
          <cell r="J129">
            <v>10840.48</v>
          </cell>
          <cell r="K129">
            <v>1204.49</v>
          </cell>
          <cell r="L129">
            <v>0</v>
          </cell>
          <cell r="M129">
            <v>0</v>
          </cell>
        </row>
        <row r="130">
          <cell r="A130">
            <v>3483</v>
          </cell>
          <cell r="B130" t="str">
            <v>ASPHALT PAVER</v>
          </cell>
          <cell r="C130" t="str">
            <v>CR561R</v>
          </cell>
          <cell r="D130" t="str">
            <v>88009-02-</v>
          </cell>
          <cell r="E130" t="str">
            <v>103M</v>
          </cell>
          <cell r="F130">
            <v>39431</v>
          </cell>
          <cell r="G130">
            <v>33082.29</v>
          </cell>
          <cell r="H130">
            <v>0</v>
          </cell>
          <cell r="I130">
            <v>33082.29</v>
          </cell>
          <cell r="J130">
            <v>31703.66</v>
          </cell>
          <cell r="K130">
            <v>1378.63</v>
          </cell>
          <cell r="L130">
            <v>0</v>
          </cell>
          <cell r="M130">
            <v>6202.89</v>
          </cell>
        </row>
        <row r="131">
          <cell r="A131">
            <v>3484</v>
          </cell>
          <cell r="B131" t="str">
            <v>6" PUMP</v>
          </cell>
          <cell r="C131" t="str">
            <v>PP66S12L</v>
          </cell>
          <cell r="D131" t="str">
            <v>88009-02-</v>
          </cell>
          <cell r="E131" t="str">
            <v>703M</v>
          </cell>
          <cell r="F131">
            <v>38450</v>
          </cell>
          <cell r="G131">
            <v>27781.279999999999</v>
          </cell>
          <cell r="H131">
            <v>0</v>
          </cell>
          <cell r="I131">
            <v>0</v>
          </cell>
          <cell r="J131">
            <v>27781.279999999999</v>
          </cell>
          <cell r="K131">
            <v>0</v>
          </cell>
          <cell r="L131">
            <v>0</v>
          </cell>
          <cell r="M131">
            <v>0</v>
          </cell>
        </row>
        <row r="132">
          <cell r="A132">
            <v>3485</v>
          </cell>
          <cell r="B132" t="str">
            <v>TELESCOPIC HANDLER</v>
          </cell>
          <cell r="C132" t="str">
            <v>TH103</v>
          </cell>
          <cell r="D132" t="str">
            <v>88009-02-</v>
          </cell>
          <cell r="E132" t="str">
            <v>703M</v>
          </cell>
          <cell r="F132">
            <v>38470</v>
          </cell>
          <cell r="G132">
            <v>62832.63</v>
          </cell>
          <cell r="H132">
            <v>9424.89</v>
          </cell>
          <cell r="I132">
            <v>7417.72</v>
          </cell>
          <cell r="J132">
            <v>55502.14</v>
          </cell>
          <cell r="K132">
            <v>7330.49</v>
          </cell>
          <cell r="L132">
            <v>0</v>
          </cell>
          <cell r="M132">
            <v>2094.4</v>
          </cell>
        </row>
        <row r="133">
          <cell r="A133">
            <v>3486</v>
          </cell>
          <cell r="B133" t="str">
            <v>MOTOR GRADER</v>
          </cell>
          <cell r="C133" t="str">
            <v>140H</v>
          </cell>
          <cell r="D133" t="str">
            <v>88009-02-</v>
          </cell>
          <cell r="E133" t="str">
            <v>103H</v>
          </cell>
          <cell r="F133">
            <v>38470</v>
          </cell>
          <cell r="G133">
            <v>284894.39</v>
          </cell>
          <cell r="H133">
            <v>42734.16</v>
          </cell>
          <cell r="I133">
            <v>152791.57</v>
          </cell>
          <cell r="J133">
            <v>224863.08</v>
          </cell>
          <cell r="K133">
            <v>60031.31</v>
          </cell>
          <cell r="L133">
            <v>0</v>
          </cell>
          <cell r="M133">
            <v>25945.74</v>
          </cell>
        </row>
        <row r="134">
          <cell r="A134">
            <v>3487</v>
          </cell>
          <cell r="B134" t="str">
            <v>FLATBED TRUCK</v>
          </cell>
          <cell r="C134" t="str">
            <v>FL-70</v>
          </cell>
          <cell r="D134" t="str">
            <v>88009-02-</v>
          </cell>
          <cell r="E134" t="str">
            <v>113H</v>
          </cell>
          <cell r="F134">
            <v>38436</v>
          </cell>
          <cell r="G134">
            <v>21004.21</v>
          </cell>
          <cell r="H134">
            <v>3203.4</v>
          </cell>
          <cell r="I134">
            <v>11019.58</v>
          </cell>
          <cell r="J134">
            <v>16741.47</v>
          </cell>
          <cell r="K134">
            <v>4262.74</v>
          </cell>
          <cell r="L134">
            <v>0</v>
          </cell>
          <cell r="M134">
            <v>1907.28</v>
          </cell>
        </row>
        <row r="135">
          <cell r="A135">
            <v>3489</v>
          </cell>
          <cell r="B135" t="str">
            <v>SKIP LOADER</v>
          </cell>
          <cell r="C135" t="str">
            <v>210L</v>
          </cell>
          <cell r="D135" t="str">
            <v>88009-02-</v>
          </cell>
          <cell r="E135" t="str">
            <v>143M</v>
          </cell>
          <cell r="F135">
            <v>38516</v>
          </cell>
          <cell r="G135">
            <v>60538.96</v>
          </cell>
          <cell r="H135">
            <v>0</v>
          </cell>
          <cell r="I135">
            <v>11771.44</v>
          </cell>
          <cell r="J135">
            <v>60538.96</v>
          </cell>
          <cell r="K135">
            <v>0</v>
          </cell>
          <cell r="L135">
            <v>0</v>
          </cell>
          <cell r="M135">
            <v>0</v>
          </cell>
        </row>
        <row r="136">
          <cell r="A136">
            <v>3490</v>
          </cell>
          <cell r="B136" t="str">
            <v>TELESCOPIC HANDLER</v>
          </cell>
          <cell r="C136" t="str">
            <v>TH103</v>
          </cell>
          <cell r="D136" t="str">
            <v>88009-02-</v>
          </cell>
          <cell r="E136" t="str">
            <v>703M</v>
          </cell>
          <cell r="F136">
            <v>38571</v>
          </cell>
          <cell r="G136">
            <v>63260.22</v>
          </cell>
          <cell r="H136">
            <v>0</v>
          </cell>
          <cell r="I136">
            <v>15815.02</v>
          </cell>
          <cell r="J136">
            <v>63260.22</v>
          </cell>
          <cell r="K136">
            <v>0</v>
          </cell>
          <cell r="L136">
            <v>0</v>
          </cell>
          <cell r="M136">
            <v>0</v>
          </cell>
        </row>
        <row r="137">
          <cell r="A137">
            <v>3491</v>
          </cell>
          <cell r="B137" t="str">
            <v>TRENCHER</v>
          </cell>
          <cell r="C137" t="str">
            <v>RT40</v>
          </cell>
          <cell r="D137" t="str">
            <v>88009-02-</v>
          </cell>
          <cell r="E137" t="str">
            <v>143M</v>
          </cell>
          <cell r="F137">
            <v>38504</v>
          </cell>
          <cell r="G137">
            <v>43653.73</v>
          </cell>
          <cell r="H137">
            <v>0</v>
          </cell>
          <cell r="I137">
            <v>8503.91</v>
          </cell>
          <cell r="J137">
            <v>43653.73</v>
          </cell>
          <cell r="K137">
            <v>0</v>
          </cell>
          <cell r="L137">
            <v>0</v>
          </cell>
          <cell r="M137">
            <v>0</v>
          </cell>
        </row>
        <row r="138">
          <cell r="A138">
            <v>3493</v>
          </cell>
          <cell r="B138" t="str">
            <v>AIR COMPRESSOR</v>
          </cell>
          <cell r="C138" t="str">
            <v>P185WJDR</v>
          </cell>
          <cell r="D138" t="str">
            <v>88009-02-</v>
          </cell>
          <cell r="E138" t="str">
            <v>703M</v>
          </cell>
          <cell r="F138">
            <v>38534</v>
          </cell>
          <cell r="G138">
            <v>14339.56</v>
          </cell>
          <cell r="H138">
            <v>2150.94</v>
          </cell>
          <cell r="I138">
            <v>2708.6</v>
          </cell>
          <cell r="J138">
            <v>12188.62</v>
          </cell>
          <cell r="K138">
            <v>2150.94</v>
          </cell>
          <cell r="L138">
            <v>0</v>
          </cell>
          <cell r="M138">
            <v>0</v>
          </cell>
        </row>
        <row r="139">
          <cell r="A139">
            <v>3494</v>
          </cell>
          <cell r="B139" t="str">
            <v>ASPHALT ROLLER</v>
          </cell>
          <cell r="C139" t="str">
            <v>SW850</v>
          </cell>
          <cell r="D139" t="str">
            <v>88009-02-</v>
          </cell>
          <cell r="E139" t="str">
            <v>103M</v>
          </cell>
          <cell r="F139">
            <v>38523</v>
          </cell>
          <cell r="G139">
            <v>40080</v>
          </cell>
          <cell r="H139">
            <v>0</v>
          </cell>
          <cell r="I139">
            <v>0</v>
          </cell>
          <cell r="J139">
            <v>40080</v>
          </cell>
          <cell r="K139">
            <v>0</v>
          </cell>
          <cell r="L139">
            <v>0</v>
          </cell>
          <cell r="M139">
            <v>0</v>
          </cell>
        </row>
        <row r="140">
          <cell r="A140">
            <v>3495</v>
          </cell>
          <cell r="B140" t="str">
            <v>WATER TOWER</v>
          </cell>
          <cell r="C140" t="str">
            <v>KPT120</v>
          </cell>
          <cell r="D140" t="str">
            <v>88009-02-</v>
          </cell>
          <cell r="E140" t="str">
            <v>103M</v>
          </cell>
          <cell r="F140">
            <v>38609</v>
          </cell>
          <cell r="G140">
            <v>29631.25</v>
          </cell>
          <cell r="H140">
            <v>0</v>
          </cell>
          <cell r="I140">
            <v>20459.75</v>
          </cell>
          <cell r="J140">
            <v>25750.75</v>
          </cell>
          <cell r="K140">
            <v>3880.5</v>
          </cell>
          <cell r="L140">
            <v>0</v>
          </cell>
          <cell r="M140">
            <v>3174.75</v>
          </cell>
        </row>
        <row r="141">
          <cell r="A141">
            <v>3496</v>
          </cell>
          <cell r="B141" t="str">
            <v>MOWER</v>
          </cell>
          <cell r="C141" t="str">
            <v>MTGHS26A</v>
          </cell>
          <cell r="D141" t="str">
            <v>88009-02-</v>
          </cell>
          <cell r="E141" t="str">
            <v>143M</v>
          </cell>
          <cell r="F141">
            <v>38702</v>
          </cell>
          <cell r="G141">
            <v>11313.75</v>
          </cell>
          <cell r="H141">
            <v>0</v>
          </cell>
          <cell r="I141">
            <v>8215.8799999999992</v>
          </cell>
          <cell r="J141">
            <v>9428.2999999999993</v>
          </cell>
          <cell r="K141">
            <v>1885.45</v>
          </cell>
          <cell r="L141">
            <v>0</v>
          </cell>
          <cell r="M141">
            <v>1212.21</v>
          </cell>
        </row>
        <row r="142">
          <cell r="A142">
            <v>3497</v>
          </cell>
          <cell r="B142" t="str">
            <v>MOTOR GRADER</v>
          </cell>
          <cell r="C142" t="str">
            <v>140H</v>
          </cell>
          <cell r="D142" t="str">
            <v>88009-02-</v>
          </cell>
          <cell r="E142" t="str">
            <v>303H</v>
          </cell>
          <cell r="F142">
            <v>38808</v>
          </cell>
          <cell r="G142">
            <v>290637.21000000002</v>
          </cell>
          <cell r="H142">
            <v>43595.58</v>
          </cell>
          <cell r="I142">
            <v>191163.2</v>
          </cell>
          <cell r="J142">
            <v>194104.02</v>
          </cell>
          <cell r="K142">
            <v>96533.19</v>
          </cell>
          <cell r="L142">
            <v>0</v>
          </cell>
          <cell r="M142">
            <v>26468.73</v>
          </cell>
        </row>
        <row r="143">
          <cell r="A143">
            <v>3498</v>
          </cell>
          <cell r="B143" t="str">
            <v>BACKHOE</v>
          </cell>
          <cell r="C143" t="str">
            <v>446D</v>
          </cell>
          <cell r="D143" t="str">
            <v>88009-02-</v>
          </cell>
          <cell r="E143" t="str">
            <v>303H</v>
          </cell>
          <cell r="F143">
            <v>38808</v>
          </cell>
          <cell r="G143">
            <v>148690.07999999999</v>
          </cell>
          <cell r="H143">
            <v>22303.51</v>
          </cell>
          <cell r="I143">
            <v>97799.17</v>
          </cell>
          <cell r="J143">
            <v>99303.6</v>
          </cell>
          <cell r="K143">
            <v>49386.48</v>
          </cell>
          <cell r="L143">
            <v>0</v>
          </cell>
          <cell r="M143">
            <v>13541.4</v>
          </cell>
        </row>
        <row r="144">
          <cell r="A144">
            <v>3499</v>
          </cell>
          <cell r="B144" t="str">
            <v>WHEEL LOADER</v>
          </cell>
          <cell r="C144" t="str">
            <v>980H</v>
          </cell>
          <cell r="D144" t="str">
            <v>88009-02-</v>
          </cell>
          <cell r="E144" t="str">
            <v>303H</v>
          </cell>
          <cell r="F144">
            <v>38808</v>
          </cell>
          <cell r="G144">
            <v>421040.98</v>
          </cell>
          <cell r="H144">
            <v>63156</v>
          </cell>
          <cell r="I144">
            <v>276934.77</v>
          </cell>
          <cell r="J144">
            <v>281195.12</v>
          </cell>
          <cell r="K144">
            <v>139845.85999999999</v>
          </cell>
          <cell r="L144">
            <v>0</v>
          </cell>
          <cell r="M144">
            <v>38344.769999999997</v>
          </cell>
        </row>
        <row r="145">
          <cell r="A145">
            <v>3500</v>
          </cell>
          <cell r="B145" t="str">
            <v>MATERIAL TRAILER</v>
          </cell>
          <cell r="C145" t="str">
            <v>70TV12</v>
          </cell>
          <cell r="D145" t="str">
            <v>88009-02-</v>
          </cell>
          <cell r="E145" t="str">
            <v>143M</v>
          </cell>
          <cell r="F145">
            <v>38749</v>
          </cell>
          <cell r="G145">
            <v>3261.56</v>
          </cell>
          <cell r="H145">
            <v>0</v>
          </cell>
          <cell r="I145">
            <v>2484.96</v>
          </cell>
          <cell r="J145">
            <v>2601.61</v>
          </cell>
          <cell r="K145">
            <v>659.95</v>
          </cell>
          <cell r="L145">
            <v>0</v>
          </cell>
          <cell r="M145">
            <v>349.47</v>
          </cell>
        </row>
        <row r="146">
          <cell r="A146">
            <v>3501</v>
          </cell>
          <cell r="B146" t="str">
            <v>TELESCOPIC HANDLER</v>
          </cell>
          <cell r="C146" t="str">
            <v>TH560B</v>
          </cell>
          <cell r="D146" t="str">
            <v>88009-02-</v>
          </cell>
          <cell r="E146" t="str">
            <v>703M</v>
          </cell>
          <cell r="F146">
            <v>38808</v>
          </cell>
          <cell r="G146">
            <v>87277.5</v>
          </cell>
          <cell r="H146">
            <v>13091.63</v>
          </cell>
          <cell r="I146">
            <v>35032.19</v>
          </cell>
          <cell r="J146">
            <v>74185.87</v>
          </cell>
          <cell r="K146">
            <v>13091.63</v>
          </cell>
          <cell r="L146">
            <v>0</v>
          </cell>
          <cell r="M146">
            <v>0</v>
          </cell>
        </row>
        <row r="147">
          <cell r="A147">
            <v>3502</v>
          </cell>
          <cell r="B147" t="str">
            <v>AIR COMPRESSOR</v>
          </cell>
          <cell r="C147" t="str">
            <v>P185WJDR</v>
          </cell>
          <cell r="D147" t="str">
            <v>88009-02-</v>
          </cell>
          <cell r="E147" t="str">
            <v>303M</v>
          </cell>
          <cell r="F147">
            <v>38888</v>
          </cell>
          <cell r="G147">
            <v>14237.44</v>
          </cell>
          <cell r="H147">
            <v>0</v>
          </cell>
          <cell r="I147">
            <v>13215.68</v>
          </cell>
          <cell r="J147">
            <v>14237.44</v>
          </cell>
          <cell r="K147">
            <v>0</v>
          </cell>
          <cell r="L147">
            <v>0</v>
          </cell>
          <cell r="M147">
            <v>0</v>
          </cell>
        </row>
        <row r="148">
          <cell r="A148">
            <v>3503</v>
          </cell>
          <cell r="B148" t="str">
            <v>SCRAPER</v>
          </cell>
          <cell r="C148" t="str">
            <v>613C</v>
          </cell>
          <cell r="D148" t="str">
            <v>88009-02-</v>
          </cell>
          <cell r="E148" t="str">
            <v>103H</v>
          </cell>
          <cell r="F148">
            <v>38959</v>
          </cell>
          <cell r="G148">
            <v>59262.5</v>
          </cell>
          <cell r="H148">
            <v>8889.3799999999992</v>
          </cell>
          <cell r="I148">
            <v>50373.120000000003</v>
          </cell>
          <cell r="J148">
            <v>37180.33</v>
          </cell>
          <cell r="K148">
            <v>22082.17</v>
          </cell>
          <cell r="L148">
            <v>0</v>
          </cell>
          <cell r="M148">
            <v>5397.12</v>
          </cell>
        </row>
        <row r="149">
          <cell r="A149">
            <v>3504</v>
          </cell>
          <cell r="B149" t="str">
            <v>2 AXLE WATER TRUCK</v>
          </cell>
          <cell r="C149" t="str">
            <v>330</v>
          </cell>
          <cell r="D149" t="str">
            <v>88009-02-</v>
          </cell>
          <cell r="E149" t="str">
            <v>703M</v>
          </cell>
          <cell r="F149">
            <v>38959</v>
          </cell>
          <cell r="G149">
            <v>55210.99</v>
          </cell>
          <cell r="H149">
            <v>0</v>
          </cell>
          <cell r="I149">
            <v>41408.29</v>
          </cell>
          <cell r="J149">
            <v>55210.99</v>
          </cell>
          <cell r="K149">
            <v>0</v>
          </cell>
          <cell r="L149">
            <v>0</v>
          </cell>
          <cell r="M149">
            <v>6441.45</v>
          </cell>
        </row>
        <row r="150">
          <cell r="A150">
            <v>3505</v>
          </cell>
          <cell r="B150" t="str">
            <v>2 AXLE WATER TRUCK</v>
          </cell>
          <cell r="C150" t="str">
            <v>330</v>
          </cell>
          <cell r="D150" t="str">
            <v>88009-02-</v>
          </cell>
          <cell r="E150" t="str">
            <v>103M</v>
          </cell>
          <cell r="F150">
            <v>38959</v>
          </cell>
          <cell r="G150">
            <v>54955.99</v>
          </cell>
          <cell r="H150">
            <v>0</v>
          </cell>
          <cell r="I150">
            <v>41217.040000000001</v>
          </cell>
          <cell r="J150">
            <v>54955.99</v>
          </cell>
          <cell r="K150">
            <v>0</v>
          </cell>
          <cell r="L150">
            <v>0</v>
          </cell>
          <cell r="M150">
            <v>6411.7</v>
          </cell>
        </row>
        <row r="151">
          <cell r="A151">
            <v>3506</v>
          </cell>
          <cell r="B151" t="str">
            <v>2 AXLE WATER TRUCK</v>
          </cell>
          <cell r="C151" t="str">
            <v>330</v>
          </cell>
          <cell r="D151" t="str">
            <v>88009-02-</v>
          </cell>
          <cell r="E151" t="str">
            <v>103M</v>
          </cell>
          <cell r="F151">
            <v>38959</v>
          </cell>
          <cell r="G151">
            <v>55210.99</v>
          </cell>
          <cell r="H151">
            <v>0</v>
          </cell>
          <cell r="I151">
            <v>41408.29</v>
          </cell>
          <cell r="J151">
            <v>55210.99</v>
          </cell>
          <cell r="K151">
            <v>0</v>
          </cell>
          <cell r="L151">
            <v>0</v>
          </cell>
          <cell r="M151">
            <v>6441.45</v>
          </cell>
        </row>
        <row r="152">
          <cell r="A152">
            <v>3507</v>
          </cell>
          <cell r="B152" t="str">
            <v>2 AXLE WATER TRUCK</v>
          </cell>
          <cell r="C152" t="str">
            <v>330</v>
          </cell>
          <cell r="D152" t="str">
            <v>88009-02-</v>
          </cell>
          <cell r="E152" t="str">
            <v>303M</v>
          </cell>
          <cell r="F152">
            <v>38959</v>
          </cell>
          <cell r="G152">
            <v>54955.98</v>
          </cell>
          <cell r="H152">
            <v>0</v>
          </cell>
          <cell r="I152">
            <v>41217.03</v>
          </cell>
          <cell r="J152">
            <v>54955.98</v>
          </cell>
          <cell r="K152">
            <v>0</v>
          </cell>
          <cell r="L152">
            <v>0</v>
          </cell>
          <cell r="M152">
            <v>6411.69</v>
          </cell>
        </row>
        <row r="153">
          <cell r="A153">
            <v>3508</v>
          </cell>
          <cell r="B153" t="str">
            <v>SKIP LOADER</v>
          </cell>
          <cell r="C153" t="str">
            <v>210 LE</v>
          </cell>
          <cell r="D153" t="str">
            <v>88009-02-</v>
          </cell>
          <cell r="E153" t="str">
            <v>103H</v>
          </cell>
          <cell r="F153">
            <v>38975</v>
          </cell>
          <cell r="G153">
            <v>67191.86</v>
          </cell>
          <cell r="H153">
            <v>10078.780000000001</v>
          </cell>
          <cell r="I153">
            <v>47594.22</v>
          </cell>
          <cell r="J153">
            <v>41475.1</v>
          </cell>
          <cell r="K153">
            <v>25716.76</v>
          </cell>
          <cell r="L153">
            <v>0</v>
          </cell>
          <cell r="M153">
            <v>6119.28</v>
          </cell>
        </row>
        <row r="154">
          <cell r="A154">
            <v>3508.01</v>
          </cell>
          <cell r="B154" t="str">
            <v>DIESEL PARTICULAR FILTER</v>
          </cell>
          <cell r="C154" t="str">
            <v>FS80MKS</v>
          </cell>
          <cell r="D154" t="str">
            <v>88009-02-</v>
          </cell>
          <cell r="F154">
            <v>40011</v>
          </cell>
          <cell r="G154">
            <v>16367.52</v>
          </cell>
          <cell r="H154">
            <v>0</v>
          </cell>
          <cell r="I154">
            <v>16367.52</v>
          </cell>
          <cell r="J154">
            <v>8524.75</v>
          </cell>
          <cell r="K154">
            <v>7842.77</v>
          </cell>
          <cell r="L154">
            <v>0</v>
          </cell>
          <cell r="M154">
            <v>3068.91</v>
          </cell>
        </row>
        <row r="155">
          <cell r="A155">
            <v>3510</v>
          </cell>
          <cell r="B155" t="str">
            <v>GENERATOR</v>
          </cell>
          <cell r="C155" t="str">
            <v>70 KVA</v>
          </cell>
          <cell r="D155" t="str">
            <v>88009-02-</v>
          </cell>
          <cell r="E155" t="str">
            <v>103M</v>
          </cell>
          <cell r="F155">
            <v>38986</v>
          </cell>
          <cell r="G155">
            <v>25774.16</v>
          </cell>
          <cell r="H155">
            <v>0</v>
          </cell>
          <cell r="I155">
            <v>10739.25</v>
          </cell>
          <cell r="J155">
            <v>25774.16</v>
          </cell>
          <cell r="K155">
            <v>0</v>
          </cell>
          <cell r="L155">
            <v>0</v>
          </cell>
          <cell r="M155">
            <v>0</v>
          </cell>
        </row>
        <row r="156">
          <cell r="A156">
            <v>3511</v>
          </cell>
          <cell r="B156" t="str">
            <v>BACKHOE</v>
          </cell>
          <cell r="C156" t="str">
            <v>446D</v>
          </cell>
          <cell r="D156" t="str">
            <v>88009-02-</v>
          </cell>
          <cell r="E156" t="str">
            <v>103H</v>
          </cell>
          <cell r="F156">
            <v>38992</v>
          </cell>
          <cell r="G156">
            <v>150348.6</v>
          </cell>
          <cell r="H156">
            <v>22552</v>
          </cell>
          <cell r="I156">
            <v>108018.53</v>
          </cell>
          <cell r="J156">
            <v>91283.4</v>
          </cell>
          <cell r="K156">
            <v>59065.2</v>
          </cell>
          <cell r="L156">
            <v>0</v>
          </cell>
          <cell r="M156">
            <v>13692.51</v>
          </cell>
        </row>
        <row r="157">
          <cell r="A157">
            <v>3512</v>
          </cell>
          <cell r="B157" t="str">
            <v>SKIP LOADER</v>
          </cell>
          <cell r="C157" t="str">
            <v>210 LE</v>
          </cell>
          <cell r="D157" t="str">
            <v>88009-02-</v>
          </cell>
          <cell r="E157" t="str">
            <v>303H</v>
          </cell>
          <cell r="F157">
            <v>38999</v>
          </cell>
          <cell r="G157">
            <v>66571.149999999994</v>
          </cell>
          <cell r="H157">
            <v>9985.67</v>
          </cell>
          <cell r="I157">
            <v>56585.48</v>
          </cell>
          <cell r="J157">
            <v>40418.14</v>
          </cell>
          <cell r="K157">
            <v>26153.01</v>
          </cell>
          <cell r="L157">
            <v>0</v>
          </cell>
          <cell r="M157">
            <v>6062.76</v>
          </cell>
        </row>
        <row r="158">
          <cell r="A158">
            <v>3514</v>
          </cell>
          <cell r="B158" t="str">
            <v>EQUIPMENT TRAILER</v>
          </cell>
          <cell r="C158" t="str">
            <v>T9B</v>
          </cell>
          <cell r="D158" t="str">
            <v>88009-02-</v>
          </cell>
          <cell r="E158" t="str">
            <v>143M</v>
          </cell>
          <cell r="F158">
            <v>39085</v>
          </cell>
          <cell r="G158">
            <v>6604.92</v>
          </cell>
          <cell r="H158">
            <v>0</v>
          </cell>
          <cell r="I158">
            <v>3852.87</v>
          </cell>
          <cell r="J158">
            <v>6604.92</v>
          </cell>
          <cell r="K158">
            <v>0</v>
          </cell>
          <cell r="L158">
            <v>0</v>
          </cell>
          <cell r="M158">
            <v>0</v>
          </cell>
        </row>
        <row r="159">
          <cell r="A159">
            <v>3515</v>
          </cell>
          <cell r="B159" t="str">
            <v>SKIP LOADER</v>
          </cell>
          <cell r="C159" t="str">
            <v>210LE</v>
          </cell>
          <cell r="D159" t="str">
            <v>88009-02-</v>
          </cell>
          <cell r="E159" t="str">
            <v>103H</v>
          </cell>
          <cell r="F159">
            <v>39100</v>
          </cell>
          <cell r="G159">
            <v>67191.86</v>
          </cell>
          <cell r="H159">
            <v>10078.780000000001</v>
          </cell>
          <cell r="I159">
            <v>50313.88</v>
          </cell>
          <cell r="J159">
            <v>38755.440000000002</v>
          </cell>
          <cell r="K159">
            <v>28436.42</v>
          </cell>
          <cell r="L159">
            <v>0</v>
          </cell>
          <cell r="M159">
            <v>6119.28</v>
          </cell>
        </row>
        <row r="160">
          <cell r="A160">
            <v>3516</v>
          </cell>
          <cell r="B160" t="str">
            <v>2 AXLE DUMP TRUCK</v>
          </cell>
          <cell r="D160" t="str">
            <v>88009-02-</v>
          </cell>
          <cell r="E160" t="str">
            <v>103M</v>
          </cell>
          <cell r="F160">
            <v>39140</v>
          </cell>
          <cell r="G160">
            <v>33150</v>
          </cell>
          <cell r="H160">
            <v>4982.09</v>
          </cell>
          <cell r="I160">
            <v>21125.95</v>
          </cell>
          <cell r="J160">
            <v>29278.59</v>
          </cell>
          <cell r="K160">
            <v>3871.41</v>
          </cell>
          <cell r="L160">
            <v>0</v>
          </cell>
          <cell r="M160">
            <v>1107.1199999999999</v>
          </cell>
        </row>
        <row r="161">
          <cell r="A161">
            <v>3517</v>
          </cell>
          <cell r="B161" t="str">
            <v>2 AXLE DUMP TRUCK</v>
          </cell>
          <cell r="C161" t="str">
            <v>6 YARD</v>
          </cell>
          <cell r="D161" t="str">
            <v>88009-02-</v>
          </cell>
          <cell r="E161" t="str">
            <v>103M</v>
          </cell>
          <cell r="F161">
            <v>39140</v>
          </cell>
          <cell r="G161">
            <v>33150</v>
          </cell>
          <cell r="H161">
            <v>4982.09</v>
          </cell>
          <cell r="I161">
            <v>21125.95</v>
          </cell>
          <cell r="J161">
            <v>29278.59</v>
          </cell>
          <cell r="K161">
            <v>3871.41</v>
          </cell>
          <cell r="L161">
            <v>0</v>
          </cell>
          <cell r="M161">
            <v>1107.1199999999999</v>
          </cell>
        </row>
        <row r="162">
          <cell r="A162">
            <v>3518</v>
          </cell>
          <cell r="B162" t="str">
            <v>EQUIPMENT TRAILER</v>
          </cell>
          <cell r="D162" t="str">
            <v>88009-02-</v>
          </cell>
          <cell r="E162" t="str">
            <v>113M</v>
          </cell>
          <cell r="F162">
            <v>39295</v>
          </cell>
          <cell r="G162">
            <v>14049.25</v>
          </cell>
          <cell r="H162">
            <v>0</v>
          </cell>
          <cell r="I162">
            <v>13547.5</v>
          </cell>
          <cell r="J162">
            <v>8362.5</v>
          </cell>
          <cell r="K162">
            <v>5686.75</v>
          </cell>
          <cell r="L162">
            <v>0</v>
          </cell>
          <cell r="M162">
            <v>1505.25</v>
          </cell>
        </row>
        <row r="163">
          <cell r="A163">
            <v>3519</v>
          </cell>
          <cell r="B163" t="str">
            <v>MATERIAL TRAILER</v>
          </cell>
          <cell r="D163" t="str">
            <v>88009-02-</v>
          </cell>
          <cell r="E163" t="str">
            <v>113M</v>
          </cell>
          <cell r="F163">
            <v>39144</v>
          </cell>
          <cell r="G163">
            <v>7283.63</v>
          </cell>
          <cell r="H163">
            <v>0</v>
          </cell>
          <cell r="I163">
            <v>5665.07</v>
          </cell>
          <cell r="J163">
            <v>7283.63</v>
          </cell>
          <cell r="K163">
            <v>0</v>
          </cell>
          <cell r="L163">
            <v>0</v>
          </cell>
          <cell r="M163">
            <v>0</v>
          </cell>
        </row>
        <row r="164">
          <cell r="A164">
            <v>3520</v>
          </cell>
          <cell r="B164" t="str">
            <v>FLATBED TRUCK</v>
          </cell>
          <cell r="C164" t="str">
            <v>FL70</v>
          </cell>
          <cell r="D164" t="str">
            <v>88009-02-</v>
          </cell>
          <cell r="E164" t="str">
            <v>703M</v>
          </cell>
          <cell r="F164">
            <v>39188</v>
          </cell>
          <cell r="G164">
            <v>28015</v>
          </cell>
          <cell r="H164">
            <v>0</v>
          </cell>
          <cell r="I164">
            <v>22567.65</v>
          </cell>
          <cell r="J164">
            <v>28015</v>
          </cell>
          <cell r="K164">
            <v>0</v>
          </cell>
          <cell r="L164">
            <v>0</v>
          </cell>
          <cell r="M164">
            <v>0</v>
          </cell>
        </row>
        <row r="165">
          <cell r="A165">
            <v>3521</v>
          </cell>
          <cell r="B165" t="str">
            <v>WHEEL LOADER</v>
          </cell>
          <cell r="C165" t="str">
            <v>950G</v>
          </cell>
          <cell r="D165" t="str">
            <v>88009-02-</v>
          </cell>
          <cell r="E165" t="str">
            <v>303M</v>
          </cell>
          <cell r="F165">
            <v>39225</v>
          </cell>
          <cell r="G165">
            <v>153214.07</v>
          </cell>
          <cell r="H165">
            <v>0</v>
          </cell>
          <cell r="I165">
            <v>142270.19</v>
          </cell>
          <cell r="J165">
            <v>96650.9</v>
          </cell>
          <cell r="K165">
            <v>56563.17</v>
          </cell>
          <cell r="L165">
            <v>0</v>
          </cell>
          <cell r="M165">
            <v>16415.82</v>
          </cell>
        </row>
        <row r="166">
          <cell r="A166">
            <v>3522</v>
          </cell>
          <cell r="B166" t="str">
            <v>MOTOR GRADER</v>
          </cell>
          <cell r="C166" t="str">
            <v>140H</v>
          </cell>
          <cell r="D166" t="str">
            <v>88009-02-</v>
          </cell>
          <cell r="E166" t="str">
            <v>303H</v>
          </cell>
          <cell r="F166">
            <v>39225</v>
          </cell>
          <cell r="G166">
            <v>144078.82</v>
          </cell>
          <cell r="H166">
            <v>21418</v>
          </cell>
          <cell r="I166">
            <v>113899.32</v>
          </cell>
          <cell r="J166">
            <v>77393.25</v>
          </cell>
          <cell r="K166">
            <v>66685.570000000007</v>
          </cell>
          <cell r="L166">
            <v>0</v>
          </cell>
          <cell r="M166">
            <v>13142.25</v>
          </cell>
        </row>
        <row r="167">
          <cell r="A167">
            <v>3527</v>
          </cell>
          <cell r="B167" t="str">
            <v>SKID STEER LOADER</v>
          </cell>
          <cell r="C167" t="str">
            <v>317</v>
          </cell>
          <cell r="D167" t="str">
            <v>88009-02-</v>
          </cell>
          <cell r="E167" t="str">
            <v>303M</v>
          </cell>
          <cell r="F167">
            <v>39316</v>
          </cell>
          <cell r="G167">
            <v>30566.25</v>
          </cell>
          <cell r="H167">
            <v>4584.9399999999996</v>
          </cell>
          <cell r="I167">
            <v>25053.41</v>
          </cell>
          <cell r="J167">
            <v>15465</v>
          </cell>
          <cell r="K167">
            <v>15101.25</v>
          </cell>
          <cell r="L167">
            <v>0</v>
          </cell>
          <cell r="M167">
            <v>2783.7</v>
          </cell>
        </row>
        <row r="168">
          <cell r="A168">
            <v>3536</v>
          </cell>
          <cell r="B168" t="str">
            <v>OFFICE TRAILER</v>
          </cell>
          <cell r="D168" t="str">
            <v>88009-02-</v>
          </cell>
          <cell r="E168" t="str">
            <v>903M</v>
          </cell>
          <cell r="F168">
            <v>39392</v>
          </cell>
          <cell r="G168">
            <v>7233.61</v>
          </cell>
          <cell r="H168">
            <v>0</v>
          </cell>
          <cell r="I168">
            <v>7233.61</v>
          </cell>
          <cell r="J168">
            <v>5666.32</v>
          </cell>
          <cell r="K168">
            <v>1567.29</v>
          </cell>
          <cell r="L168">
            <v>0</v>
          </cell>
          <cell r="M168">
            <v>1085.04</v>
          </cell>
        </row>
        <row r="169">
          <cell r="A169">
            <v>3540</v>
          </cell>
          <cell r="B169" t="str">
            <v>WHEEL LOADER</v>
          </cell>
          <cell r="C169" t="str">
            <v>950H</v>
          </cell>
          <cell r="D169" t="str">
            <v>88009-02-</v>
          </cell>
          <cell r="E169" t="str">
            <v>303H</v>
          </cell>
          <cell r="F169">
            <v>39465</v>
          </cell>
          <cell r="G169">
            <v>227570.41</v>
          </cell>
          <cell r="H169">
            <v>34135.56</v>
          </cell>
          <cell r="I169">
            <v>193434.85</v>
          </cell>
          <cell r="J169">
            <v>103625.86</v>
          </cell>
          <cell r="K169">
            <v>123944.55</v>
          </cell>
          <cell r="L169">
            <v>0</v>
          </cell>
          <cell r="M169">
            <v>20725.2</v>
          </cell>
        </row>
        <row r="170">
          <cell r="A170">
            <v>3541</v>
          </cell>
          <cell r="B170" t="str">
            <v>EXCAVATOR</v>
          </cell>
          <cell r="C170" t="str">
            <v>330 DL</v>
          </cell>
          <cell r="D170" t="str">
            <v>88009-02-</v>
          </cell>
          <cell r="E170" t="str">
            <v>603H</v>
          </cell>
          <cell r="F170">
            <v>39539</v>
          </cell>
          <cell r="G170">
            <v>352925.68</v>
          </cell>
          <cell r="H170">
            <v>52938.85</v>
          </cell>
          <cell r="I170">
            <v>299986.83</v>
          </cell>
          <cell r="J170">
            <v>149993.35999999999</v>
          </cell>
          <cell r="K170">
            <v>202932.32</v>
          </cell>
          <cell r="L170">
            <v>0</v>
          </cell>
          <cell r="M170">
            <v>32141.43</v>
          </cell>
        </row>
        <row r="171">
          <cell r="A171">
            <v>3542</v>
          </cell>
          <cell r="B171" t="str">
            <v>3 AXLE WATER TRUCK</v>
          </cell>
          <cell r="C171" t="str">
            <v>340</v>
          </cell>
          <cell r="D171" t="str">
            <v>88009-02-</v>
          </cell>
          <cell r="E171" t="str">
            <v>303H</v>
          </cell>
          <cell r="F171">
            <v>39574</v>
          </cell>
          <cell r="G171">
            <v>136480.29999999999</v>
          </cell>
          <cell r="H171">
            <v>20472.05</v>
          </cell>
          <cell r="I171">
            <v>116008.25</v>
          </cell>
          <cell r="J171">
            <v>56623.05</v>
          </cell>
          <cell r="K171">
            <v>79857.25</v>
          </cell>
          <cell r="L171">
            <v>0</v>
          </cell>
          <cell r="M171">
            <v>12429.45</v>
          </cell>
        </row>
        <row r="172">
          <cell r="A172">
            <v>3545</v>
          </cell>
          <cell r="B172" t="str">
            <v>DIAGNOSTIC CENTER</v>
          </cell>
          <cell r="C172" t="str">
            <v>310-0322</v>
          </cell>
          <cell r="D172" t="str">
            <v>88009-02-</v>
          </cell>
          <cell r="E172" t="str">
            <v>012</v>
          </cell>
          <cell r="F172">
            <v>39534</v>
          </cell>
          <cell r="G172">
            <v>3801.64</v>
          </cell>
          <cell r="H172">
            <v>0</v>
          </cell>
          <cell r="I172">
            <v>3801.64</v>
          </cell>
          <cell r="J172">
            <v>3801.64</v>
          </cell>
          <cell r="K172">
            <v>0</v>
          </cell>
          <cell r="L172">
            <v>0</v>
          </cell>
          <cell r="M172">
            <v>422.44</v>
          </cell>
        </row>
        <row r="173">
          <cell r="A173">
            <v>3550</v>
          </cell>
          <cell r="B173" t="str">
            <v>WHEEL LOADER</v>
          </cell>
          <cell r="C173" t="str">
            <v>950H</v>
          </cell>
          <cell r="D173" t="str">
            <v>88009-02-</v>
          </cell>
          <cell r="E173" t="str">
            <v>603H</v>
          </cell>
          <cell r="F173">
            <v>39722</v>
          </cell>
          <cell r="G173">
            <v>240580.19</v>
          </cell>
          <cell r="H173">
            <v>36087.03</v>
          </cell>
          <cell r="I173">
            <v>204493.16</v>
          </cell>
          <cell r="J173">
            <v>90074.28</v>
          </cell>
          <cell r="K173">
            <v>150505.91</v>
          </cell>
          <cell r="L173">
            <v>0</v>
          </cell>
          <cell r="M173">
            <v>21909.96</v>
          </cell>
        </row>
        <row r="174">
          <cell r="A174">
            <v>3552</v>
          </cell>
          <cell r="B174" t="str">
            <v>SCRAPER</v>
          </cell>
          <cell r="C174" t="str">
            <v>613 G</v>
          </cell>
          <cell r="D174" t="str">
            <v>88009-02-</v>
          </cell>
          <cell r="E174" t="str">
            <v>303H</v>
          </cell>
          <cell r="F174">
            <v>39772</v>
          </cell>
          <cell r="G174">
            <v>254182.5</v>
          </cell>
          <cell r="H174">
            <v>38127.379999999997</v>
          </cell>
          <cell r="I174">
            <v>216055.12</v>
          </cell>
          <cell r="J174">
            <v>90022.8</v>
          </cell>
          <cell r="K174">
            <v>164159.70000000001</v>
          </cell>
          <cell r="L174">
            <v>0</v>
          </cell>
          <cell r="M174">
            <v>23148.720000000001</v>
          </cell>
        </row>
        <row r="175">
          <cell r="A175">
            <v>3563</v>
          </cell>
          <cell r="B175" t="str">
            <v>SPUR POWER WINCHES</v>
          </cell>
          <cell r="C175" t="str">
            <v>4HS26M-S10</v>
          </cell>
          <cell r="D175" t="str">
            <v>88009-02-</v>
          </cell>
          <cell r="E175" t="str">
            <v>703M</v>
          </cell>
          <cell r="F175">
            <v>39753</v>
          </cell>
          <cell r="G175">
            <v>37640.71</v>
          </cell>
          <cell r="H175">
            <v>5646.11</v>
          </cell>
          <cell r="I175">
            <v>31994.6</v>
          </cell>
          <cell r="J175">
            <v>13331.15</v>
          </cell>
          <cell r="K175">
            <v>24309.56</v>
          </cell>
          <cell r="L175">
            <v>0</v>
          </cell>
          <cell r="M175">
            <v>3428.01</v>
          </cell>
        </row>
        <row r="176">
          <cell r="A176">
            <v>3564</v>
          </cell>
          <cell r="B176" t="str">
            <v>SPUR POWER WINCHES</v>
          </cell>
          <cell r="C176" t="str">
            <v>4HS26M-S10</v>
          </cell>
          <cell r="D176" t="str">
            <v>88009-02-</v>
          </cell>
          <cell r="E176" t="str">
            <v>703M</v>
          </cell>
          <cell r="F176">
            <v>39753</v>
          </cell>
          <cell r="G176">
            <v>37640.71</v>
          </cell>
          <cell r="H176">
            <v>5646.11</v>
          </cell>
          <cell r="I176">
            <v>31994.6</v>
          </cell>
          <cell r="J176">
            <v>13331.15</v>
          </cell>
          <cell r="K176">
            <v>24309.56</v>
          </cell>
          <cell r="L176">
            <v>0</v>
          </cell>
          <cell r="M176">
            <v>3428.01</v>
          </cell>
        </row>
        <row r="177">
          <cell r="A177">
            <v>3565</v>
          </cell>
          <cell r="B177" t="str">
            <v>SPUR POWER WINCHES</v>
          </cell>
          <cell r="C177" t="str">
            <v>4HS26M-S10</v>
          </cell>
          <cell r="D177" t="str">
            <v>88009-02-</v>
          </cell>
          <cell r="E177" t="str">
            <v>703M</v>
          </cell>
          <cell r="F177">
            <v>39753</v>
          </cell>
          <cell r="G177">
            <v>37640.71</v>
          </cell>
          <cell r="H177">
            <v>5646.11</v>
          </cell>
          <cell r="I177">
            <v>31994.6</v>
          </cell>
          <cell r="J177">
            <v>13331.15</v>
          </cell>
          <cell r="K177">
            <v>24309.56</v>
          </cell>
          <cell r="L177">
            <v>0</v>
          </cell>
          <cell r="M177">
            <v>3428.01</v>
          </cell>
        </row>
        <row r="178">
          <cell r="A178">
            <v>3566</v>
          </cell>
          <cell r="B178" t="str">
            <v>SPUR POWER WINCHES</v>
          </cell>
          <cell r="C178" t="str">
            <v>4HS26M-S10</v>
          </cell>
          <cell r="D178" t="str">
            <v>88009-02-</v>
          </cell>
          <cell r="E178" t="str">
            <v>703M</v>
          </cell>
          <cell r="F178">
            <v>39753</v>
          </cell>
          <cell r="G178">
            <v>37640.71</v>
          </cell>
          <cell r="H178">
            <v>5646.11</v>
          </cell>
          <cell r="I178">
            <v>31994.6</v>
          </cell>
          <cell r="J178">
            <v>13331.15</v>
          </cell>
          <cell r="K178">
            <v>24309.56</v>
          </cell>
          <cell r="L178">
            <v>0</v>
          </cell>
          <cell r="M178">
            <v>3428.01</v>
          </cell>
        </row>
        <row r="179">
          <cell r="A179">
            <v>3567</v>
          </cell>
          <cell r="B179" t="str">
            <v>SPUR POWER WINCHES</v>
          </cell>
          <cell r="C179" t="str">
            <v>4HS26M-S10</v>
          </cell>
          <cell r="D179" t="str">
            <v>88009-02-</v>
          </cell>
          <cell r="E179" t="str">
            <v>703M</v>
          </cell>
          <cell r="F179">
            <v>39753</v>
          </cell>
          <cell r="G179">
            <v>37640.71</v>
          </cell>
          <cell r="H179">
            <v>5646.11</v>
          </cell>
          <cell r="I179">
            <v>31994.6</v>
          </cell>
          <cell r="J179">
            <v>13331.15</v>
          </cell>
          <cell r="K179">
            <v>24309.56</v>
          </cell>
          <cell r="L179">
            <v>0</v>
          </cell>
          <cell r="M179">
            <v>3428.01</v>
          </cell>
        </row>
        <row r="180">
          <cell r="A180">
            <v>3568</v>
          </cell>
          <cell r="B180" t="str">
            <v>SPUR POWER WINCHES</v>
          </cell>
          <cell r="C180" t="str">
            <v>4HS26M-S10</v>
          </cell>
          <cell r="D180" t="str">
            <v>88009-02-</v>
          </cell>
          <cell r="E180" t="str">
            <v>703M</v>
          </cell>
          <cell r="F180">
            <v>39753</v>
          </cell>
          <cell r="G180">
            <v>37640.699999999997</v>
          </cell>
          <cell r="H180">
            <v>5646.11</v>
          </cell>
          <cell r="I180">
            <v>31994.6</v>
          </cell>
          <cell r="J180">
            <v>13331.15</v>
          </cell>
          <cell r="K180">
            <v>24309.55</v>
          </cell>
          <cell r="L180">
            <v>0</v>
          </cell>
          <cell r="M180">
            <v>3428.01</v>
          </cell>
        </row>
        <row r="181">
          <cell r="A181">
            <v>3569</v>
          </cell>
          <cell r="B181" t="str">
            <v>TELEHANDLER</v>
          </cell>
          <cell r="C181" t="str">
            <v>G10-55A</v>
          </cell>
          <cell r="D181" t="str">
            <v>88009-02-</v>
          </cell>
          <cell r="E181" t="str">
            <v>703M</v>
          </cell>
          <cell r="F181">
            <v>39821</v>
          </cell>
          <cell r="G181">
            <v>117426.63</v>
          </cell>
          <cell r="H181">
            <v>17614</v>
          </cell>
          <cell r="I181">
            <v>99812.63</v>
          </cell>
          <cell r="J181">
            <v>39212.25</v>
          </cell>
          <cell r="K181">
            <v>78214.38</v>
          </cell>
          <cell r="L181">
            <v>0</v>
          </cell>
          <cell r="M181">
            <v>10694.25</v>
          </cell>
        </row>
        <row r="182">
          <cell r="A182">
            <v>3570</v>
          </cell>
          <cell r="B182" t="str">
            <v>TELEHANDLER</v>
          </cell>
          <cell r="C182" t="str">
            <v>G10-55A</v>
          </cell>
          <cell r="D182" t="str">
            <v>88009-02-</v>
          </cell>
          <cell r="E182" t="str">
            <v>703M</v>
          </cell>
          <cell r="F182">
            <v>39821</v>
          </cell>
          <cell r="G182">
            <v>117426.62</v>
          </cell>
          <cell r="H182">
            <v>17614</v>
          </cell>
          <cell r="I182">
            <v>99812.62</v>
          </cell>
          <cell r="J182">
            <v>39212.25</v>
          </cell>
          <cell r="K182">
            <v>78214.37</v>
          </cell>
          <cell r="L182">
            <v>0</v>
          </cell>
          <cell r="M182">
            <v>10694.25</v>
          </cell>
        </row>
        <row r="183">
          <cell r="A183">
            <v>3571</v>
          </cell>
          <cell r="B183" t="str">
            <v>10K GAL PORTABLE WATER TOWER</v>
          </cell>
          <cell r="D183" t="str">
            <v>88009-02-</v>
          </cell>
          <cell r="E183" t="str">
            <v>103M</v>
          </cell>
          <cell r="F183">
            <v>39871</v>
          </cell>
          <cell r="G183">
            <v>10063.85</v>
          </cell>
          <cell r="H183">
            <v>0</v>
          </cell>
          <cell r="I183">
            <v>10063.85</v>
          </cell>
          <cell r="J183">
            <v>3714.11</v>
          </cell>
          <cell r="K183">
            <v>6349.74</v>
          </cell>
          <cell r="L183">
            <v>0</v>
          </cell>
          <cell r="M183">
            <v>1078.29</v>
          </cell>
        </row>
        <row r="184">
          <cell r="A184">
            <v>3572</v>
          </cell>
          <cell r="B184" t="str">
            <v>SOUP TRUCK</v>
          </cell>
          <cell r="C184" t="str">
            <v>M2106</v>
          </cell>
          <cell r="D184" t="str">
            <v>88009-02-</v>
          </cell>
          <cell r="E184" t="str">
            <v>113M</v>
          </cell>
          <cell r="F184">
            <v>39871</v>
          </cell>
          <cell r="G184">
            <v>76627.960000000006</v>
          </cell>
          <cell r="H184">
            <v>11494.19</v>
          </cell>
          <cell r="I184">
            <v>65133.77</v>
          </cell>
          <cell r="J184">
            <v>20935.8</v>
          </cell>
          <cell r="K184">
            <v>55692.160000000003</v>
          </cell>
          <cell r="L184">
            <v>0</v>
          </cell>
          <cell r="M184">
            <v>6978.6</v>
          </cell>
        </row>
        <row r="185">
          <cell r="A185">
            <v>3573</v>
          </cell>
          <cell r="B185" t="str">
            <v>SUPER SCREED</v>
          </cell>
          <cell r="C185" t="str">
            <v>WRS 1600LP</v>
          </cell>
          <cell r="D185" t="str">
            <v>88009-02-</v>
          </cell>
          <cell r="E185" t="str">
            <v>113M</v>
          </cell>
          <cell r="F185">
            <v>39873</v>
          </cell>
          <cell r="G185">
            <v>53502.879999999997</v>
          </cell>
          <cell r="H185">
            <v>0</v>
          </cell>
          <cell r="I185">
            <v>53502.879999999997</v>
          </cell>
          <cell r="J185">
            <v>19745.14</v>
          </cell>
          <cell r="K185">
            <v>33757.74</v>
          </cell>
          <cell r="L185">
            <v>0</v>
          </cell>
          <cell r="M185">
            <v>5732.46</v>
          </cell>
        </row>
        <row r="186">
          <cell r="A186">
            <v>3574</v>
          </cell>
          <cell r="B186" t="str">
            <v>2 AXLE WATER TRUCK</v>
          </cell>
          <cell r="C186" t="str">
            <v>ACTERRA</v>
          </cell>
          <cell r="D186" t="str">
            <v>88009-02-</v>
          </cell>
          <cell r="E186" t="str">
            <v>103M</v>
          </cell>
          <cell r="F186">
            <v>39890</v>
          </cell>
          <cell r="G186">
            <v>70118.33</v>
          </cell>
          <cell r="H186">
            <v>10517.75</v>
          </cell>
          <cell r="I186">
            <v>59600.58</v>
          </cell>
          <cell r="J186">
            <v>21995.43</v>
          </cell>
          <cell r="K186">
            <v>48122.9</v>
          </cell>
          <cell r="L186">
            <v>0</v>
          </cell>
          <cell r="M186">
            <v>6385.77</v>
          </cell>
        </row>
        <row r="187">
          <cell r="A187">
            <v>3575</v>
          </cell>
          <cell r="B187" t="str">
            <v>BACKHOE LOADER</v>
          </cell>
          <cell r="C187" t="str">
            <v>450E</v>
          </cell>
          <cell r="D187" t="str">
            <v>88009-02-</v>
          </cell>
          <cell r="E187" t="str">
            <v>103H</v>
          </cell>
          <cell r="F187">
            <v>39919</v>
          </cell>
          <cell r="G187">
            <v>161062.92000000001</v>
          </cell>
          <cell r="H187">
            <v>24159.439999999999</v>
          </cell>
          <cell r="I187">
            <v>136903.48000000001</v>
          </cell>
          <cell r="J187">
            <v>48894</v>
          </cell>
          <cell r="K187">
            <v>112168.92</v>
          </cell>
          <cell r="L187">
            <v>0</v>
          </cell>
          <cell r="M187">
            <v>14668.2</v>
          </cell>
        </row>
        <row r="188">
          <cell r="A188">
            <v>3575.01</v>
          </cell>
          <cell r="B188" t="str">
            <v>24" COMPACTION WHEEL</v>
          </cell>
          <cell r="C188" t="str">
            <v>BHLWHL24PO</v>
          </cell>
          <cell r="D188" t="str">
            <v>88009-02-</v>
          </cell>
          <cell r="F188">
            <v>39930</v>
          </cell>
          <cell r="G188">
            <v>4078.13</v>
          </cell>
          <cell r="H188">
            <v>0</v>
          </cell>
          <cell r="I188">
            <v>4078.13</v>
          </cell>
          <cell r="J188">
            <v>1456.5</v>
          </cell>
          <cell r="K188">
            <v>2621.63</v>
          </cell>
          <cell r="L188">
            <v>0</v>
          </cell>
          <cell r="M188">
            <v>436.95</v>
          </cell>
        </row>
        <row r="189">
          <cell r="A189">
            <v>3577</v>
          </cell>
          <cell r="B189" t="str">
            <v>LOADER</v>
          </cell>
          <cell r="C189" t="str">
            <v>210LJ</v>
          </cell>
          <cell r="D189" t="str">
            <v>88009-02-</v>
          </cell>
          <cell r="E189" t="str">
            <v>103M</v>
          </cell>
          <cell r="F189">
            <v>39940</v>
          </cell>
          <cell r="G189">
            <v>96612.38</v>
          </cell>
          <cell r="H189">
            <v>14491.86</v>
          </cell>
          <cell r="I189">
            <v>82120.52</v>
          </cell>
          <cell r="J189">
            <v>28351.27</v>
          </cell>
          <cell r="K189">
            <v>68261.11</v>
          </cell>
          <cell r="L189">
            <v>0</v>
          </cell>
          <cell r="M189">
            <v>8798.67</v>
          </cell>
        </row>
        <row r="190">
          <cell r="A190">
            <v>3579</v>
          </cell>
          <cell r="B190" t="str">
            <v>BLOCK SAW</v>
          </cell>
          <cell r="D190" t="str">
            <v>88009-02-</v>
          </cell>
          <cell r="E190" t="str">
            <v>123M</v>
          </cell>
          <cell r="F190">
            <v>40024</v>
          </cell>
          <cell r="G190">
            <v>3393.63</v>
          </cell>
          <cell r="H190">
            <v>0</v>
          </cell>
          <cell r="I190">
            <v>3393.63</v>
          </cell>
          <cell r="J190">
            <v>1908.9</v>
          </cell>
          <cell r="K190">
            <v>1484.73</v>
          </cell>
          <cell r="L190">
            <v>0</v>
          </cell>
          <cell r="M190">
            <v>636.29999999999995</v>
          </cell>
        </row>
        <row r="191">
          <cell r="A191">
            <v>3580</v>
          </cell>
          <cell r="B191" t="str">
            <v>GLONASS ROVER</v>
          </cell>
          <cell r="D191" t="str">
            <v>88009-02-</v>
          </cell>
          <cell r="E191" t="str">
            <v>103M</v>
          </cell>
          <cell r="F191">
            <v>39940</v>
          </cell>
          <cell r="G191">
            <v>33646.93</v>
          </cell>
          <cell r="H191">
            <v>0</v>
          </cell>
          <cell r="I191">
            <v>33646.93</v>
          </cell>
          <cell r="J191">
            <v>20328.419999999998</v>
          </cell>
          <cell r="K191">
            <v>13318.51</v>
          </cell>
          <cell r="L191">
            <v>0</v>
          </cell>
          <cell r="M191">
            <v>6308.82</v>
          </cell>
        </row>
        <row r="192">
          <cell r="A192">
            <v>3580.01</v>
          </cell>
          <cell r="B192" t="str">
            <v>SUPERVISOR KIT</v>
          </cell>
          <cell r="D192" t="str">
            <v>88009-02-</v>
          </cell>
          <cell r="F192">
            <v>40039</v>
          </cell>
          <cell r="G192">
            <v>18264.560000000001</v>
          </cell>
          <cell r="H192">
            <v>0</v>
          </cell>
          <cell r="I192">
            <v>18264.560000000001</v>
          </cell>
          <cell r="J192">
            <v>9893.26</v>
          </cell>
          <cell r="K192">
            <v>8371.2999999999993</v>
          </cell>
          <cell r="L192">
            <v>0</v>
          </cell>
          <cell r="M192">
            <v>3424.59</v>
          </cell>
        </row>
        <row r="193">
          <cell r="A193">
            <v>3581</v>
          </cell>
          <cell r="B193" t="str">
            <v>ROVER w/NETWORK</v>
          </cell>
          <cell r="D193" t="str">
            <v>88009-02-</v>
          </cell>
          <cell r="E193" t="str">
            <v>603M</v>
          </cell>
          <cell r="F193">
            <v>39940</v>
          </cell>
          <cell r="G193">
            <v>25106.58</v>
          </cell>
          <cell r="H193">
            <v>0</v>
          </cell>
          <cell r="I193">
            <v>25106.58</v>
          </cell>
          <cell r="J193">
            <v>15168.45</v>
          </cell>
          <cell r="K193">
            <v>9938.1299999999992</v>
          </cell>
          <cell r="L193">
            <v>0</v>
          </cell>
          <cell r="M193">
            <v>4707.45</v>
          </cell>
        </row>
        <row r="194">
          <cell r="A194">
            <v>3583</v>
          </cell>
          <cell r="B194" t="str">
            <v>GPS DEVICE</v>
          </cell>
          <cell r="D194" t="str">
            <v>88009-02-</v>
          </cell>
          <cell r="E194" t="str">
            <v>603M</v>
          </cell>
          <cell r="F194">
            <v>39940</v>
          </cell>
          <cell r="G194">
            <v>53533.45</v>
          </cell>
          <cell r="H194">
            <v>0</v>
          </cell>
          <cell r="I194">
            <v>53533.45</v>
          </cell>
          <cell r="J194">
            <v>32343.119999999999</v>
          </cell>
          <cell r="K194">
            <v>21190.33</v>
          </cell>
          <cell r="L194">
            <v>0</v>
          </cell>
          <cell r="M194">
            <v>10037.52</v>
          </cell>
        </row>
        <row r="195">
          <cell r="A195">
            <v>3584</v>
          </cell>
          <cell r="B195" t="str">
            <v>GPS DEVICE</v>
          </cell>
          <cell r="D195" t="str">
            <v>88009-02-</v>
          </cell>
          <cell r="E195" t="str">
            <v>103M</v>
          </cell>
          <cell r="F195">
            <v>39940</v>
          </cell>
          <cell r="G195">
            <v>60123.1</v>
          </cell>
          <cell r="H195">
            <v>0</v>
          </cell>
          <cell r="I195">
            <v>60123.1</v>
          </cell>
          <cell r="J195">
            <v>36324.239999999998</v>
          </cell>
          <cell r="K195">
            <v>23798.86</v>
          </cell>
          <cell r="L195">
            <v>0</v>
          </cell>
          <cell r="M195">
            <v>11273.04</v>
          </cell>
        </row>
        <row r="196">
          <cell r="A196">
            <v>3585</v>
          </cell>
          <cell r="B196" t="str">
            <v>FORM TRUCK</v>
          </cell>
          <cell r="C196" t="str">
            <v>M2</v>
          </cell>
          <cell r="D196" t="str">
            <v>88009-02-</v>
          </cell>
          <cell r="E196" t="str">
            <v>113M</v>
          </cell>
          <cell r="F196">
            <v>40057</v>
          </cell>
          <cell r="G196">
            <v>80659.240000000005</v>
          </cell>
          <cell r="H196">
            <v>3999.66</v>
          </cell>
          <cell r="I196">
            <v>76659.58</v>
          </cell>
          <cell r="J196">
            <v>22815.25</v>
          </cell>
          <cell r="K196">
            <v>57843.99</v>
          </cell>
          <cell r="L196">
            <v>0</v>
          </cell>
          <cell r="M196">
            <v>8213.49</v>
          </cell>
        </row>
        <row r="197">
          <cell r="A197">
            <v>3585.01</v>
          </cell>
          <cell r="B197" t="str">
            <v>BODY &amp; LABOR USAGE</v>
          </cell>
          <cell r="D197" t="str">
            <v>88009-02-</v>
          </cell>
          <cell r="F197">
            <v>40072</v>
          </cell>
          <cell r="G197">
            <v>18716.57</v>
          </cell>
          <cell r="H197">
            <v>0</v>
          </cell>
          <cell r="I197">
            <v>18716.57</v>
          </cell>
          <cell r="J197">
            <v>5570.5</v>
          </cell>
          <cell r="K197">
            <v>13146.07</v>
          </cell>
          <cell r="L197">
            <v>0</v>
          </cell>
          <cell r="M197">
            <v>2005.38</v>
          </cell>
        </row>
        <row r="198">
          <cell r="A198">
            <v>3586</v>
          </cell>
          <cell r="B198" t="str">
            <v>GENERATOR</v>
          </cell>
          <cell r="C198" t="str">
            <v>R123-8A36</v>
          </cell>
          <cell r="D198" t="str">
            <v>88009-02-</v>
          </cell>
          <cell r="E198" t="str">
            <v>903M</v>
          </cell>
          <cell r="F198">
            <v>39993</v>
          </cell>
          <cell r="G198">
            <v>167011.57999999999</v>
          </cell>
          <cell r="H198">
            <v>25051.74</v>
          </cell>
          <cell r="I198">
            <v>141959.84</v>
          </cell>
          <cell r="J198">
            <v>40560</v>
          </cell>
          <cell r="K198">
            <v>126451.58</v>
          </cell>
          <cell r="L198">
            <v>0</v>
          </cell>
          <cell r="M198">
            <v>15210</v>
          </cell>
        </row>
        <row r="199">
          <cell r="A199">
            <v>3588</v>
          </cell>
          <cell r="B199" t="str">
            <v>WATER WELL @ ROCK PLANT</v>
          </cell>
          <cell r="D199" t="str">
            <v>88009-02-</v>
          </cell>
          <cell r="E199" t="str">
            <v>303M</v>
          </cell>
          <cell r="F199">
            <v>39952</v>
          </cell>
          <cell r="G199">
            <v>316655</v>
          </cell>
          <cell r="H199">
            <v>0</v>
          </cell>
          <cell r="I199">
            <v>316655</v>
          </cell>
          <cell r="J199">
            <v>46778.68</v>
          </cell>
          <cell r="K199">
            <v>269876.32</v>
          </cell>
          <cell r="L199">
            <v>0</v>
          </cell>
          <cell r="M199">
            <v>16192.62</v>
          </cell>
        </row>
        <row r="200">
          <cell r="A200">
            <v>3589</v>
          </cell>
          <cell r="B200" t="str">
            <v>BACK UP GENERATOR-CARRIER PKWY</v>
          </cell>
          <cell r="C200" t="str">
            <v>20GGMA-6110</v>
          </cell>
          <cell r="D200" t="str">
            <v>73142-39-</v>
          </cell>
          <cell r="E200" t="str">
            <v>300</v>
          </cell>
          <cell r="F200">
            <v>40005</v>
          </cell>
          <cell r="G200">
            <v>34331</v>
          </cell>
          <cell r="H200">
            <v>0</v>
          </cell>
          <cell r="I200">
            <v>34331</v>
          </cell>
          <cell r="J200">
            <v>11034.9</v>
          </cell>
          <cell r="K200">
            <v>23296.1</v>
          </cell>
          <cell r="L200">
            <v>0</v>
          </cell>
          <cell r="M200">
            <v>3678.3</v>
          </cell>
        </row>
        <row r="201">
          <cell r="A201">
            <v>3590</v>
          </cell>
          <cell r="B201" t="str">
            <v>VIBRATORY COMPACTOR ROLLER</v>
          </cell>
          <cell r="C201" t="str">
            <v>CS56</v>
          </cell>
          <cell r="D201" t="str">
            <v>88009-02-</v>
          </cell>
          <cell r="E201" t="str">
            <v>103M</v>
          </cell>
          <cell r="F201">
            <v>40476</v>
          </cell>
          <cell r="G201">
            <v>117946.13</v>
          </cell>
          <cell r="H201">
            <v>17691.919999999998</v>
          </cell>
          <cell r="I201">
            <v>100254.21</v>
          </cell>
          <cell r="J201">
            <v>16709.04</v>
          </cell>
          <cell r="K201">
            <v>101237.09</v>
          </cell>
          <cell r="L201">
            <v>0</v>
          </cell>
          <cell r="M201">
            <v>12531.78</v>
          </cell>
        </row>
        <row r="202">
          <cell r="A202">
            <v>3591</v>
          </cell>
          <cell r="B202" t="str">
            <v>VIBRATORY ASPHALT COMPACTOR</v>
          </cell>
          <cell r="C202" t="str">
            <v>CB24</v>
          </cell>
          <cell r="D202" t="str">
            <v>88009-02-</v>
          </cell>
          <cell r="E202" t="str">
            <v>103M</v>
          </cell>
          <cell r="F202">
            <v>40492</v>
          </cell>
          <cell r="G202">
            <v>29670.92</v>
          </cell>
          <cell r="H202">
            <v>4450.6400000000003</v>
          </cell>
          <cell r="I202">
            <v>25220.28</v>
          </cell>
          <cell r="J202">
            <v>3853.08</v>
          </cell>
          <cell r="K202">
            <v>25817.84</v>
          </cell>
          <cell r="L202">
            <v>0</v>
          </cell>
          <cell r="M202">
            <v>3152.52</v>
          </cell>
        </row>
        <row r="203">
          <cell r="A203">
            <v>3593</v>
          </cell>
          <cell r="B203" t="str">
            <v>SOLAR MESSAGE BOARD</v>
          </cell>
          <cell r="C203" t="str">
            <v>SUNRAY 380</v>
          </cell>
          <cell r="D203" t="str">
            <v>88009-02-</v>
          </cell>
          <cell r="E203" t="str">
            <v>303M</v>
          </cell>
          <cell r="F203">
            <v>40240</v>
          </cell>
          <cell r="G203">
            <v>16507.16</v>
          </cell>
          <cell r="H203">
            <v>0</v>
          </cell>
          <cell r="I203">
            <v>16507.16</v>
          </cell>
          <cell r="J203">
            <v>3733.69</v>
          </cell>
          <cell r="K203">
            <v>12773.47</v>
          </cell>
          <cell r="L203">
            <v>0</v>
          </cell>
          <cell r="M203">
            <v>1768.59</v>
          </cell>
        </row>
        <row r="204">
          <cell r="A204">
            <v>3594</v>
          </cell>
          <cell r="B204" t="str">
            <v>SOLAR MESSAGE BOARD</v>
          </cell>
          <cell r="C204" t="str">
            <v>SUNRAY 380</v>
          </cell>
          <cell r="D204" t="str">
            <v>88009-02-</v>
          </cell>
          <cell r="E204" t="str">
            <v>303M</v>
          </cell>
          <cell r="F204">
            <v>40240</v>
          </cell>
          <cell r="G204">
            <v>16505.919999999998</v>
          </cell>
          <cell r="H204">
            <v>0</v>
          </cell>
          <cell r="I204">
            <v>16505.919999999998</v>
          </cell>
          <cell r="J204">
            <v>3733.5</v>
          </cell>
          <cell r="K204">
            <v>12772.42</v>
          </cell>
          <cell r="L204">
            <v>0</v>
          </cell>
          <cell r="M204">
            <v>1768.5</v>
          </cell>
        </row>
        <row r="205">
          <cell r="A205">
            <v>3596</v>
          </cell>
          <cell r="B205" t="str">
            <v>SWEEPER</v>
          </cell>
          <cell r="C205" t="str">
            <v>BAH 600</v>
          </cell>
          <cell r="D205" t="str">
            <v>88009-02-</v>
          </cell>
          <cell r="E205" t="str">
            <v>103M</v>
          </cell>
          <cell r="F205">
            <v>40296</v>
          </cell>
          <cell r="G205">
            <v>89175</v>
          </cell>
          <cell r="H205">
            <v>13376.25</v>
          </cell>
          <cell r="I205">
            <v>75798.75</v>
          </cell>
          <cell r="J205">
            <v>35793.839999999997</v>
          </cell>
          <cell r="K205">
            <v>53381.16</v>
          </cell>
          <cell r="L205">
            <v>0</v>
          </cell>
          <cell r="M205">
            <v>18949.68</v>
          </cell>
        </row>
        <row r="206">
          <cell r="A206">
            <v>3597</v>
          </cell>
          <cell r="B206" t="str">
            <v>WATER TRUCK</v>
          </cell>
          <cell r="C206" t="str">
            <v>FREIGHT-M2</v>
          </cell>
          <cell r="D206" t="str">
            <v>88009-02-</v>
          </cell>
          <cell r="E206" t="str">
            <v>103H</v>
          </cell>
          <cell r="F206">
            <v>40310</v>
          </cell>
          <cell r="G206">
            <v>40724.199999999997</v>
          </cell>
          <cell r="H206">
            <v>6108.63</v>
          </cell>
          <cell r="I206">
            <v>34615.57</v>
          </cell>
          <cell r="J206">
            <v>7005.53</v>
          </cell>
          <cell r="K206">
            <v>33718.67</v>
          </cell>
          <cell r="L206">
            <v>0</v>
          </cell>
          <cell r="M206">
            <v>3708.81</v>
          </cell>
        </row>
        <row r="207">
          <cell r="A207">
            <v>3598</v>
          </cell>
          <cell r="B207" t="str">
            <v>WATER TRUCK</v>
          </cell>
          <cell r="C207" t="str">
            <v>FREIGHT-M2</v>
          </cell>
          <cell r="D207" t="str">
            <v>88009-02-</v>
          </cell>
          <cell r="E207" t="str">
            <v>103H</v>
          </cell>
          <cell r="F207">
            <v>40310</v>
          </cell>
          <cell r="G207">
            <v>29749.19</v>
          </cell>
          <cell r="H207">
            <v>4462.38</v>
          </cell>
          <cell r="I207">
            <v>25286.81</v>
          </cell>
          <cell r="J207">
            <v>5117.51</v>
          </cell>
          <cell r="K207">
            <v>24631.68</v>
          </cell>
          <cell r="L207">
            <v>0</v>
          </cell>
          <cell r="M207">
            <v>2709.27</v>
          </cell>
        </row>
        <row r="208">
          <cell r="A208">
            <v>3599</v>
          </cell>
          <cell r="B208" t="str">
            <v>SWEEPER</v>
          </cell>
          <cell r="C208" t="str">
            <v>M2</v>
          </cell>
          <cell r="D208" t="str">
            <v>88009-02-</v>
          </cell>
          <cell r="E208" t="str">
            <v>303M</v>
          </cell>
          <cell r="F208">
            <v>40441</v>
          </cell>
          <cell r="G208">
            <v>86279.38</v>
          </cell>
          <cell r="H208">
            <v>12941.91</v>
          </cell>
          <cell r="I208">
            <v>73337.47</v>
          </cell>
          <cell r="J208">
            <v>19862.18</v>
          </cell>
          <cell r="K208">
            <v>66417.2</v>
          </cell>
          <cell r="L208">
            <v>0</v>
          </cell>
          <cell r="M208">
            <v>13750.74</v>
          </cell>
        </row>
        <row r="209">
          <cell r="A209">
            <v>3602</v>
          </cell>
          <cell r="B209" t="str">
            <v>20' STANDARD TRI DOOR CONTAINE</v>
          </cell>
          <cell r="C209" t="str">
            <v>20ZS18911</v>
          </cell>
          <cell r="D209" t="str">
            <v>73142-19-</v>
          </cell>
          <cell r="E209" t="str">
            <v>100</v>
          </cell>
          <cell r="F209">
            <v>40583</v>
          </cell>
          <cell r="G209">
            <v>3824.79</v>
          </cell>
          <cell r="H209">
            <v>0</v>
          </cell>
          <cell r="I209">
            <v>3824.79</v>
          </cell>
          <cell r="J209">
            <v>849.92</v>
          </cell>
          <cell r="K209">
            <v>2974.87</v>
          </cell>
          <cell r="L209">
            <v>0</v>
          </cell>
          <cell r="M209">
            <v>849.92</v>
          </cell>
        </row>
        <row r="210">
          <cell r="A210">
            <v>3603</v>
          </cell>
          <cell r="B210" t="str">
            <v>LAWNMOWER</v>
          </cell>
          <cell r="C210" t="str">
            <v>2653A</v>
          </cell>
          <cell r="D210" t="str">
            <v>88009-02-</v>
          </cell>
          <cell r="E210" t="str">
            <v>143M</v>
          </cell>
          <cell r="F210">
            <v>40634</v>
          </cell>
          <cell r="G210">
            <v>9328.75</v>
          </cell>
          <cell r="H210">
            <v>0</v>
          </cell>
          <cell r="I210">
            <v>9328.75</v>
          </cell>
          <cell r="J210">
            <v>1554.78</v>
          </cell>
          <cell r="K210">
            <v>7773.97</v>
          </cell>
          <cell r="L210">
            <v>0</v>
          </cell>
          <cell r="M210">
            <v>1554.78</v>
          </cell>
        </row>
        <row r="211">
          <cell r="A211">
            <v>3604</v>
          </cell>
          <cell r="B211" t="str">
            <v>DIRT BERM @ ROCK PLANT</v>
          </cell>
          <cell r="D211" t="str">
            <v>88009-02-</v>
          </cell>
          <cell r="E211" t="str">
            <v>303M</v>
          </cell>
          <cell r="F211">
            <v>40664</v>
          </cell>
          <cell r="G211">
            <v>105975.01</v>
          </cell>
          <cell r="H211">
            <v>0</v>
          </cell>
          <cell r="I211">
            <v>105975.01</v>
          </cell>
          <cell r="J211">
            <v>3418.55</v>
          </cell>
          <cell r="K211">
            <v>102556.46</v>
          </cell>
          <cell r="L211">
            <v>0</v>
          </cell>
          <cell r="M211">
            <v>3418.55</v>
          </cell>
        </row>
        <row r="212">
          <cell r="A212">
            <v>3605</v>
          </cell>
          <cell r="B212" t="str">
            <v>ASPHALT PAVER</v>
          </cell>
          <cell r="C212" t="str">
            <v>CR552</v>
          </cell>
          <cell r="D212" t="str">
            <v>88009-02-</v>
          </cell>
          <cell r="E212" t="str">
            <v>303H</v>
          </cell>
          <cell r="F212">
            <v>40745</v>
          </cell>
          <cell r="G212">
            <v>418934.59</v>
          </cell>
          <cell r="H212">
            <v>62840</v>
          </cell>
          <cell r="I212">
            <v>356094.59</v>
          </cell>
          <cell r="J212">
            <v>12717.66</v>
          </cell>
          <cell r="K212">
            <v>406216.93</v>
          </cell>
          <cell r="L212">
            <v>0</v>
          </cell>
          <cell r="M212">
            <v>12717.66</v>
          </cell>
        </row>
        <row r="213">
          <cell r="A213">
            <v>3606</v>
          </cell>
          <cell r="B213" t="str">
            <v>WHEEL LOADER</v>
          </cell>
          <cell r="C213" t="str">
            <v>644K</v>
          </cell>
          <cell r="D213" t="str">
            <v>88009-02-</v>
          </cell>
          <cell r="E213" t="str">
            <v>603H</v>
          </cell>
          <cell r="F213">
            <v>40743</v>
          </cell>
          <cell r="G213">
            <v>279281.88</v>
          </cell>
          <cell r="H213">
            <v>41892.28</v>
          </cell>
          <cell r="I213">
            <v>237389.6</v>
          </cell>
          <cell r="J213">
            <v>5652.14</v>
          </cell>
          <cell r="K213">
            <v>273629.74</v>
          </cell>
          <cell r="L213">
            <v>0</v>
          </cell>
          <cell r="M213">
            <v>5652.14</v>
          </cell>
        </row>
        <row r="214">
          <cell r="A214">
            <v>3862</v>
          </cell>
          <cell r="B214" t="str">
            <v>SEE TRAIN CONTAINER</v>
          </cell>
          <cell r="D214" t="str">
            <v>88009-02-</v>
          </cell>
          <cell r="E214" t="str">
            <v>060</v>
          </cell>
          <cell r="F214">
            <v>36376</v>
          </cell>
          <cell r="G214">
            <v>2725</v>
          </cell>
          <cell r="H214">
            <v>273</v>
          </cell>
          <cell r="I214">
            <v>0</v>
          </cell>
          <cell r="J214">
            <v>2452</v>
          </cell>
          <cell r="K214">
            <v>273</v>
          </cell>
          <cell r="L214">
            <v>0</v>
          </cell>
          <cell r="M214">
            <v>0</v>
          </cell>
        </row>
        <row r="215">
          <cell r="A215">
            <v>3863</v>
          </cell>
          <cell r="B215" t="str">
            <v>OFFICE TRAILER</v>
          </cell>
          <cell r="D215" t="str">
            <v>88009-02-</v>
          </cell>
          <cell r="E215" t="str">
            <v>103M</v>
          </cell>
          <cell r="F215">
            <v>37803</v>
          </cell>
          <cell r="G215">
            <v>7296.88</v>
          </cell>
          <cell r="H215">
            <v>0</v>
          </cell>
          <cell r="I215">
            <v>0</v>
          </cell>
          <cell r="J215">
            <v>7296.88</v>
          </cell>
          <cell r="K215">
            <v>0</v>
          </cell>
          <cell r="L215">
            <v>0</v>
          </cell>
          <cell r="M215">
            <v>0</v>
          </cell>
        </row>
        <row r="216">
          <cell r="A216">
            <v>5265</v>
          </cell>
          <cell r="B216" t="str">
            <v>36X96 CONF. TABLE</v>
          </cell>
          <cell r="D216" t="str">
            <v>81042-09-</v>
          </cell>
          <cell r="E216" t="str">
            <v>104</v>
          </cell>
          <cell r="F216">
            <v>30103</v>
          </cell>
          <cell r="G216">
            <v>300</v>
          </cell>
          <cell r="H216">
            <v>1</v>
          </cell>
          <cell r="I216">
            <v>0</v>
          </cell>
          <cell r="J216">
            <v>299</v>
          </cell>
          <cell r="K216">
            <v>1</v>
          </cell>
          <cell r="L216">
            <v>0</v>
          </cell>
          <cell r="M216">
            <v>0</v>
          </cell>
        </row>
        <row r="217">
          <cell r="A217">
            <v>5297</v>
          </cell>
          <cell r="B217" t="str">
            <v>IBM SELECTRIC III-TYPEWRITER</v>
          </cell>
          <cell r="D217" t="str">
            <v>73142-39-</v>
          </cell>
          <cell r="E217" t="str">
            <v>304</v>
          </cell>
          <cell r="F217">
            <v>30498</v>
          </cell>
          <cell r="G217">
            <v>1042</v>
          </cell>
          <cell r="H217">
            <v>1</v>
          </cell>
          <cell r="I217">
            <v>0</v>
          </cell>
          <cell r="J217">
            <v>1041</v>
          </cell>
          <cell r="K217">
            <v>1</v>
          </cell>
          <cell r="L217">
            <v>0</v>
          </cell>
          <cell r="M217">
            <v>0</v>
          </cell>
        </row>
        <row r="218">
          <cell r="A218">
            <v>5366</v>
          </cell>
          <cell r="B218" t="str">
            <v>PRIMAVERA/PRIMAVISIN</v>
          </cell>
          <cell r="D218" t="str">
            <v>81042-09-</v>
          </cell>
          <cell r="E218" t="str">
            <v>104</v>
          </cell>
          <cell r="F218">
            <v>31809</v>
          </cell>
          <cell r="G218">
            <v>4240</v>
          </cell>
          <cell r="H218">
            <v>1</v>
          </cell>
          <cell r="I218">
            <v>0</v>
          </cell>
          <cell r="J218">
            <v>4239</v>
          </cell>
          <cell r="K218">
            <v>1</v>
          </cell>
          <cell r="L218">
            <v>0</v>
          </cell>
          <cell r="M218">
            <v>0</v>
          </cell>
        </row>
        <row r="219">
          <cell r="A219">
            <v>5413</v>
          </cell>
          <cell r="B219" t="str">
            <v>SECURITY SYSTEM</v>
          </cell>
          <cell r="D219" t="str">
            <v>81042-09-</v>
          </cell>
          <cell r="E219" t="str">
            <v>011</v>
          </cell>
          <cell r="F219">
            <v>33117</v>
          </cell>
          <cell r="G219">
            <v>10140</v>
          </cell>
          <cell r="H219">
            <v>1</v>
          </cell>
          <cell r="I219">
            <v>0</v>
          </cell>
          <cell r="J219">
            <v>10139</v>
          </cell>
          <cell r="K219">
            <v>1</v>
          </cell>
          <cell r="L219">
            <v>0</v>
          </cell>
          <cell r="M219">
            <v>0</v>
          </cell>
        </row>
        <row r="220">
          <cell r="A220">
            <v>5418</v>
          </cell>
          <cell r="B220" t="str">
            <v>BAR REFRIGERATOR</v>
          </cell>
          <cell r="D220" t="str">
            <v>81042-09-</v>
          </cell>
          <cell r="E220" t="str">
            <v>011</v>
          </cell>
          <cell r="F220">
            <v>33117</v>
          </cell>
          <cell r="G220">
            <v>285</v>
          </cell>
          <cell r="H220">
            <v>1</v>
          </cell>
          <cell r="I220">
            <v>0</v>
          </cell>
          <cell r="J220">
            <v>284</v>
          </cell>
          <cell r="K220">
            <v>1</v>
          </cell>
          <cell r="L220">
            <v>0</v>
          </cell>
          <cell r="M220">
            <v>0</v>
          </cell>
        </row>
        <row r="221">
          <cell r="A221">
            <v>5421</v>
          </cell>
          <cell r="B221" t="str">
            <v>LOBBY TABLES (2)</v>
          </cell>
          <cell r="D221" t="str">
            <v>81042-09-</v>
          </cell>
          <cell r="E221" t="str">
            <v>011</v>
          </cell>
          <cell r="F221">
            <v>33117</v>
          </cell>
          <cell r="G221">
            <v>935</v>
          </cell>
          <cell r="H221">
            <v>1</v>
          </cell>
          <cell r="I221">
            <v>0</v>
          </cell>
          <cell r="J221">
            <v>934</v>
          </cell>
          <cell r="K221">
            <v>1</v>
          </cell>
          <cell r="L221">
            <v>0</v>
          </cell>
          <cell r="M221">
            <v>0</v>
          </cell>
        </row>
        <row r="222">
          <cell r="A222">
            <v>5423</v>
          </cell>
          <cell r="B222" t="str">
            <v>BOARD ROOM TABLE</v>
          </cell>
          <cell r="D222" t="str">
            <v>81042-09-</v>
          </cell>
          <cell r="E222" t="str">
            <v>011</v>
          </cell>
          <cell r="F222">
            <v>33117</v>
          </cell>
          <cell r="G222">
            <v>4547</v>
          </cell>
          <cell r="H222">
            <v>1</v>
          </cell>
          <cell r="I222">
            <v>0</v>
          </cell>
          <cell r="J222">
            <v>4546</v>
          </cell>
          <cell r="K222">
            <v>1</v>
          </cell>
          <cell r="L222">
            <v>0</v>
          </cell>
          <cell r="M222">
            <v>0</v>
          </cell>
        </row>
        <row r="223">
          <cell r="A223">
            <v>5437</v>
          </cell>
          <cell r="B223" t="str">
            <v>TAHOE DESKS - 4</v>
          </cell>
          <cell r="D223" t="str">
            <v>81042-09-</v>
          </cell>
          <cell r="E223" t="str">
            <v>104</v>
          </cell>
          <cell r="F223">
            <v>33117</v>
          </cell>
          <cell r="G223">
            <v>3190</v>
          </cell>
          <cell r="H223">
            <v>1</v>
          </cell>
          <cell r="I223">
            <v>0</v>
          </cell>
          <cell r="J223">
            <v>3189</v>
          </cell>
          <cell r="K223">
            <v>1</v>
          </cell>
          <cell r="L223">
            <v>0</v>
          </cell>
          <cell r="M223">
            <v>0</v>
          </cell>
        </row>
        <row r="224">
          <cell r="A224">
            <v>5438</v>
          </cell>
          <cell r="B224" t="str">
            <v>TAHOE LAT FILES - 4</v>
          </cell>
          <cell r="D224" t="str">
            <v>81042-09-</v>
          </cell>
          <cell r="E224" t="str">
            <v>104</v>
          </cell>
          <cell r="F224">
            <v>33117</v>
          </cell>
          <cell r="G224">
            <v>2357</v>
          </cell>
          <cell r="H224">
            <v>1</v>
          </cell>
          <cell r="I224">
            <v>0</v>
          </cell>
          <cell r="J224">
            <v>2356</v>
          </cell>
          <cell r="K224">
            <v>1</v>
          </cell>
          <cell r="L224">
            <v>0</v>
          </cell>
          <cell r="M224">
            <v>0</v>
          </cell>
        </row>
        <row r="225">
          <cell r="A225">
            <v>5439</v>
          </cell>
          <cell r="B225" t="str">
            <v>TAHOE COMP TABLES - 4</v>
          </cell>
          <cell r="D225" t="str">
            <v>81042-09-</v>
          </cell>
          <cell r="E225" t="str">
            <v>104</v>
          </cell>
          <cell r="F225">
            <v>33117</v>
          </cell>
          <cell r="G225">
            <v>1998</v>
          </cell>
          <cell r="H225">
            <v>1</v>
          </cell>
          <cell r="I225">
            <v>0</v>
          </cell>
          <cell r="J225">
            <v>1997</v>
          </cell>
          <cell r="K225">
            <v>1</v>
          </cell>
          <cell r="L225">
            <v>0</v>
          </cell>
          <cell r="M225">
            <v>0</v>
          </cell>
        </row>
        <row r="226">
          <cell r="A226">
            <v>5440</v>
          </cell>
          <cell r="B226" t="str">
            <v>TAHOE TABLES - 4</v>
          </cell>
          <cell r="D226" t="str">
            <v>81042-09-</v>
          </cell>
          <cell r="E226" t="str">
            <v>104</v>
          </cell>
          <cell r="F226">
            <v>33117</v>
          </cell>
          <cell r="G226">
            <v>2024</v>
          </cell>
          <cell r="H226">
            <v>1</v>
          </cell>
          <cell r="I226">
            <v>0</v>
          </cell>
          <cell r="J226">
            <v>2023</v>
          </cell>
          <cell r="K226">
            <v>1</v>
          </cell>
          <cell r="L226">
            <v>0</v>
          </cell>
          <cell r="M226">
            <v>0</v>
          </cell>
        </row>
        <row r="227">
          <cell r="A227">
            <v>5467</v>
          </cell>
          <cell r="B227" t="str">
            <v>PLOTTER GRX-300 DIV. 7</v>
          </cell>
          <cell r="D227" t="str">
            <v>81042-09-</v>
          </cell>
          <cell r="E227" t="str">
            <v>704</v>
          </cell>
          <cell r="F227">
            <v>33239</v>
          </cell>
          <cell r="G227">
            <v>3602</v>
          </cell>
          <cell r="H227">
            <v>1</v>
          </cell>
          <cell r="I227">
            <v>0</v>
          </cell>
          <cell r="J227">
            <v>3601</v>
          </cell>
          <cell r="K227">
            <v>1</v>
          </cell>
          <cell r="L227">
            <v>0</v>
          </cell>
          <cell r="M227">
            <v>0</v>
          </cell>
        </row>
        <row r="228">
          <cell r="A228">
            <v>5469</v>
          </cell>
          <cell r="B228" t="str">
            <v>TAHOE BOOKCASES (4)</v>
          </cell>
          <cell r="D228" t="str">
            <v>81042-09-</v>
          </cell>
          <cell r="E228" t="str">
            <v>104</v>
          </cell>
          <cell r="F228">
            <v>33298</v>
          </cell>
          <cell r="G228">
            <v>1523</v>
          </cell>
          <cell r="H228">
            <v>1</v>
          </cell>
          <cell r="I228">
            <v>0</v>
          </cell>
          <cell r="J228">
            <v>1522</v>
          </cell>
          <cell r="K228">
            <v>1</v>
          </cell>
          <cell r="L228">
            <v>0</v>
          </cell>
          <cell r="M228">
            <v>0</v>
          </cell>
        </row>
        <row r="229">
          <cell r="A229">
            <v>5486</v>
          </cell>
          <cell r="B229" t="str">
            <v>MERIDIAN LAT FILE</v>
          </cell>
          <cell r="D229" t="str">
            <v>81042-09-</v>
          </cell>
          <cell r="E229" t="str">
            <v>011</v>
          </cell>
          <cell r="F229">
            <v>33635</v>
          </cell>
          <cell r="G229">
            <v>824</v>
          </cell>
          <cell r="H229">
            <v>1</v>
          </cell>
          <cell r="I229">
            <v>0</v>
          </cell>
          <cell r="J229">
            <v>823</v>
          </cell>
          <cell r="K229">
            <v>1</v>
          </cell>
          <cell r="L229">
            <v>0</v>
          </cell>
          <cell r="M229">
            <v>0</v>
          </cell>
        </row>
        <row r="230">
          <cell r="A230">
            <v>5517</v>
          </cell>
          <cell r="B230" t="str">
            <v>OAK TABLE - WALTZE</v>
          </cell>
          <cell r="D230" t="str">
            <v>81042-09-</v>
          </cell>
          <cell r="E230" t="str">
            <v>011</v>
          </cell>
          <cell r="F230">
            <v>33848</v>
          </cell>
          <cell r="G230">
            <v>617</v>
          </cell>
          <cell r="H230">
            <v>1</v>
          </cell>
          <cell r="I230">
            <v>0</v>
          </cell>
          <cell r="J230">
            <v>616</v>
          </cell>
          <cell r="K230">
            <v>1</v>
          </cell>
          <cell r="L230">
            <v>0</v>
          </cell>
          <cell r="M230">
            <v>0</v>
          </cell>
        </row>
        <row r="231">
          <cell r="A231">
            <v>5518</v>
          </cell>
          <cell r="B231" t="str">
            <v>OAK LAT FILE - WALTZE</v>
          </cell>
          <cell r="D231" t="str">
            <v>81042-09-</v>
          </cell>
          <cell r="E231" t="str">
            <v>011</v>
          </cell>
          <cell r="F231">
            <v>33848</v>
          </cell>
          <cell r="G231">
            <v>1357</v>
          </cell>
          <cell r="H231">
            <v>1</v>
          </cell>
          <cell r="I231">
            <v>0</v>
          </cell>
          <cell r="J231">
            <v>1356</v>
          </cell>
          <cell r="K231">
            <v>1</v>
          </cell>
          <cell r="L231">
            <v>0</v>
          </cell>
          <cell r="M231">
            <v>0</v>
          </cell>
        </row>
        <row r="232">
          <cell r="A232">
            <v>5523</v>
          </cell>
          <cell r="B232" t="str">
            <v>4410 LASER PRINTER</v>
          </cell>
          <cell r="D232" t="str">
            <v>81042-09-</v>
          </cell>
          <cell r="E232" t="str">
            <v>604</v>
          </cell>
          <cell r="F232">
            <v>33909</v>
          </cell>
          <cell r="G232">
            <v>687</v>
          </cell>
          <cell r="H232">
            <v>1</v>
          </cell>
          <cell r="I232">
            <v>0</v>
          </cell>
          <cell r="J232">
            <v>686</v>
          </cell>
          <cell r="K232">
            <v>1</v>
          </cell>
          <cell r="L232">
            <v>0</v>
          </cell>
          <cell r="M232">
            <v>0</v>
          </cell>
        </row>
        <row r="233">
          <cell r="A233">
            <v>5528</v>
          </cell>
          <cell r="B233" t="str">
            <v>4D LAT FILE (2)</v>
          </cell>
          <cell r="D233" t="str">
            <v>81042-09-</v>
          </cell>
          <cell r="E233" t="str">
            <v>011</v>
          </cell>
          <cell r="F233">
            <v>34029</v>
          </cell>
          <cell r="G233">
            <v>754</v>
          </cell>
          <cell r="H233">
            <v>1</v>
          </cell>
          <cell r="I233">
            <v>0</v>
          </cell>
          <cell r="J233">
            <v>753</v>
          </cell>
          <cell r="K233">
            <v>1</v>
          </cell>
          <cell r="L233">
            <v>0</v>
          </cell>
          <cell r="M233">
            <v>0</v>
          </cell>
        </row>
        <row r="234">
          <cell r="A234">
            <v>5529</v>
          </cell>
          <cell r="B234" t="str">
            <v>4D LAT FILE (2)</v>
          </cell>
          <cell r="D234" t="str">
            <v>81042-09-</v>
          </cell>
          <cell r="E234" t="str">
            <v>011</v>
          </cell>
          <cell r="F234">
            <v>34029</v>
          </cell>
          <cell r="G234">
            <v>727</v>
          </cell>
          <cell r="H234">
            <v>1</v>
          </cell>
          <cell r="I234">
            <v>0</v>
          </cell>
          <cell r="J234">
            <v>726</v>
          </cell>
          <cell r="K234">
            <v>1</v>
          </cell>
          <cell r="L234">
            <v>0</v>
          </cell>
          <cell r="M234">
            <v>0</v>
          </cell>
        </row>
        <row r="235">
          <cell r="A235">
            <v>5542</v>
          </cell>
          <cell r="B235" t="str">
            <v>SELTEC SCALE TICKETS</v>
          </cell>
          <cell r="D235" t="str">
            <v>81042-09-</v>
          </cell>
          <cell r="E235" t="str">
            <v>904</v>
          </cell>
          <cell r="F235">
            <v>34274</v>
          </cell>
          <cell r="G235">
            <v>7386</v>
          </cell>
          <cell r="H235">
            <v>1</v>
          </cell>
          <cell r="I235">
            <v>0</v>
          </cell>
          <cell r="J235">
            <v>7385</v>
          </cell>
          <cell r="K235">
            <v>1</v>
          </cell>
          <cell r="L235">
            <v>0</v>
          </cell>
          <cell r="M235">
            <v>0</v>
          </cell>
        </row>
        <row r="236">
          <cell r="A236">
            <v>5553</v>
          </cell>
          <cell r="B236" t="str">
            <v>HP4 PRINTER</v>
          </cell>
          <cell r="D236" t="str">
            <v>81042-09-</v>
          </cell>
          <cell r="E236" t="str">
            <v>704</v>
          </cell>
          <cell r="F236">
            <v>34578</v>
          </cell>
          <cell r="G236">
            <v>1920</v>
          </cell>
          <cell r="H236">
            <v>1</v>
          </cell>
          <cell r="I236">
            <v>0</v>
          </cell>
          <cell r="J236">
            <v>1919</v>
          </cell>
          <cell r="K236">
            <v>1</v>
          </cell>
          <cell r="L236">
            <v>0</v>
          </cell>
          <cell r="M236">
            <v>0</v>
          </cell>
        </row>
        <row r="237">
          <cell r="A237">
            <v>5554</v>
          </cell>
          <cell r="B237" t="str">
            <v>CHECKWRITER</v>
          </cell>
          <cell r="D237" t="str">
            <v>81042-09-</v>
          </cell>
          <cell r="E237" t="str">
            <v>011</v>
          </cell>
          <cell r="F237">
            <v>34608</v>
          </cell>
          <cell r="G237">
            <v>1675</v>
          </cell>
          <cell r="H237">
            <v>1</v>
          </cell>
          <cell r="I237">
            <v>0</v>
          </cell>
          <cell r="J237">
            <v>1674</v>
          </cell>
          <cell r="K237">
            <v>1</v>
          </cell>
          <cell r="L237">
            <v>0</v>
          </cell>
          <cell r="M237">
            <v>0</v>
          </cell>
        </row>
        <row r="238">
          <cell r="A238">
            <v>5561</v>
          </cell>
          <cell r="B238" t="str">
            <v>SELTEC SYSTEM</v>
          </cell>
          <cell r="D238" t="str">
            <v>81042-09-</v>
          </cell>
          <cell r="E238" t="str">
            <v>904</v>
          </cell>
          <cell r="F238">
            <v>34608</v>
          </cell>
          <cell r="G238">
            <v>6982</v>
          </cell>
          <cell r="H238">
            <v>1</v>
          </cell>
          <cell r="I238">
            <v>0</v>
          </cell>
          <cell r="J238">
            <v>6981</v>
          </cell>
          <cell r="K238">
            <v>1</v>
          </cell>
          <cell r="L238">
            <v>0</v>
          </cell>
          <cell r="M238">
            <v>0</v>
          </cell>
        </row>
        <row r="239">
          <cell r="A239">
            <v>5563</v>
          </cell>
          <cell r="B239" t="str">
            <v>HP 950 FAX</v>
          </cell>
          <cell r="D239" t="str">
            <v>81042-09-</v>
          </cell>
          <cell r="E239" t="str">
            <v>704</v>
          </cell>
          <cell r="F239">
            <v>34639</v>
          </cell>
          <cell r="G239">
            <v>800</v>
          </cell>
          <cell r="H239">
            <v>1</v>
          </cell>
          <cell r="I239">
            <v>0</v>
          </cell>
          <cell r="J239">
            <v>799</v>
          </cell>
          <cell r="K239">
            <v>1</v>
          </cell>
          <cell r="L239">
            <v>0</v>
          </cell>
          <cell r="M239">
            <v>0</v>
          </cell>
        </row>
        <row r="240">
          <cell r="A240">
            <v>5564</v>
          </cell>
          <cell r="B240" t="str">
            <v>COMPUTER TABLE - RUTLEDGE</v>
          </cell>
          <cell r="D240" t="str">
            <v>81042-09-</v>
          </cell>
          <cell r="E240" t="str">
            <v>011</v>
          </cell>
          <cell r="F240">
            <v>34669</v>
          </cell>
          <cell r="G240">
            <v>782</v>
          </cell>
          <cell r="H240">
            <v>1</v>
          </cell>
          <cell r="I240">
            <v>0</v>
          </cell>
          <cell r="J240">
            <v>781</v>
          </cell>
          <cell r="K240">
            <v>1</v>
          </cell>
          <cell r="L240">
            <v>0</v>
          </cell>
          <cell r="M240">
            <v>0</v>
          </cell>
        </row>
        <row r="241">
          <cell r="A241">
            <v>5583</v>
          </cell>
          <cell r="B241" t="str">
            <v>DESKJET 844</v>
          </cell>
          <cell r="D241" t="str">
            <v>81042-09-</v>
          </cell>
          <cell r="E241" t="str">
            <v>704</v>
          </cell>
          <cell r="F241">
            <v>35073</v>
          </cell>
          <cell r="G241">
            <v>564</v>
          </cell>
          <cell r="H241">
            <v>1</v>
          </cell>
          <cell r="I241">
            <v>0</v>
          </cell>
          <cell r="J241">
            <v>563</v>
          </cell>
          <cell r="K241">
            <v>1</v>
          </cell>
          <cell r="L241">
            <v>0</v>
          </cell>
          <cell r="M241">
            <v>0</v>
          </cell>
        </row>
        <row r="242">
          <cell r="A242">
            <v>5584</v>
          </cell>
          <cell r="B242" t="str">
            <v>DESKJET 855</v>
          </cell>
          <cell r="D242" t="str">
            <v>81042-09-</v>
          </cell>
          <cell r="E242" t="str">
            <v>704</v>
          </cell>
          <cell r="F242">
            <v>35073</v>
          </cell>
          <cell r="G242">
            <v>564</v>
          </cell>
          <cell r="H242">
            <v>1</v>
          </cell>
          <cell r="I242">
            <v>0</v>
          </cell>
          <cell r="J242">
            <v>563</v>
          </cell>
          <cell r="K242">
            <v>1</v>
          </cell>
          <cell r="L242">
            <v>0</v>
          </cell>
          <cell r="M242">
            <v>0</v>
          </cell>
        </row>
        <row r="243">
          <cell r="A243">
            <v>5588</v>
          </cell>
          <cell r="B243" t="str">
            <v>HP PLOTTER</v>
          </cell>
          <cell r="D243" t="str">
            <v>81042-09-</v>
          </cell>
          <cell r="E243" t="str">
            <v>704</v>
          </cell>
          <cell r="F243">
            <v>35067</v>
          </cell>
          <cell r="G243">
            <v>6450</v>
          </cell>
          <cell r="H243">
            <v>1</v>
          </cell>
          <cell r="I243">
            <v>0</v>
          </cell>
          <cell r="J243">
            <v>6449</v>
          </cell>
          <cell r="K243">
            <v>1</v>
          </cell>
          <cell r="L243">
            <v>0</v>
          </cell>
          <cell r="M243">
            <v>0</v>
          </cell>
        </row>
        <row r="244">
          <cell r="A244">
            <v>5589</v>
          </cell>
          <cell r="B244" t="str">
            <v>HP DESKJET 855</v>
          </cell>
          <cell r="D244" t="str">
            <v>81042-09-</v>
          </cell>
          <cell r="E244" t="str">
            <v>704</v>
          </cell>
          <cell r="F244">
            <v>35116</v>
          </cell>
          <cell r="G244">
            <v>538</v>
          </cell>
          <cell r="H244">
            <v>1</v>
          </cell>
          <cell r="I244">
            <v>0</v>
          </cell>
          <cell r="J244">
            <v>537</v>
          </cell>
          <cell r="K244">
            <v>1</v>
          </cell>
          <cell r="L244">
            <v>0</v>
          </cell>
          <cell r="M244">
            <v>0</v>
          </cell>
        </row>
        <row r="245">
          <cell r="A245">
            <v>5592</v>
          </cell>
          <cell r="B245" t="str">
            <v>DFX8000 PLOTTER</v>
          </cell>
          <cell r="D245" t="str">
            <v>81042-09-</v>
          </cell>
          <cell r="E245" t="str">
            <v>104</v>
          </cell>
          <cell r="F245">
            <v>35130</v>
          </cell>
          <cell r="G245">
            <v>2756</v>
          </cell>
          <cell r="H245">
            <v>1</v>
          </cell>
          <cell r="I245">
            <v>0</v>
          </cell>
          <cell r="J245">
            <v>2755</v>
          </cell>
          <cell r="K245">
            <v>1</v>
          </cell>
          <cell r="L245">
            <v>0</v>
          </cell>
          <cell r="M245">
            <v>0</v>
          </cell>
        </row>
        <row r="246">
          <cell r="A246">
            <v>5597</v>
          </cell>
          <cell r="B246" t="str">
            <v>GTCO ROLL-UP DIGITIZER</v>
          </cell>
          <cell r="D246" t="str">
            <v>73142-39-</v>
          </cell>
          <cell r="E246" t="str">
            <v>304</v>
          </cell>
          <cell r="F246">
            <v>35367</v>
          </cell>
          <cell r="G246">
            <v>2749</v>
          </cell>
          <cell r="H246">
            <v>1</v>
          </cell>
          <cell r="I246">
            <v>0</v>
          </cell>
          <cell r="J246">
            <v>2748</v>
          </cell>
          <cell r="K246">
            <v>1</v>
          </cell>
          <cell r="L246">
            <v>0</v>
          </cell>
          <cell r="M246">
            <v>0</v>
          </cell>
        </row>
        <row r="247">
          <cell r="A247">
            <v>5609</v>
          </cell>
          <cell r="B247" t="str">
            <v>HORNET COMPUTER</v>
          </cell>
          <cell r="D247" t="str">
            <v>81042-09-</v>
          </cell>
          <cell r="E247" t="str">
            <v>704</v>
          </cell>
          <cell r="F247">
            <v>35634</v>
          </cell>
          <cell r="G247">
            <v>2421</v>
          </cell>
          <cell r="H247">
            <v>242</v>
          </cell>
          <cell r="I247">
            <v>0</v>
          </cell>
          <cell r="J247">
            <v>2179</v>
          </cell>
          <cell r="K247">
            <v>242</v>
          </cell>
          <cell r="L247">
            <v>0</v>
          </cell>
          <cell r="M247">
            <v>0</v>
          </cell>
        </row>
        <row r="248">
          <cell r="A248">
            <v>5616</v>
          </cell>
          <cell r="B248" t="str">
            <v>HP LASERJET 4000T</v>
          </cell>
          <cell r="D248" t="str">
            <v>81042-09-</v>
          </cell>
          <cell r="E248" t="str">
            <v>011</v>
          </cell>
          <cell r="F248">
            <v>35937</v>
          </cell>
          <cell r="G248">
            <v>1308</v>
          </cell>
          <cell r="H248">
            <v>131</v>
          </cell>
          <cell r="I248">
            <v>0</v>
          </cell>
          <cell r="J248">
            <v>1177</v>
          </cell>
          <cell r="K248">
            <v>131</v>
          </cell>
          <cell r="L248">
            <v>0</v>
          </cell>
          <cell r="M248">
            <v>0</v>
          </cell>
        </row>
        <row r="249">
          <cell r="A249">
            <v>5618</v>
          </cell>
          <cell r="B249" t="str">
            <v>MCDOWELL-CRAIG</v>
          </cell>
          <cell r="D249" t="str">
            <v>81042-09-</v>
          </cell>
          <cell r="E249" t="str">
            <v>011</v>
          </cell>
          <cell r="F249">
            <v>35976</v>
          </cell>
          <cell r="G249">
            <v>7467</v>
          </cell>
          <cell r="H249">
            <v>747</v>
          </cell>
          <cell r="I249">
            <v>0</v>
          </cell>
          <cell r="J249">
            <v>6720</v>
          </cell>
          <cell r="K249">
            <v>747</v>
          </cell>
          <cell r="L249">
            <v>0</v>
          </cell>
          <cell r="M249">
            <v>0</v>
          </cell>
        </row>
        <row r="250">
          <cell r="A250">
            <v>5622</v>
          </cell>
          <cell r="B250" t="str">
            <v>FILE CABINET</v>
          </cell>
          <cell r="D250" t="str">
            <v>81042-09-</v>
          </cell>
          <cell r="E250" t="str">
            <v>011</v>
          </cell>
          <cell r="F250">
            <v>36004</v>
          </cell>
          <cell r="G250">
            <v>510</v>
          </cell>
          <cell r="H250">
            <v>51</v>
          </cell>
          <cell r="I250">
            <v>0</v>
          </cell>
          <cell r="J250">
            <v>459</v>
          </cell>
          <cell r="K250">
            <v>51</v>
          </cell>
          <cell r="L250">
            <v>0</v>
          </cell>
          <cell r="M250">
            <v>0</v>
          </cell>
        </row>
        <row r="251">
          <cell r="A251">
            <v>5623</v>
          </cell>
          <cell r="B251" t="str">
            <v>LASERJET 4000</v>
          </cell>
          <cell r="D251" t="str">
            <v>81042-09-</v>
          </cell>
          <cell r="E251" t="str">
            <v>011</v>
          </cell>
          <cell r="F251">
            <v>36018</v>
          </cell>
          <cell r="G251">
            <v>1389</v>
          </cell>
          <cell r="H251">
            <v>139</v>
          </cell>
          <cell r="I251">
            <v>0</v>
          </cell>
          <cell r="J251">
            <v>1250</v>
          </cell>
          <cell r="K251">
            <v>139</v>
          </cell>
          <cell r="L251">
            <v>0</v>
          </cell>
          <cell r="M251">
            <v>0</v>
          </cell>
        </row>
        <row r="252">
          <cell r="A252">
            <v>5624</v>
          </cell>
          <cell r="B252" t="str">
            <v>LATERAL FILE CABINET</v>
          </cell>
          <cell r="D252" t="str">
            <v>81042-09-</v>
          </cell>
          <cell r="E252" t="str">
            <v>011</v>
          </cell>
          <cell r="F252">
            <v>36129</v>
          </cell>
          <cell r="G252">
            <v>1071</v>
          </cell>
          <cell r="H252">
            <v>107</v>
          </cell>
          <cell r="I252">
            <v>0</v>
          </cell>
          <cell r="J252">
            <v>964</v>
          </cell>
          <cell r="K252">
            <v>107</v>
          </cell>
          <cell r="L252">
            <v>0</v>
          </cell>
          <cell r="M252">
            <v>0</v>
          </cell>
        </row>
        <row r="253">
          <cell r="A253">
            <v>5626</v>
          </cell>
          <cell r="B253" t="str">
            <v>HP DESKJET 1120CXI</v>
          </cell>
          <cell r="D253" t="str">
            <v>81042-09-</v>
          </cell>
          <cell r="E253" t="str">
            <v>704</v>
          </cell>
          <cell r="F253">
            <v>36219</v>
          </cell>
          <cell r="G253">
            <v>541</v>
          </cell>
          <cell r="H253">
            <v>54</v>
          </cell>
          <cell r="I253">
            <v>0</v>
          </cell>
          <cell r="J253">
            <v>487</v>
          </cell>
          <cell r="K253">
            <v>54</v>
          </cell>
          <cell r="L253">
            <v>0</v>
          </cell>
          <cell r="M253">
            <v>0</v>
          </cell>
        </row>
        <row r="254">
          <cell r="A254">
            <v>5629</v>
          </cell>
          <cell r="B254" t="str">
            <v>LATERAL FILES (5)</v>
          </cell>
          <cell r="D254" t="str">
            <v>81042-09-</v>
          </cell>
          <cell r="E254" t="str">
            <v>704</v>
          </cell>
          <cell r="F254">
            <v>36199</v>
          </cell>
          <cell r="G254">
            <v>2545</v>
          </cell>
          <cell r="H254">
            <v>254</v>
          </cell>
          <cell r="I254">
            <v>0</v>
          </cell>
          <cell r="J254">
            <v>2291</v>
          </cell>
          <cell r="K254">
            <v>254</v>
          </cell>
          <cell r="L254">
            <v>0</v>
          </cell>
          <cell r="M254">
            <v>0</v>
          </cell>
        </row>
        <row r="255">
          <cell r="A255">
            <v>5646</v>
          </cell>
          <cell r="B255" t="str">
            <v>DATA FILE CABINET</v>
          </cell>
          <cell r="D255" t="str">
            <v>81042-09-</v>
          </cell>
          <cell r="E255" t="str">
            <v>011</v>
          </cell>
          <cell r="F255">
            <v>36353</v>
          </cell>
          <cell r="G255">
            <v>1167</v>
          </cell>
          <cell r="H255">
            <v>116</v>
          </cell>
          <cell r="I255">
            <v>0</v>
          </cell>
          <cell r="J255">
            <v>1051</v>
          </cell>
          <cell r="K255">
            <v>116</v>
          </cell>
          <cell r="L255">
            <v>0</v>
          </cell>
          <cell r="M255">
            <v>0</v>
          </cell>
        </row>
        <row r="256">
          <cell r="A256">
            <v>5662</v>
          </cell>
          <cell r="B256" t="str">
            <v>LASERJET PRINTER</v>
          </cell>
          <cell r="D256" t="str">
            <v>81042-09-</v>
          </cell>
          <cell r="E256" t="str">
            <v>104</v>
          </cell>
          <cell r="F256">
            <v>36507</v>
          </cell>
          <cell r="G256">
            <v>1708</v>
          </cell>
          <cell r="H256">
            <v>171</v>
          </cell>
          <cell r="I256">
            <v>0</v>
          </cell>
          <cell r="J256">
            <v>1537</v>
          </cell>
          <cell r="K256">
            <v>171</v>
          </cell>
          <cell r="L256">
            <v>0</v>
          </cell>
          <cell r="M256">
            <v>0</v>
          </cell>
        </row>
        <row r="257">
          <cell r="A257">
            <v>5670</v>
          </cell>
          <cell r="B257" t="str">
            <v>PROJECTOR</v>
          </cell>
          <cell r="D257" t="str">
            <v>81042-09-</v>
          </cell>
          <cell r="E257" t="str">
            <v>011</v>
          </cell>
          <cell r="F257">
            <v>36544</v>
          </cell>
          <cell r="G257">
            <v>5752</v>
          </cell>
          <cell r="H257">
            <v>575</v>
          </cell>
          <cell r="I257">
            <v>0</v>
          </cell>
          <cell r="J257">
            <v>5177</v>
          </cell>
          <cell r="K257">
            <v>575</v>
          </cell>
          <cell r="L257">
            <v>0</v>
          </cell>
          <cell r="M257">
            <v>0</v>
          </cell>
        </row>
        <row r="258">
          <cell r="A258">
            <v>5672</v>
          </cell>
          <cell r="B258" t="str">
            <v>HP NETWORK PRINTER</v>
          </cell>
          <cell r="D258" t="str">
            <v>81042-09-</v>
          </cell>
          <cell r="E258" t="str">
            <v>011</v>
          </cell>
          <cell r="F258">
            <v>36553</v>
          </cell>
          <cell r="G258">
            <v>1797</v>
          </cell>
          <cell r="H258">
            <v>180</v>
          </cell>
          <cell r="I258">
            <v>0</v>
          </cell>
          <cell r="J258">
            <v>1617</v>
          </cell>
          <cell r="K258">
            <v>180</v>
          </cell>
          <cell r="L258">
            <v>0</v>
          </cell>
          <cell r="M258">
            <v>0</v>
          </cell>
        </row>
        <row r="259">
          <cell r="A259">
            <v>5675</v>
          </cell>
          <cell r="B259" t="str">
            <v>PHOTOSMART PRINTER</v>
          </cell>
          <cell r="D259" t="str">
            <v>81042-09-</v>
          </cell>
          <cell r="E259" t="str">
            <v>604</v>
          </cell>
          <cell r="F259">
            <v>36579</v>
          </cell>
          <cell r="G259">
            <v>552</v>
          </cell>
          <cell r="H259">
            <v>55</v>
          </cell>
          <cell r="I259">
            <v>0</v>
          </cell>
          <cell r="J259">
            <v>497</v>
          </cell>
          <cell r="K259">
            <v>55</v>
          </cell>
          <cell r="L259">
            <v>0</v>
          </cell>
          <cell r="M259">
            <v>0</v>
          </cell>
        </row>
        <row r="260">
          <cell r="A260">
            <v>5676</v>
          </cell>
          <cell r="B260" t="str">
            <v>CHAIR</v>
          </cell>
          <cell r="D260" t="str">
            <v>81042-09-</v>
          </cell>
          <cell r="E260" t="str">
            <v>011</v>
          </cell>
          <cell r="F260">
            <v>36589</v>
          </cell>
          <cell r="G260">
            <v>694</v>
          </cell>
          <cell r="H260">
            <v>69</v>
          </cell>
          <cell r="I260">
            <v>0</v>
          </cell>
          <cell r="J260">
            <v>625</v>
          </cell>
          <cell r="K260">
            <v>69</v>
          </cell>
          <cell r="L260">
            <v>0</v>
          </cell>
          <cell r="M260">
            <v>0</v>
          </cell>
        </row>
        <row r="261">
          <cell r="A261">
            <v>5678</v>
          </cell>
          <cell r="B261" t="str">
            <v>GTCO ROLL-UP DIGITIZER</v>
          </cell>
          <cell r="D261" t="str">
            <v>81042-09-</v>
          </cell>
          <cell r="E261" t="str">
            <v>104</v>
          </cell>
          <cell r="F261">
            <v>36600</v>
          </cell>
          <cell r="G261">
            <v>2733</v>
          </cell>
          <cell r="H261">
            <v>273</v>
          </cell>
          <cell r="I261">
            <v>0</v>
          </cell>
          <cell r="J261">
            <v>2460</v>
          </cell>
          <cell r="K261">
            <v>273</v>
          </cell>
          <cell r="L261">
            <v>0</v>
          </cell>
          <cell r="M261">
            <v>0</v>
          </cell>
        </row>
        <row r="262">
          <cell r="A262">
            <v>5685</v>
          </cell>
          <cell r="B262" t="str">
            <v>HP PHOTO-SMART</v>
          </cell>
          <cell r="D262" t="str">
            <v>81042-09-</v>
          </cell>
          <cell r="E262" t="str">
            <v>011</v>
          </cell>
          <cell r="F262">
            <v>36587</v>
          </cell>
          <cell r="G262">
            <v>552</v>
          </cell>
          <cell r="H262">
            <v>55</v>
          </cell>
          <cell r="I262">
            <v>0</v>
          </cell>
          <cell r="J262">
            <v>497</v>
          </cell>
          <cell r="K262">
            <v>55</v>
          </cell>
          <cell r="L262">
            <v>0</v>
          </cell>
          <cell r="M262">
            <v>0</v>
          </cell>
        </row>
        <row r="263">
          <cell r="A263">
            <v>5686</v>
          </cell>
          <cell r="B263" t="str">
            <v>PRINTER</v>
          </cell>
          <cell r="D263" t="str">
            <v>81042-09-</v>
          </cell>
          <cell r="E263" t="str">
            <v>604</v>
          </cell>
          <cell r="F263">
            <v>36633</v>
          </cell>
          <cell r="G263">
            <v>749</v>
          </cell>
          <cell r="H263">
            <v>75</v>
          </cell>
          <cell r="I263">
            <v>0</v>
          </cell>
          <cell r="J263">
            <v>674</v>
          </cell>
          <cell r="K263">
            <v>75</v>
          </cell>
          <cell r="L263">
            <v>0</v>
          </cell>
          <cell r="M263">
            <v>0</v>
          </cell>
        </row>
        <row r="264">
          <cell r="A264">
            <v>5697</v>
          </cell>
          <cell r="B264" t="str">
            <v>HP PRINTER</v>
          </cell>
          <cell r="D264" t="str">
            <v>81042-09-</v>
          </cell>
          <cell r="E264" t="str">
            <v>104</v>
          </cell>
          <cell r="F264">
            <v>36719</v>
          </cell>
          <cell r="G264">
            <v>562</v>
          </cell>
          <cell r="H264">
            <v>56</v>
          </cell>
          <cell r="I264">
            <v>0</v>
          </cell>
          <cell r="J264">
            <v>506</v>
          </cell>
          <cell r="K264">
            <v>56</v>
          </cell>
          <cell r="L264">
            <v>0</v>
          </cell>
          <cell r="M264">
            <v>0</v>
          </cell>
        </row>
        <row r="265">
          <cell r="A265">
            <v>5705</v>
          </cell>
          <cell r="B265" t="str">
            <v>TABLE</v>
          </cell>
          <cell r="D265" t="str">
            <v>81042-09-</v>
          </cell>
          <cell r="E265" t="str">
            <v>011</v>
          </cell>
          <cell r="F265">
            <v>36770</v>
          </cell>
          <cell r="G265">
            <v>1270</v>
          </cell>
          <cell r="H265">
            <v>127</v>
          </cell>
          <cell r="I265">
            <v>0</v>
          </cell>
          <cell r="J265">
            <v>1143</v>
          </cell>
          <cell r="K265">
            <v>127</v>
          </cell>
          <cell r="L265">
            <v>0</v>
          </cell>
          <cell r="M265">
            <v>0</v>
          </cell>
        </row>
        <row r="266">
          <cell r="A266">
            <v>5706</v>
          </cell>
          <cell r="B266" t="str">
            <v>CHAIRS</v>
          </cell>
          <cell r="D266" t="str">
            <v>81042-09-</v>
          </cell>
          <cell r="E266" t="str">
            <v>011</v>
          </cell>
          <cell r="F266">
            <v>36770</v>
          </cell>
          <cell r="G266">
            <v>1412</v>
          </cell>
          <cell r="H266">
            <v>141</v>
          </cell>
          <cell r="I266">
            <v>0</v>
          </cell>
          <cell r="J266">
            <v>1271</v>
          </cell>
          <cell r="K266">
            <v>141</v>
          </cell>
          <cell r="L266">
            <v>0</v>
          </cell>
          <cell r="M266">
            <v>0</v>
          </cell>
        </row>
        <row r="267">
          <cell r="A267">
            <v>5707</v>
          </cell>
          <cell r="B267" t="str">
            <v>TABLE</v>
          </cell>
          <cell r="D267" t="str">
            <v>81042-09-</v>
          </cell>
          <cell r="E267" t="str">
            <v>011</v>
          </cell>
          <cell r="F267">
            <v>36770</v>
          </cell>
          <cell r="G267">
            <v>1224</v>
          </cell>
          <cell r="H267">
            <v>124</v>
          </cell>
          <cell r="I267">
            <v>0</v>
          </cell>
          <cell r="J267">
            <v>1100</v>
          </cell>
          <cell r="K267">
            <v>124</v>
          </cell>
          <cell r="L267">
            <v>0</v>
          </cell>
          <cell r="M267">
            <v>0</v>
          </cell>
        </row>
        <row r="268">
          <cell r="A268">
            <v>5708</v>
          </cell>
          <cell r="B268" t="str">
            <v>CHAIRS</v>
          </cell>
          <cell r="D268" t="str">
            <v>81042-09-</v>
          </cell>
          <cell r="E268" t="str">
            <v>011</v>
          </cell>
          <cell r="F268">
            <v>36770</v>
          </cell>
          <cell r="G268">
            <v>2636</v>
          </cell>
          <cell r="H268">
            <v>263</v>
          </cell>
          <cell r="I268">
            <v>0</v>
          </cell>
          <cell r="J268">
            <v>2373</v>
          </cell>
          <cell r="K268">
            <v>263</v>
          </cell>
          <cell r="L268">
            <v>0</v>
          </cell>
          <cell r="M268">
            <v>0</v>
          </cell>
        </row>
        <row r="269">
          <cell r="A269">
            <v>5709</v>
          </cell>
          <cell r="B269" t="str">
            <v>HERMAN MILLER ADD</v>
          </cell>
          <cell r="D269" t="str">
            <v>81042-09-</v>
          </cell>
          <cell r="E269" t="str">
            <v>604</v>
          </cell>
          <cell r="F269">
            <v>36800</v>
          </cell>
          <cell r="G269">
            <v>4979</v>
          </cell>
          <cell r="H269">
            <v>498</v>
          </cell>
          <cell r="I269">
            <v>0</v>
          </cell>
          <cell r="J269">
            <v>4481</v>
          </cell>
          <cell r="K269">
            <v>498</v>
          </cell>
          <cell r="L269">
            <v>0</v>
          </cell>
          <cell r="M269">
            <v>0</v>
          </cell>
        </row>
        <row r="270">
          <cell r="A270">
            <v>5710</v>
          </cell>
          <cell r="B270" t="str">
            <v>LASER PRINTER</v>
          </cell>
          <cell r="D270" t="str">
            <v>81042-09-</v>
          </cell>
          <cell r="E270" t="str">
            <v>011</v>
          </cell>
          <cell r="F270">
            <v>36801</v>
          </cell>
          <cell r="G270">
            <v>974</v>
          </cell>
          <cell r="H270">
            <v>97</v>
          </cell>
          <cell r="I270">
            <v>0</v>
          </cell>
          <cell r="J270">
            <v>877</v>
          </cell>
          <cell r="K270">
            <v>97</v>
          </cell>
          <cell r="L270">
            <v>0</v>
          </cell>
          <cell r="M270">
            <v>0</v>
          </cell>
        </row>
        <row r="271">
          <cell r="A271">
            <v>5725</v>
          </cell>
          <cell r="B271" t="str">
            <v>HP 41OO PRINTER</v>
          </cell>
          <cell r="C271" t="str">
            <v>4100N</v>
          </cell>
          <cell r="D271" t="str">
            <v>81042-09-</v>
          </cell>
          <cell r="E271" t="str">
            <v>011</v>
          </cell>
          <cell r="F271">
            <v>37004</v>
          </cell>
          <cell r="G271">
            <v>1895.57</v>
          </cell>
          <cell r="H271">
            <v>0</v>
          </cell>
          <cell r="I271">
            <v>0</v>
          </cell>
          <cell r="J271">
            <v>1895.57</v>
          </cell>
          <cell r="K271">
            <v>0</v>
          </cell>
          <cell r="L271">
            <v>0</v>
          </cell>
          <cell r="M271">
            <v>0</v>
          </cell>
        </row>
        <row r="272">
          <cell r="A272">
            <v>5726</v>
          </cell>
          <cell r="B272" t="str">
            <v>PRINTER</v>
          </cell>
          <cell r="C272" t="str">
            <v>HP4100N</v>
          </cell>
          <cell r="D272" t="str">
            <v>81042-09-</v>
          </cell>
          <cell r="E272" t="str">
            <v>011</v>
          </cell>
          <cell r="F272">
            <v>37011</v>
          </cell>
          <cell r="G272">
            <v>1895.58</v>
          </cell>
          <cell r="H272">
            <v>0</v>
          </cell>
          <cell r="I272">
            <v>0</v>
          </cell>
          <cell r="J272">
            <v>1895.58</v>
          </cell>
          <cell r="K272">
            <v>0</v>
          </cell>
          <cell r="L272">
            <v>0</v>
          </cell>
          <cell r="M272">
            <v>0</v>
          </cell>
        </row>
        <row r="273">
          <cell r="A273">
            <v>5729</v>
          </cell>
          <cell r="B273" t="str">
            <v>IBM ULTRA 160 SCSI FOR</v>
          </cell>
          <cell r="D273" t="str">
            <v>81042-09-</v>
          </cell>
          <cell r="E273" t="str">
            <v>011</v>
          </cell>
          <cell r="F273">
            <v>37042</v>
          </cell>
          <cell r="G273">
            <v>1237.53</v>
          </cell>
          <cell r="H273">
            <v>0</v>
          </cell>
          <cell r="I273">
            <v>0</v>
          </cell>
          <cell r="J273">
            <v>1237.53</v>
          </cell>
          <cell r="K273">
            <v>0</v>
          </cell>
          <cell r="L273">
            <v>0</v>
          </cell>
          <cell r="M273">
            <v>0</v>
          </cell>
        </row>
        <row r="274">
          <cell r="A274">
            <v>5736</v>
          </cell>
          <cell r="B274" t="str">
            <v>HP 4100 PRINTER</v>
          </cell>
          <cell r="C274" t="str">
            <v>HP4100</v>
          </cell>
          <cell r="D274" t="str">
            <v>81042-09-</v>
          </cell>
          <cell r="E274" t="str">
            <v>011</v>
          </cell>
          <cell r="F274">
            <v>37167</v>
          </cell>
          <cell r="G274">
            <v>1284.5899999999999</v>
          </cell>
          <cell r="H274">
            <v>0</v>
          </cell>
          <cell r="I274">
            <v>0</v>
          </cell>
          <cell r="J274">
            <v>1284.5899999999999</v>
          </cell>
          <cell r="K274">
            <v>0</v>
          </cell>
          <cell r="L274">
            <v>0</v>
          </cell>
          <cell r="M274">
            <v>0</v>
          </cell>
        </row>
        <row r="275">
          <cell r="A275">
            <v>5737</v>
          </cell>
          <cell r="B275" t="str">
            <v>HP 4100 PRINTER</v>
          </cell>
          <cell r="C275" t="str">
            <v>HP4100</v>
          </cell>
          <cell r="D275" t="str">
            <v>81042-09-</v>
          </cell>
          <cell r="E275" t="str">
            <v>704</v>
          </cell>
          <cell r="F275">
            <v>37167</v>
          </cell>
          <cell r="G275">
            <v>1284.5899999999999</v>
          </cell>
          <cell r="H275">
            <v>0</v>
          </cell>
          <cell r="I275">
            <v>0</v>
          </cell>
          <cell r="J275">
            <v>1284.5899999999999</v>
          </cell>
          <cell r="K275">
            <v>0</v>
          </cell>
          <cell r="L275">
            <v>0</v>
          </cell>
          <cell r="M275">
            <v>0</v>
          </cell>
        </row>
        <row r="276">
          <cell r="A276">
            <v>5738</v>
          </cell>
          <cell r="B276" t="str">
            <v>HP 4100 PRINTER</v>
          </cell>
          <cell r="C276" t="str">
            <v>HP4100</v>
          </cell>
          <cell r="D276" t="str">
            <v>81042-09-</v>
          </cell>
          <cell r="E276" t="str">
            <v>144</v>
          </cell>
          <cell r="F276">
            <v>37167</v>
          </cell>
          <cell r="G276">
            <v>1284.6099999999999</v>
          </cell>
          <cell r="H276">
            <v>0</v>
          </cell>
          <cell r="I276">
            <v>0</v>
          </cell>
          <cell r="J276">
            <v>1284.6099999999999</v>
          </cell>
          <cell r="K276">
            <v>0</v>
          </cell>
          <cell r="L276">
            <v>0</v>
          </cell>
          <cell r="M276">
            <v>0</v>
          </cell>
        </row>
        <row r="277">
          <cell r="A277">
            <v>5741</v>
          </cell>
          <cell r="B277" t="str">
            <v>HP PRINTER 4100</v>
          </cell>
          <cell r="C277" t="str">
            <v>4100N</v>
          </cell>
          <cell r="D277" t="str">
            <v>81042-09-</v>
          </cell>
          <cell r="E277" t="str">
            <v>704</v>
          </cell>
          <cell r="F277">
            <v>37237</v>
          </cell>
          <cell r="G277">
            <v>1854.38</v>
          </cell>
          <cell r="H277">
            <v>0</v>
          </cell>
          <cell r="I277">
            <v>0</v>
          </cell>
          <cell r="J277">
            <v>1854.38</v>
          </cell>
          <cell r="K277">
            <v>0</v>
          </cell>
          <cell r="L277">
            <v>0</v>
          </cell>
          <cell r="M277">
            <v>0</v>
          </cell>
        </row>
        <row r="278">
          <cell r="A278">
            <v>5744</v>
          </cell>
          <cell r="B278" t="str">
            <v>BID2WIN SOFTWARE</v>
          </cell>
          <cell r="D278" t="str">
            <v>81042-09-</v>
          </cell>
          <cell r="E278" t="str">
            <v>031</v>
          </cell>
          <cell r="F278">
            <v>37226</v>
          </cell>
          <cell r="G278">
            <v>85750</v>
          </cell>
          <cell r="H278">
            <v>0</v>
          </cell>
          <cell r="I278">
            <v>0</v>
          </cell>
          <cell r="J278">
            <v>85750</v>
          </cell>
          <cell r="K278">
            <v>0</v>
          </cell>
          <cell r="L278">
            <v>0</v>
          </cell>
          <cell r="M278">
            <v>0</v>
          </cell>
        </row>
        <row r="279">
          <cell r="A279">
            <v>5744.02</v>
          </cell>
          <cell r="B279" t="str">
            <v>BID2WIN 2009 UPGRADE</v>
          </cell>
          <cell r="D279" t="str">
            <v>73142-19-</v>
          </cell>
          <cell r="E279" t="str">
            <v>104</v>
          </cell>
          <cell r="F279">
            <v>39873</v>
          </cell>
          <cell r="G279">
            <v>19324.32</v>
          </cell>
          <cell r="H279">
            <v>0</v>
          </cell>
          <cell r="I279">
            <v>19324.32</v>
          </cell>
          <cell r="J279">
            <v>16640.490000000002</v>
          </cell>
          <cell r="K279">
            <v>2683.83</v>
          </cell>
          <cell r="L279">
            <v>0</v>
          </cell>
          <cell r="M279">
            <v>4831.1099999999997</v>
          </cell>
        </row>
        <row r="280">
          <cell r="A280">
            <v>5744.03</v>
          </cell>
          <cell r="B280" t="str">
            <v>BID2WIN 2009 UPGRADE</v>
          </cell>
          <cell r="D280" t="str">
            <v>73142-39-</v>
          </cell>
          <cell r="E280" t="str">
            <v>304</v>
          </cell>
          <cell r="F280">
            <v>39873</v>
          </cell>
          <cell r="G280">
            <v>9662.16</v>
          </cell>
          <cell r="H280">
            <v>0</v>
          </cell>
          <cell r="I280">
            <v>9662.16</v>
          </cell>
          <cell r="J280">
            <v>8320.09</v>
          </cell>
          <cell r="K280">
            <v>1342.07</v>
          </cell>
          <cell r="L280">
            <v>0</v>
          </cell>
          <cell r="M280">
            <v>2415.5100000000002</v>
          </cell>
        </row>
        <row r="281">
          <cell r="A281">
            <v>5744.04</v>
          </cell>
          <cell r="B281" t="str">
            <v>BID2WIN 2009 UPGRADE</v>
          </cell>
          <cell r="D281" t="str">
            <v>73142-19-</v>
          </cell>
          <cell r="E281" t="str">
            <v>104</v>
          </cell>
          <cell r="F281">
            <v>39873</v>
          </cell>
          <cell r="G281">
            <v>15459.46</v>
          </cell>
          <cell r="H281">
            <v>0</v>
          </cell>
          <cell r="I281">
            <v>15459.46</v>
          </cell>
          <cell r="J281">
            <v>13312.33</v>
          </cell>
          <cell r="K281">
            <v>2147.13</v>
          </cell>
          <cell r="L281">
            <v>0</v>
          </cell>
          <cell r="M281">
            <v>3864.87</v>
          </cell>
        </row>
        <row r="282">
          <cell r="A282">
            <v>5744.05</v>
          </cell>
          <cell r="B282" t="str">
            <v>BID2WIN 2009 UPGRADE</v>
          </cell>
          <cell r="D282" t="str">
            <v>71004-60-</v>
          </cell>
          <cell r="E282" t="str">
            <v>604</v>
          </cell>
          <cell r="F282">
            <v>39873</v>
          </cell>
          <cell r="G282">
            <v>5797.3</v>
          </cell>
          <cell r="H282">
            <v>0</v>
          </cell>
          <cell r="I282">
            <v>5797.3</v>
          </cell>
          <cell r="J282">
            <v>4992.24</v>
          </cell>
          <cell r="K282">
            <v>805.06</v>
          </cell>
          <cell r="L282">
            <v>0</v>
          </cell>
          <cell r="M282">
            <v>1449.36</v>
          </cell>
        </row>
        <row r="283">
          <cell r="A283">
            <v>5744.06</v>
          </cell>
          <cell r="B283" t="str">
            <v>BID2WIN 2009 UPGRADE</v>
          </cell>
          <cell r="D283" t="str">
            <v>71004-70-</v>
          </cell>
          <cell r="E283" t="str">
            <v>704</v>
          </cell>
          <cell r="F283">
            <v>39873</v>
          </cell>
          <cell r="G283">
            <v>13527.03</v>
          </cell>
          <cell r="H283">
            <v>0</v>
          </cell>
          <cell r="I283">
            <v>13527.03</v>
          </cell>
          <cell r="J283">
            <v>11648.25</v>
          </cell>
          <cell r="K283">
            <v>1878.78</v>
          </cell>
          <cell r="L283">
            <v>0</v>
          </cell>
          <cell r="M283">
            <v>3381.75</v>
          </cell>
        </row>
        <row r="284">
          <cell r="A284">
            <v>5744.07</v>
          </cell>
          <cell r="B284" t="str">
            <v>BID2WIN 2009 UPGRADE</v>
          </cell>
          <cell r="D284" t="str">
            <v>71004-70-</v>
          </cell>
          <cell r="E284" t="str">
            <v>704</v>
          </cell>
          <cell r="F284">
            <v>39873</v>
          </cell>
          <cell r="G284">
            <v>7729.73</v>
          </cell>
          <cell r="H284">
            <v>0</v>
          </cell>
          <cell r="I284">
            <v>7729.73</v>
          </cell>
          <cell r="J284">
            <v>6656.01</v>
          </cell>
          <cell r="K284">
            <v>1073.72</v>
          </cell>
          <cell r="L284">
            <v>0</v>
          </cell>
          <cell r="M284">
            <v>1932.39</v>
          </cell>
        </row>
        <row r="285">
          <cell r="A285">
            <v>5745</v>
          </cell>
          <cell r="B285" t="str">
            <v>IMAGEING HARDWARE</v>
          </cell>
          <cell r="D285" t="str">
            <v>81042-09-</v>
          </cell>
          <cell r="E285" t="str">
            <v>011</v>
          </cell>
          <cell r="F285">
            <v>37226</v>
          </cell>
          <cell r="G285">
            <v>47145.32</v>
          </cell>
          <cell r="H285">
            <v>0</v>
          </cell>
          <cell r="I285">
            <v>0</v>
          </cell>
          <cell r="J285">
            <v>47145.32</v>
          </cell>
          <cell r="K285">
            <v>0</v>
          </cell>
          <cell r="L285">
            <v>0</v>
          </cell>
          <cell r="M285">
            <v>0</v>
          </cell>
        </row>
        <row r="286">
          <cell r="A286">
            <v>5746</v>
          </cell>
          <cell r="B286" t="str">
            <v>JWS SOFTWARE</v>
          </cell>
          <cell r="D286" t="str">
            <v>81042-09-</v>
          </cell>
          <cell r="E286" t="str">
            <v>011</v>
          </cell>
          <cell r="F286">
            <v>36982</v>
          </cell>
          <cell r="G286">
            <v>29934</v>
          </cell>
          <cell r="H286">
            <v>0</v>
          </cell>
          <cell r="I286">
            <v>0</v>
          </cell>
          <cell r="J286">
            <v>29934</v>
          </cell>
          <cell r="K286">
            <v>0</v>
          </cell>
          <cell r="L286">
            <v>0</v>
          </cell>
          <cell r="M286">
            <v>0</v>
          </cell>
        </row>
        <row r="287">
          <cell r="A287">
            <v>5748</v>
          </cell>
          <cell r="B287" t="str">
            <v>COMPUTER ENCLOSURE</v>
          </cell>
          <cell r="D287" t="str">
            <v>81042-09-</v>
          </cell>
          <cell r="E287" t="str">
            <v>011</v>
          </cell>
          <cell r="F287">
            <v>36982</v>
          </cell>
          <cell r="G287">
            <v>8626.2800000000007</v>
          </cell>
          <cell r="H287">
            <v>0</v>
          </cell>
          <cell r="I287">
            <v>0</v>
          </cell>
          <cell r="J287">
            <v>8626.2800000000007</v>
          </cell>
          <cell r="K287">
            <v>0</v>
          </cell>
          <cell r="L287">
            <v>0</v>
          </cell>
          <cell r="M287">
            <v>0</v>
          </cell>
        </row>
        <row r="288">
          <cell r="A288">
            <v>5749</v>
          </cell>
          <cell r="B288" t="str">
            <v>COMPUTER WIREING</v>
          </cell>
          <cell r="D288" t="str">
            <v>81042-09-</v>
          </cell>
          <cell r="E288" t="str">
            <v>011</v>
          </cell>
          <cell r="F288">
            <v>36982</v>
          </cell>
          <cell r="G288">
            <v>17467.439999999999</v>
          </cell>
          <cell r="H288">
            <v>0</v>
          </cell>
          <cell r="I288">
            <v>0</v>
          </cell>
          <cell r="J288">
            <v>17467.439999999999</v>
          </cell>
          <cell r="K288">
            <v>0</v>
          </cell>
          <cell r="L288">
            <v>0</v>
          </cell>
          <cell r="M288">
            <v>0</v>
          </cell>
        </row>
        <row r="289">
          <cell r="A289">
            <v>5751</v>
          </cell>
          <cell r="B289" t="str">
            <v>IMAGING SOFTWARE</v>
          </cell>
          <cell r="D289" t="str">
            <v>81042-09-</v>
          </cell>
          <cell r="E289" t="str">
            <v>011</v>
          </cell>
          <cell r="F289">
            <v>37226</v>
          </cell>
          <cell r="G289">
            <v>34514.18</v>
          </cell>
          <cell r="H289">
            <v>0</v>
          </cell>
          <cell r="I289">
            <v>0</v>
          </cell>
          <cell r="J289">
            <v>34514.18</v>
          </cell>
          <cell r="K289">
            <v>0</v>
          </cell>
          <cell r="L289">
            <v>0</v>
          </cell>
          <cell r="M289">
            <v>0</v>
          </cell>
        </row>
        <row r="290">
          <cell r="A290">
            <v>5754</v>
          </cell>
          <cell r="B290" t="str">
            <v>HP 4050 PRINTER</v>
          </cell>
          <cell r="D290" t="str">
            <v>81042-09-</v>
          </cell>
          <cell r="E290" t="str">
            <v>011</v>
          </cell>
          <cell r="F290">
            <v>36982</v>
          </cell>
          <cell r="G290">
            <v>1683.72</v>
          </cell>
          <cell r="H290">
            <v>0</v>
          </cell>
          <cell r="I290">
            <v>0</v>
          </cell>
          <cell r="J290">
            <v>1683.72</v>
          </cell>
          <cell r="K290">
            <v>0</v>
          </cell>
          <cell r="L290">
            <v>0</v>
          </cell>
          <cell r="M290">
            <v>0</v>
          </cell>
        </row>
        <row r="291">
          <cell r="A291">
            <v>5755</v>
          </cell>
          <cell r="B291" t="str">
            <v>NETWORK HARDWARE</v>
          </cell>
          <cell r="D291" t="str">
            <v>81042-09-</v>
          </cell>
          <cell r="E291" t="str">
            <v>011</v>
          </cell>
          <cell r="F291">
            <v>36982</v>
          </cell>
          <cell r="G291">
            <v>68172.11</v>
          </cell>
          <cell r="H291">
            <v>0</v>
          </cell>
          <cell r="I291">
            <v>0</v>
          </cell>
          <cell r="J291">
            <v>68172.11</v>
          </cell>
          <cell r="K291">
            <v>0</v>
          </cell>
          <cell r="L291">
            <v>0</v>
          </cell>
          <cell r="M291">
            <v>0</v>
          </cell>
        </row>
        <row r="292">
          <cell r="A292">
            <v>5766</v>
          </cell>
          <cell r="B292" t="str">
            <v>FURNITURE</v>
          </cell>
          <cell r="D292" t="str">
            <v>81042-09-</v>
          </cell>
          <cell r="E292" t="str">
            <v>011</v>
          </cell>
          <cell r="F292">
            <v>37332</v>
          </cell>
          <cell r="G292">
            <v>1507.83</v>
          </cell>
          <cell r="H292">
            <v>0</v>
          </cell>
          <cell r="I292">
            <v>0</v>
          </cell>
          <cell r="J292">
            <v>1507.83</v>
          </cell>
          <cell r="K292">
            <v>0</v>
          </cell>
          <cell r="L292">
            <v>0</v>
          </cell>
          <cell r="M292">
            <v>0</v>
          </cell>
        </row>
        <row r="293">
          <cell r="A293">
            <v>5767</v>
          </cell>
          <cell r="B293" t="str">
            <v>PRINTER SERVER</v>
          </cell>
          <cell r="D293" t="str">
            <v>81042-09-</v>
          </cell>
          <cell r="E293" t="str">
            <v>011</v>
          </cell>
          <cell r="F293">
            <v>37316</v>
          </cell>
          <cell r="G293">
            <v>4750.92</v>
          </cell>
          <cell r="H293">
            <v>0</v>
          </cell>
          <cell r="I293">
            <v>0</v>
          </cell>
          <cell r="J293">
            <v>4750.92</v>
          </cell>
          <cell r="K293">
            <v>0</v>
          </cell>
          <cell r="L293">
            <v>0</v>
          </cell>
          <cell r="M293">
            <v>0</v>
          </cell>
        </row>
        <row r="294">
          <cell r="A294">
            <v>5768</v>
          </cell>
          <cell r="B294" t="str">
            <v>VPN HARDWARE</v>
          </cell>
          <cell r="D294" t="str">
            <v>81042-04-</v>
          </cell>
          <cell r="E294" t="str">
            <v>031</v>
          </cell>
          <cell r="F294">
            <v>37316</v>
          </cell>
          <cell r="G294">
            <v>7332.24</v>
          </cell>
          <cell r="H294">
            <v>0</v>
          </cell>
          <cell r="I294">
            <v>0</v>
          </cell>
          <cell r="J294">
            <v>7332.24</v>
          </cell>
          <cell r="K294">
            <v>0</v>
          </cell>
          <cell r="L294">
            <v>0</v>
          </cell>
          <cell r="M294">
            <v>0</v>
          </cell>
        </row>
        <row r="295">
          <cell r="A295">
            <v>5770</v>
          </cell>
          <cell r="B295" t="str">
            <v>CISCO MODULAR ROUTER</v>
          </cell>
          <cell r="D295" t="str">
            <v>81042-04-</v>
          </cell>
          <cell r="E295" t="str">
            <v>031</v>
          </cell>
          <cell r="F295">
            <v>37362</v>
          </cell>
          <cell r="G295">
            <v>1830</v>
          </cell>
          <cell r="H295">
            <v>0</v>
          </cell>
          <cell r="I295">
            <v>0</v>
          </cell>
          <cell r="J295">
            <v>1830</v>
          </cell>
          <cell r="K295">
            <v>0</v>
          </cell>
          <cell r="L295">
            <v>0</v>
          </cell>
          <cell r="M295">
            <v>0</v>
          </cell>
        </row>
        <row r="296">
          <cell r="A296">
            <v>5771</v>
          </cell>
          <cell r="B296" t="str">
            <v>OUTPUT QUEUE SOFTWARE</v>
          </cell>
          <cell r="D296" t="str">
            <v>81042-04-</v>
          </cell>
          <cell r="E296" t="str">
            <v>031</v>
          </cell>
          <cell r="F296">
            <v>37378</v>
          </cell>
          <cell r="G296">
            <v>609</v>
          </cell>
          <cell r="H296">
            <v>0</v>
          </cell>
          <cell r="I296">
            <v>0</v>
          </cell>
          <cell r="J296">
            <v>609</v>
          </cell>
          <cell r="K296">
            <v>0</v>
          </cell>
          <cell r="L296">
            <v>0</v>
          </cell>
          <cell r="M296">
            <v>0</v>
          </cell>
        </row>
        <row r="297">
          <cell r="A297">
            <v>5772</v>
          </cell>
          <cell r="B297" t="str">
            <v>CISCO ROUNTER</v>
          </cell>
          <cell r="D297" t="str">
            <v>81042-04-</v>
          </cell>
          <cell r="E297" t="str">
            <v>031</v>
          </cell>
          <cell r="F297">
            <v>37404</v>
          </cell>
          <cell r="G297">
            <v>770.7</v>
          </cell>
          <cell r="H297">
            <v>0</v>
          </cell>
          <cell r="I297">
            <v>0</v>
          </cell>
          <cell r="J297">
            <v>770.7</v>
          </cell>
          <cell r="K297">
            <v>0</v>
          </cell>
          <cell r="L297">
            <v>0</v>
          </cell>
          <cell r="M297">
            <v>0</v>
          </cell>
        </row>
        <row r="298">
          <cell r="A298">
            <v>5774</v>
          </cell>
          <cell r="B298" t="str">
            <v>DELL POWEREDGE COMPUTER</v>
          </cell>
          <cell r="C298" t="str">
            <v>550SC</v>
          </cell>
          <cell r="D298" t="str">
            <v>81042-04-</v>
          </cell>
          <cell r="E298" t="str">
            <v>031</v>
          </cell>
          <cell r="F298">
            <v>37418</v>
          </cell>
          <cell r="G298">
            <v>933.08</v>
          </cell>
          <cell r="H298">
            <v>0</v>
          </cell>
          <cell r="I298">
            <v>0</v>
          </cell>
          <cell r="J298">
            <v>933.08</v>
          </cell>
          <cell r="K298">
            <v>0</v>
          </cell>
          <cell r="L298">
            <v>0</v>
          </cell>
          <cell r="M298">
            <v>0</v>
          </cell>
        </row>
        <row r="299">
          <cell r="A299">
            <v>5775</v>
          </cell>
          <cell r="B299" t="str">
            <v>GTCO ROLL-UP DIGITIZER</v>
          </cell>
          <cell r="D299" t="str">
            <v>81042-04-</v>
          </cell>
          <cell r="E299" t="str">
            <v>031</v>
          </cell>
          <cell r="F299">
            <v>37413</v>
          </cell>
          <cell r="G299">
            <v>2781.25</v>
          </cell>
          <cell r="H299">
            <v>0</v>
          </cell>
          <cell r="I299">
            <v>0</v>
          </cell>
          <cell r="J299">
            <v>2781.25</v>
          </cell>
          <cell r="K299">
            <v>0</v>
          </cell>
          <cell r="L299">
            <v>0</v>
          </cell>
          <cell r="M299">
            <v>0</v>
          </cell>
        </row>
        <row r="300">
          <cell r="A300">
            <v>5778</v>
          </cell>
          <cell r="B300" t="str">
            <v>APC UPS SYSTEM</v>
          </cell>
          <cell r="D300" t="str">
            <v>81042-04-</v>
          </cell>
          <cell r="E300" t="str">
            <v>031</v>
          </cell>
          <cell r="F300">
            <v>37454</v>
          </cell>
          <cell r="G300">
            <v>1175.01</v>
          </cell>
          <cell r="H300">
            <v>0</v>
          </cell>
          <cell r="I300">
            <v>0</v>
          </cell>
          <cell r="J300">
            <v>1175.01</v>
          </cell>
          <cell r="K300">
            <v>0</v>
          </cell>
          <cell r="L300">
            <v>0</v>
          </cell>
          <cell r="M300">
            <v>0</v>
          </cell>
        </row>
        <row r="301">
          <cell r="A301">
            <v>5785</v>
          </cell>
          <cell r="B301" t="str">
            <v>HP SCAN JET 7400</v>
          </cell>
          <cell r="C301" t="str">
            <v>HP7400</v>
          </cell>
          <cell r="D301" t="str">
            <v>81042-09-</v>
          </cell>
          <cell r="E301" t="str">
            <v>011</v>
          </cell>
          <cell r="F301">
            <v>37475</v>
          </cell>
          <cell r="G301">
            <v>522.28</v>
          </cell>
          <cell r="H301">
            <v>0</v>
          </cell>
          <cell r="I301">
            <v>0</v>
          </cell>
          <cell r="J301">
            <v>522.28</v>
          </cell>
          <cell r="K301">
            <v>0</v>
          </cell>
          <cell r="L301">
            <v>0</v>
          </cell>
          <cell r="M301">
            <v>0</v>
          </cell>
        </row>
        <row r="302">
          <cell r="A302">
            <v>5786</v>
          </cell>
          <cell r="B302" t="str">
            <v>BAY CUBICALS</v>
          </cell>
          <cell r="D302" t="str">
            <v>73142-19-</v>
          </cell>
          <cell r="E302" t="str">
            <v>104</v>
          </cell>
          <cell r="F302">
            <v>37500</v>
          </cell>
          <cell r="G302">
            <v>7662.75</v>
          </cell>
          <cell r="H302">
            <v>0</v>
          </cell>
          <cell r="I302">
            <v>2023.45</v>
          </cell>
          <cell r="J302">
            <v>7662.75</v>
          </cell>
          <cell r="K302">
            <v>0</v>
          </cell>
          <cell r="L302">
            <v>0</v>
          </cell>
          <cell r="M302">
            <v>0</v>
          </cell>
        </row>
        <row r="303">
          <cell r="A303">
            <v>5788</v>
          </cell>
          <cell r="B303" t="str">
            <v>RX SOFTWARE</v>
          </cell>
          <cell r="D303" t="str">
            <v>81042-04-</v>
          </cell>
          <cell r="E303" t="str">
            <v>031</v>
          </cell>
          <cell r="F303">
            <v>37581</v>
          </cell>
          <cell r="G303">
            <v>2999</v>
          </cell>
          <cell r="H303">
            <v>0</v>
          </cell>
          <cell r="I303">
            <v>0</v>
          </cell>
          <cell r="J303">
            <v>2999</v>
          </cell>
          <cell r="K303">
            <v>0</v>
          </cell>
          <cell r="L303">
            <v>0</v>
          </cell>
          <cell r="M303">
            <v>0</v>
          </cell>
        </row>
        <row r="304">
          <cell r="A304">
            <v>5793</v>
          </cell>
          <cell r="B304" t="str">
            <v>PREMIER DIGITAL ON HOLD</v>
          </cell>
          <cell r="C304" t="str">
            <v xml:space="preserve">  3103E</v>
          </cell>
          <cell r="D304" t="str">
            <v>81042-09-</v>
          </cell>
          <cell r="E304" t="str">
            <v>011</v>
          </cell>
          <cell r="F304">
            <v>37586</v>
          </cell>
          <cell r="G304">
            <v>530.89</v>
          </cell>
          <cell r="H304">
            <v>0</v>
          </cell>
          <cell r="I304">
            <v>8.69</v>
          </cell>
          <cell r="J304">
            <v>530.89</v>
          </cell>
          <cell r="K304">
            <v>0</v>
          </cell>
          <cell r="L304">
            <v>0</v>
          </cell>
          <cell r="M304">
            <v>0</v>
          </cell>
        </row>
        <row r="305">
          <cell r="A305">
            <v>5796</v>
          </cell>
          <cell r="B305" t="str">
            <v>PRINTER-LASERJET</v>
          </cell>
          <cell r="C305" t="str">
            <v>2200</v>
          </cell>
          <cell r="D305" t="str">
            <v>81042-09-</v>
          </cell>
          <cell r="E305" t="str">
            <v>011</v>
          </cell>
          <cell r="F305">
            <v>37629</v>
          </cell>
          <cell r="G305">
            <v>690.42</v>
          </cell>
          <cell r="H305">
            <v>0</v>
          </cell>
          <cell r="I305">
            <v>23.01</v>
          </cell>
          <cell r="J305">
            <v>690.42</v>
          </cell>
          <cell r="K305">
            <v>0</v>
          </cell>
          <cell r="L305">
            <v>0</v>
          </cell>
          <cell r="M305">
            <v>0</v>
          </cell>
        </row>
        <row r="306">
          <cell r="A306">
            <v>5797</v>
          </cell>
          <cell r="B306" t="str">
            <v>MONITOR 18" LCD</v>
          </cell>
          <cell r="D306" t="str">
            <v>81042-09-</v>
          </cell>
          <cell r="E306" t="str">
            <v>011</v>
          </cell>
          <cell r="F306">
            <v>37643</v>
          </cell>
          <cell r="G306">
            <v>773.07</v>
          </cell>
          <cell r="H306">
            <v>0</v>
          </cell>
          <cell r="I306">
            <v>25.77</v>
          </cell>
          <cell r="J306">
            <v>773.07</v>
          </cell>
          <cell r="K306">
            <v>0</v>
          </cell>
          <cell r="L306">
            <v>0</v>
          </cell>
          <cell r="M306">
            <v>0</v>
          </cell>
        </row>
        <row r="307">
          <cell r="A307">
            <v>5798</v>
          </cell>
          <cell r="B307" t="str">
            <v>MONITOR 18" LCD</v>
          </cell>
          <cell r="D307" t="str">
            <v>81042-09-</v>
          </cell>
          <cell r="E307" t="str">
            <v>011</v>
          </cell>
          <cell r="F307">
            <v>37643</v>
          </cell>
          <cell r="G307">
            <v>773.06</v>
          </cell>
          <cell r="H307">
            <v>0</v>
          </cell>
          <cell r="I307">
            <v>25.77</v>
          </cell>
          <cell r="J307">
            <v>773.06</v>
          </cell>
          <cell r="K307">
            <v>0</v>
          </cell>
          <cell r="L307">
            <v>0</v>
          </cell>
          <cell r="M307">
            <v>0</v>
          </cell>
        </row>
        <row r="308">
          <cell r="A308">
            <v>5801</v>
          </cell>
          <cell r="B308" t="str">
            <v>PRINTER-LASERJET</v>
          </cell>
          <cell r="D308" t="str">
            <v>81042-09-</v>
          </cell>
          <cell r="E308" t="str">
            <v>011</v>
          </cell>
          <cell r="F308">
            <v>37627</v>
          </cell>
          <cell r="G308">
            <v>572.74</v>
          </cell>
          <cell r="H308">
            <v>0</v>
          </cell>
          <cell r="I308">
            <v>19.09</v>
          </cell>
          <cell r="J308">
            <v>572.74</v>
          </cell>
          <cell r="K308">
            <v>0</v>
          </cell>
          <cell r="L308">
            <v>0</v>
          </cell>
          <cell r="M308">
            <v>0</v>
          </cell>
        </row>
        <row r="309">
          <cell r="A309">
            <v>5802</v>
          </cell>
          <cell r="B309" t="str">
            <v>HP PRINTER 4200</v>
          </cell>
          <cell r="C309" t="str">
            <v>HP4200N</v>
          </cell>
          <cell r="D309" t="str">
            <v>81042-09-</v>
          </cell>
          <cell r="E309" t="str">
            <v>011</v>
          </cell>
          <cell r="F309">
            <v>37657</v>
          </cell>
          <cell r="G309">
            <v>1666.99</v>
          </cell>
          <cell r="H309">
            <v>0</v>
          </cell>
          <cell r="I309">
            <v>83.35</v>
          </cell>
          <cell r="J309">
            <v>1666.99</v>
          </cell>
          <cell r="K309">
            <v>0</v>
          </cell>
          <cell r="L309">
            <v>0</v>
          </cell>
          <cell r="M309">
            <v>0</v>
          </cell>
        </row>
        <row r="310">
          <cell r="A310">
            <v>5803</v>
          </cell>
          <cell r="B310" t="str">
            <v>VISION COM PHONE MESSAGE</v>
          </cell>
          <cell r="D310" t="str">
            <v>81042-09-</v>
          </cell>
          <cell r="E310" t="str">
            <v>011</v>
          </cell>
          <cell r="F310">
            <v>37670</v>
          </cell>
          <cell r="G310">
            <v>1363.82</v>
          </cell>
          <cell r="H310">
            <v>0</v>
          </cell>
          <cell r="I310">
            <v>68.2</v>
          </cell>
          <cell r="J310">
            <v>1363.82</v>
          </cell>
          <cell r="K310">
            <v>0</v>
          </cell>
          <cell r="L310">
            <v>0</v>
          </cell>
          <cell r="M310">
            <v>0</v>
          </cell>
        </row>
        <row r="311">
          <cell r="A311">
            <v>5816</v>
          </cell>
          <cell r="B311" t="str">
            <v>W2K EXCHANGE SERVER</v>
          </cell>
          <cell r="D311" t="str">
            <v>81042-04-</v>
          </cell>
          <cell r="E311" t="str">
            <v>031</v>
          </cell>
          <cell r="F311">
            <v>37773</v>
          </cell>
          <cell r="G311">
            <v>9294.7900000000009</v>
          </cell>
          <cell r="H311">
            <v>0</v>
          </cell>
          <cell r="I311">
            <v>0</v>
          </cell>
          <cell r="J311">
            <v>9294.7900000000009</v>
          </cell>
          <cell r="K311">
            <v>0</v>
          </cell>
          <cell r="L311">
            <v>0</v>
          </cell>
          <cell r="M311">
            <v>0</v>
          </cell>
        </row>
        <row r="312">
          <cell r="A312">
            <v>5852</v>
          </cell>
          <cell r="B312" t="str">
            <v>BACK-UP TAPE</v>
          </cell>
          <cell r="D312" t="str">
            <v>81042-09-</v>
          </cell>
          <cell r="E312" t="str">
            <v>011</v>
          </cell>
          <cell r="F312">
            <v>37891</v>
          </cell>
          <cell r="G312">
            <v>1365.03</v>
          </cell>
          <cell r="H312">
            <v>0</v>
          </cell>
          <cell r="I312">
            <v>0</v>
          </cell>
          <cell r="J312">
            <v>1365.03</v>
          </cell>
          <cell r="K312">
            <v>0</v>
          </cell>
          <cell r="L312">
            <v>0</v>
          </cell>
          <cell r="M312">
            <v>0</v>
          </cell>
        </row>
        <row r="313">
          <cell r="A313">
            <v>5864</v>
          </cell>
          <cell r="B313" t="str">
            <v>PRINTER-LJ 4200N</v>
          </cell>
          <cell r="D313" t="str">
            <v>81042-04-</v>
          </cell>
          <cell r="E313" t="str">
            <v>031</v>
          </cell>
          <cell r="F313">
            <v>37956</v>
          </cell>
          <cell r="G313">
            <v>1723.34</v>
          </cell>
          <cell r="H313">
            <v>0</v>
          </cell>
          <cell r="I313">
            <v>373.42</v>
          </cell>
          <cell r="J313">
            <v>1723.34</v>
          </cell>
          <cell r="K313">
            <v>0</v>
          </cell>
          <cell r="L313">
            <v>0</v>
          </cell>
          <cell r="M313">
            <v>0</v>
          </cell>
        </row>
        <row r="314">
          <cell r="A314">
            <v>5879</v>
          </cell>
          <cell r="B314" t="str">
            <v>SERVER - BAKERSFIELD</v>
          </cell>
          <cell r="D314" t="str">
            <v>81042-04-</v>
          </cell>
          <cell r="E314" t="str">
            <v>031</v>
          </cell>
          <cell r="F314">
            <v>38030</v>
          </cell>
          <cell r="G314">
            <v>3497.31</v>
          </cell>
          <cell r="H314">
            <v>0</v>
          </cell>
          <cell r="I314">
            <v>0</v>
          </cell>
          <cell r="J314">
            <v>3497.31</v>
          </cell>
          <cell r="K314">
            <v>0</v>
          </cell>
          <cell r="L314">
            <v>0</v>
          </cell>
          <cell r="M314">
            <v>0</v>
          </cell>
        </row>
        <row r="315">
          <cell r="A315">
            <v>5880</v>
          </cell>
          <cell r="B315" t="str">
            <v>DESK/TABLE KENASTON D.6</v>
          </cell>
          <cell r="D315" t="str">
            <v>71004-60-</v>
          </cell>
          <cell r="E315" t="str">
            <v>604</v>
          </cell>
          <cell r="F315">
            <v>38078</v>
          </cell>
          <cell r="G315">
            <v>1205.3599999999999</v>
          </cell>
          <cell r="H315">
            <v>0</v>
          </cell>
          <cell r="I315">
            <v>588.30999999999995</v>
          </cell>
          <cell r="J315">
            <v>1205.3599999999999</v>
          </cell>
          <cell r="K315">
            <v>0</v>
          </cell>
          <cell r="L315">
            <v>0</v>
          </cell>
          <cell r="M315">
            <v>43.01</v>
          </cell>
        </row>
        <row r="316">
          <cell r="A316">
            <v>5881</v>
          </cell>
          <cell r="B316" t="str">
            <v>TABLE/CHAIRS D.6 CONF RM.</v>
          </cell>
          <cell r="D316" t="str">
            <v>73142-19-</v>
          </cell>
          <cell r="E316" t="str">
            <v>104</v>
          </cell>
          <cell r="F316">
            <v>38078</v>
          </cell>
          <cell r="G316">
            <v>1641.18</v>
          </cell>
          <cell r="H316">
            <v>0</v>
          </cell>
          <cell r="I316">
            <v>800.96</v>
          </cell>
          <cell r="J316">
            <v>1641.18</v>
          </cell>
          <cell r="K316">
            <v>0</v>
          </cell>
          <cell r="L316">
            <v>0</v>
          </cell>
          <cell r="M316">
            <v>58.44</v>
          </cell>
        </row>
        <row r="317">
          <cell r="A317">
            <v>5882</v>
          </cell>
          <cell r="B317" t="str">
            <v>PLOTTER HP 800 42"</v>
          </cell>
          <cell r="D317" t="str">
            <v>81042-09-</v>
          </cell>
          <cell r="E317" t="str">
            <v>704</v>
          </cell>
          <cell r="F317">
            <v>38117</v>
          </cell>
          <cell r="G317">
            <v>6992.95</v>
          </cell>
          <cell r="H317">
            <v>0</v>
          </cell>
          <cell r="I317">
            <v>0</v>
          </cell>
          <cell r="J317">
            <v>6992.95</v>
          </cell>
          <cell r="K317">
            <v>0</v>
          </cell>
          <cell r="L317">
            <v>0</v>
          </cell>
          <cell r="M317">
            <v>0</v>
          </cell>
        </row>
        <row r="318">
          <cell r="A318">
            <v>5887</v>
          </cell>
          <cell r="B318" t="str">
            <v>Backup Server</v>
          </cell>
          <cell r="D318" t="str">
            <v>81042-04-</v>
          </cell>
          <cell r="E318" t="str">
            <v>031</v>
          </cell>
          <cell r="F318">
            <v>38260</v>
          </cell>
          <cell r="G318">
            <v>7387</v>
          </cell>
          <cell r="H318">
            <v>0</v>
          </cell>
          <cell r="I318">
            <v>2831.64</v>
          </cell>
          <cell r="J318">
            <v>7387</v>
          </cell>
          <cell r="K318">
            <v>0</v>
          </cell>
          <cell r="L318">
            <v>0</v>
          </cell>
          <cell r="M318">
            <v>0</v>
          </cell>
        </row>
        <row r="319">
          <cell r="A319">
            <v>5889</v>
          </cell>
          <cell r="B319" t="str">
            <v>MULTIMEDIA XGA</v>
          </cell>
          <cell r="C319" t="str">
            <v>XL308</v>
          </cell>
          <cell r="D319" t="str">
            <v>81042-04-</v>
          </cell>
          <cell r="E319" t="str">
            <v>031</v>
          </cell>
          <cell r="F319">
            <v>38309</v>
          </cell>
          <cell r="G319">
            <v>21343.32</v>
          </cell>
          <cell r="H319">
            <v>0</v>
          </cell>
          <cell r="I319">
            <v>0</v>
          </cell>
          <cell r="J319">
            <v>21343.32</v>
          </cell>
          <cell r="K319">
            <v>0</v>
          </cell>
          <cell r="L319">
            <v>0</v>
          </cell>
          <cell r="M319">
            <v>0</v>
          </cell>
        </row>
        <row r="320">
          <cell r="A320">
            <v>5895</v>
          </cell>
          <cell r="B320" t="str">
            <v>WORKSPACES BUILT-IN CORP</v>
          </cell>
          <cell r="D320" t="str">
            <v>73142-19-</v>
          </cell>
          <cell r="E320" t="str">
            <v>104</v>
          </cell>
          <cell r="F320">
            <v>38364</v>
          </cell>
          <cell r="G320">
            <v>3989.01</v>
          </cell>
          <cell r="H320">
            <v>0</v>
          </cell>
          <cell r="I320">
            <v>1728.61</v>
          </cell>
          <cell r="J320">
            <v>3989.01</v>
          </cell>
          <cell r="K320">
            <v>0</v>
          </cell>
          <cell r="L320">
            <v>0</v>
          </cell>
          <cell r="M320">
            <v>0</v>
          </cell>
        </row>
        <row r="321">
          <cell r="A321">
            <v>5896</v>
          </cell>
          <cell r="B321" t="str">
            <v>WORKSTATION CUBICAL CORP</v>
          </cell>
          <cell r="D321" t="str">
            <v>73142-19-</v>
          </cell>
          <cell r="E321" t="str">
            <v>104</v>
          </cell>
          <cell r="F321">
            <v>38366</v>
          </cell>
          <cell r="G321">
            <v>4097</v>
          </cell>
          <cell r="H321">
            <v>0</v>
          </cell>
          <cell r="I321">
            <v>1775.41</v>
          </cell>
          <cell r="J321">
            <v>4097</v>
          </cell>
          <cell r="K321">
            <v>0</v>
          </cell>
          <cell r="L321">
            <v>0</v>
          </cell>
          <cell r="M321">
            <v>0</v>
          </cell>
        </row>
        <row r="322">
          <cell r="A322">
            <v>5897</v>
          </cell>
          <cell r="B322" t="str">
            <v>IPRISM APL 1200</v>
          </cell>
          <cell r="C322" t="str">
            <v>1200</v>
          </cell>
          <cell r="D322" t="str">
            <v>81042-04-</v>
          </cell>
          <cell r="E322" t="str">
            <v>031</v>
          </cell>
          <cell r="F322">
            <v>38353</v>
          </cell>
          <cell r="G322">
            <v>5480</v>
          </cell>
          <cell r="H322">
            <v>0</v>
          </cell>
          <cell r="I322">
            <v>2374.71</v>
          </cell>
          <cell r="J322">
            <v>5480</v>
          </cell>
          <cell r="K322">
            <v>0</v>
          </cell>
          <cell r="L322">
            <v>0</v>
          </cell>
          <cell r="M322">
            <v>0</v>
          </cell>
        </row>
        <row r="323">
          <cell r="A323">
            <v>5898</v>
          </cell>
          <cell r="B323" t="str">
            <v>CISCO 3725 ROUTER</v>
          </cell>
          <cell r="C323" t="str">
            <v>3700 SERIE</v>
          </cell>
          <cell r="D323" t="str">
            <v>81042-04-</v>
          </cell>
          <cell r="E323" t="str">
            <v>031</v>
          </cell>
          <cell r="F323">
            <v>38373</v>
          </cell>
          <cell r="G323">
            <v>10529.78</v>
          </cell>
          <cell r="H323">
            <v>0</v>
          </cell>
          <cell r="I323">
            <v>4759.0200000000004</v>
          </cell>
          <cell r="J323">
            <v>10529.78</v>
          </cell>
          <cell r="K323">
            <v>0</v>
          </cell>
          <cell r="L323">
            <v>0</v>
          </cell>
          <cell r="M323">
            <v>0</v>
          </cell>
        </row>
        <row r="324">
          <cell r="A324">
            <v>5900</v>
          </cell>
          <cell r="B324" t="str">
            <v>NETWORK ANALYZING TOOL</v>
          </cell>
          <cell r="D324" t="str">
            <v>81042-04-</v>
          </cell>
          <cell r="E324" t="str">
            <v>031</v>
          </cell>
          <cell r="F324">
            <v>38461</v>
          </cell>
          <cell r="G324">
            <v>10395.19</v>
          </cell>
          <cell r="H324">
            <v>0</v>
          </cell>
          <cell r="I324">
            <v>5024.3900000000003</v>
          </cell>
          <cell r="J324">
            <v>10395.19</v>
          </cell>
          <cell r="K324">
            <v>0</v>
          </cell>
          <cell r="L324">
            <v>0</v>
          </cell>
          <cell r="M324">
            <v>0</v>
          </cell>
        </row>
        <row r="325">
          <cell r="A325">
            <v>5901</v>
          </cell>
          <cell r="B325" t="str">
            <v>NETGEAR SWITCHES</v>
          </cell>
          <cell r="D325" t="str">
            <v>81042-04-</v>
          </cell>
          <cell r="E325" t="str">
            <v>031</v>
          </cell>
          <cell r="F325">
            <v>38527</v>
          </cell>
          <cell r="G325">
            <v>4561.6499999999996</v>
          </cell>
          <cell r="H325">
            <v>0</v>
          </cell>
          <cell r="I325">
            <v>2356.7800000000002</v>
          </cell>
          <cell r="J325">
            <v>4561.6499999999996</v>
          </cell>
          <cell r="K325">
            <v>0</v>
          </cell>
          <cell r="L325">
            <v>0</v>
          </cell>
          <cell r="M325">
            <v>0</v>
          </cell>
        </row>
        <row r="326">
          <cell r="A326">
            <v>5902</v>
          </cell>
          <cell r="B326" t="str">
            <v>ADP SERVER-DELL</v>
          </cell>
          <cell r="C326" t="str">
            <v>SERVER</v>
          </cell>
          <cell r="D326" t="str">
            <v>81042-04-</v>
          </cell>
          <cell r="E326" t="str">
            <v>031</v>
          </cell>
          <cell r="F326">
            <v>38674</v>
          </cell>
          <cell r="G326">
            <v>2916.27</v>
          </cell>
          <cell r="H326">
            <v>0</v>
          </cell>
          <cell r="I326">
            <v>1053.06</v>
          </cell>
          <cell r="J326">
            <v>2916.27</v>
          </cell>
          <cell r="K326">
            <v>0</v>
          </cell>
          <cell r="L326">
            <v>0</v>
          </cell>
          <cell r="M326">
            <v>0</v>
          </cell>
        </row>
        <row r="327">
          <cell r="A327">
            <v>5904</v>
          </cell>
          <cell r="B327" t="str">
            <v>AGTEK SOFTWARE &amp; TRAINING</v>
          </cell>
          <cell r="D327" t="str">
            <v>73142-19-</v>
          </cell>
          <cell r="E327" t="str">
            <v>104</v>
          </cell>
          <cell r="F327">
            <v>38808</v>
          </cell>
          <cell r="G327">
            <v>76246.25</v>
          </cell>
          <cell r="H327">
            <v>0</v>
          </cell>
          <cell r="I327">
            <v>36005.199999999997</v>
          </cell>
          <cell r="J327">
            <v>76246.25</v>
          </cell>
          <cell r="K327">
            <v>0</v>
          </cell>
          <cell r="L327">
            <v>0</v>
          </cell>
          <cell r="M327">
            <v>0</v>
          </cell>
        </row>
        <row r="328">
          <cell r="A328">
            <v>5905</v>
          </cell>
          <cell r="B328" t="str">
            <v>GTCO ROLLUP III DIGITIZER</v>
          </cell>
          <cell r="D328" t="str">
            <v>71004-70-</v>
          </cell>
          <cell r="E328" t="str">
            <v>704</v>
          </cell>
          <cell r="F328">
            <v>38808</v>
          </cell>
          <cell r="G328">
            <v>2165</v>
          </cell>
          <cell r="H328">
            <v>0</v>
          </cell>
          <cell r="I328">
            <v>1022.34</v>
          </cell>
          <cell r="J328">
            <v>2165</v>
          </cell>
          <cell r="K328">
            <v>0</v>
          </cell>
          <cell r="L328">
            <v>0</v>
          </cell>
          <cell r="M328">
            <v>0</v>
          </cell>
        </row>
        <row r="329">
          <cell r="A329">
            <v>5907</v>
          </cell>
          <cell r="B329" t="str">
            <v>DELL PENTIUM D830-DIST 7</v>
          </cell>
          <cell r="D329" t="str">
            <v>71004-70-</v>
          </cell>
          <cell r="E329" t="str">
            <v>704</v>
          </cell>
          <cell r="F329">
            <v>38808</v>
          </cell>
          <cell r="G329">
            <v>1784.38</v>
          </cell>
          <cell r="H329">
            <v>0</v>
          </cell>
          <cell r="I329">
            <v>842.6</v>
          </cell>
          <cell r="J329">
            <v>1784.38</v>
          </cell>
          <cell r="K329">
            <v>0</v>
          </cell>
          <cell r="L329">
            <v>0</v>
          </cell>
          <cell r="M329">
            <v>0</v>
          </cell>
        </row>
        <row r="330">
          <cell r="A330">
            <v>5909</v>
          </cell>
          <cell r="B330" t="str">
            <v>DELL PENTIUM D830-DIST 3</v>
          </cell>
          <cell r="D330" t="str">
            <v>73142-39-</v>
          </cell>
          <cell r="E330" t="str">
            <v>304</v>
          </cell>
          <cell r="F330">
            <v>38808</v>
          </cell>
          <cell r="G330">
            <v>1713.97</v>
          </cell>
          <cell r="H330">
            <v>0</v>
          </cell>
          <cell r="I330">
            <v>809.38</v>
          </cell>
          <cell r="J330">
            <v>1713.97</v>
          </cell>
          <cell r="K330">
            <v>0</v>
          </cell>
          <cell r="L330">
            <v>0</v>
          </cell>
          <cell r="M330">
            <v>0</v>
          </cell>
        </row>
        <row r="331">
          <cell r="A331">
            <v>5911</v>
          </cell>
          <cell r="B331" t="str">
            <v>VIEWPOINT SERVER-DELL</v>
          </cell>
          <cell r="C331" t="str">
            <v>DELL 6800</v>
          </cell>
          <cell r="D331" t="str">
            <v>81042-04-</v>
          </cell>
          <cell r="E331" t="str">
            <v>031</v>
          </cell>
          <cell r="F331">
            <v>39173</v>
          </cell>
          <cell r="G331">
            <v>15480.82</v>
          </cell>
          <cell r="H331">
            <v>0</v>
          </cell>
          <cell r="I331">
            <v>12470.68</v>
          </cell>
          <cell r="J331">
            <v>15480.82</v>
          </cell>
          <cell r="K331">
            <v>0</v>
          </cell>
          <cell r="L331">
            <v>0</v>
          </cell>
          <cell r="M331">
            <v>0</v>
          </cell>
        </row>
        <row r="332">
          <cell r="A332">
            <v>5912</v>
          </cell>
          <cell r="B332" t="str">
            <v>VIEWPOINT SOFTWARE</v>
          </cell>
          <cell r="D332" t="str">
            <v>81042-04-</v>
          </cell>
          <cell r="E332" t="str">
            <v>031</v>
          </cell>
          <cell r="F332">
            <v>39387</v>
          </cell>
          <cell r="G332">
            <v>754172.15</v>
          </cell>
          <cell r="H332">
            <v>0</v>
          </cell>
          <cell r="I332">
            <v>754172.15</v>
          </cell>
          <cell r="J332">
            <v>738492.56</v>
          </cell>
          <cell r="K332">
            <v>15679.59</v>
          </cell>
          <cell r="L332">
            <v>0</v>
          </cell>
          <cell r="M332">
            <v>141117.12</v>
          </cell>
        </row>
        <row r="333">
          <cell r="A333">
            <v>5912.01</v>
          </cell>
          <cell r="B333" t="str">
            <v>VIEWPOINT CRYSTAL REPORTS</v>
          </cell>
          <cell r="D333" t="str">
            <v>81042-04-</v>
          </cell>
          <cell r="F333">
            <v>39507</v>
          </cell>
          <cell r="G333">
            <v>70814</v>
          </cell>
          <cell r="H333">
            <v>0</v>
          </cell>
          <cell r="I333">
            <v>70814</v>
          </cell>
          <cell r="J333">
            <v>64912.76</v>
          </cell>
          <cell r="K333">
            <v>5901.24</v>
          </cell>
          <cell r="L333">
            <v>0</v>
          </cell>
          <cell r="M333">
            <v>13277.61</v>
          </cell>
        </row>
        <row r="334">
          <cell r="A334">
            <v>5912.02</v>
          </cell>
          <cell r="B334" t="str">
            <v>CRYSTAL RPT LABOR &amp; VP RPTS</v>
          </cell>
          <cell r="D334" t="str">
            <v>81042-04-</v>
          </cell>
          <cell r="F334">
            <v>39508</v>
          </cell>
          <cell r="G334">
            <v>39802.199999999997</v>
          </cell>
          <cell r="H334">
            <v>0</v>
          </cell>
          <cell r="I334">
            <v>39802.199999999997</v>
          </cell>
          <cell r="J334">
            <v>35656.03</v>
          </cell>
          <cell r="K334">
            <v>4146.17</v>
          </cell>
          <cell r="L334">
            <v>0</v>
          </cell>
          <cell r="M334">
            <v>7462.89</v>
          </cell>
        </row>
        <row r="335">
          <cell r="A335">
            <v>5912.03</v>
          </cell>
          <cell r="B335" t="str">
            <v>CRYSTAL REPORT- WRITERS TIME</v>
          </cell>
          <cell r="D335" t="str">
            <v>81042-04-</v>
          </cell>
          <cell r="F335">
            <v>39508</v>
          </cell>
          <cell r="G335">
            <v>10112</v>
          </cell>
          <cell r="H335">
            <v>0</v>
          </cell>
          <cell r="I335">
            <v>10112</v>
          </cell>
          <cell r="J335">
            <v>8848.14</v>
          </cell>
          <cell r="K335">
            <v>1263.8599999999999</v>
          </cell>
          <cell r="L335">
            <v>0</v>
          </cell>
          <cell r="M335">
            <v>1896.03</v>
          </cell>
        </row>
        <row r="336">
          <cell r="A336">
            <v>5912.04</v>
          </cell>
          <cell r="B336" t="str">
            <v>VIEWPOINT ADD'L USER LICENSES</v>
          </cell>
          <cell r="D336" t="str">
            <v>81042-04-</v>
          </cell>
          <cell r="F336">
            <v>39826</v>
          </cell>
          <cell r="G336">
            <v>49400</v>
          </cell>
          <cell r="H336">
            <v>0</v>
          </cell>
          <cell r="I336">
            <v>49400</v>
          </cell>
          <cell r="J336">
            <v>32933.440000000002</v>
          </cell>
          <cell r="K336">
            <v>16466.560000000001</v>
          </cell>
          <cell r="L336">
            <v>0</v>
          </cell>
          <cell r="M336">
            <v>9262.5300000000007</v>
          </cell>
        </row>
        <row r="337">
          <cell r="A337">
            <v>5913</v>
          </cell>
          <cell r="B337" t="str">
            <v>DELL OPTIPLEX GX620</v>
          </cell>
          <cell r="C337" t="str">
            <v>GX620</v>
          </cell>
          <cell r="D337" t="str">
            <v>81042-04-</v>
          </cell>
          <cell r="E337" t="str">
            <v>031</v>
          </cell>
          <cell r="F337">
            <v>38930</v>
          </cell>
          <cell r="G337">
            <v>885.5</v>
          </cell>
          <cell r="H337">
            <v>0</v>
          </cell>
          <cell r="I337">
            <v>516.5</v>
          </cell>
          <cell r="J337">
            <v>885.5</v>
          </cell>
          <cell r="K337">
            <v>0</v>
          </cell>
          <cell r="L337">
            <v>0</v>
          </cell>
          <cell r="M337">
            <v>0</v>
          </cell>
        </row>
        <row r="338">
          <cell r="A338">
            <v>5915</v>
          </cell>
          <cell r="B338" t="str">
            <v>TRAINING RM COMPUTER TABLES</v>
          </cell>
          <cell r="D338" t="str">
            <v>73142-19-</v>
          </cell>
          <cell r="E338" t="str">
            <v>011</v>
          </cell>
          <cell r="F338">
            <v>38930</v>
          </cell>
          <cell r="G338">
            <v>4286.7</v>
          </cell>
          <cell r="H338">
            <v>0</v>
          </cell>
          <cell r="I338">
            <v>2546.85</v>
          </cell>
          <cell r="J338">
            <v>4286.7</v>
          </cell>
          <cell r="K338">
            <v>0</v>
          </cell>
          <cell r="L338">
            <v>0</v>
          </cell>
          <cell r="M338">
            <v>0</v>
          </cell>
        </row>
        <row r="339">
          <cell r="A339">
            <v>5916</v>
          </cell>
          <cell r="B339" t="str">
            <v>2 MAVERICK OFFICE DESKS</v>
          </cell>
          <cell r="C339" t="str">
            <v>DESKS</v>
          </cell>
          <cell r="D339" t="str">
            <v>73142-19-</v>
          </cell>
          <cell r="E339" t="str">
            <v>104</v>
          </cell>
          <cell r="F339">
            <v>39052</v>
          </cell>
          <cell r="G339">
            <v>3539.78</v>
          </cell>
          <cell r="H339">
            <v>0</v>
          </cell>
          <cell r="I339">
            <v>3076.24</v>
          </cell>
          <cell r="J339">
            <v>2444.12</v>
          </cell>
          <cell r="K339">
            <v>1095.6600000000001</v>
          </cell>
          <cell r="L339">
            <v>0</v>
          </cell>
          <cell r="M339">
            <v>379.26</v>
          </cell>
        </row>
        <row r="340">
          <cell r="A340">
            <v>5917</v>
          </cell>
          <cell r="B340" t="str">
            <v>TS SERVER-DELL</v>
          </cell>
          <cell r="C340" t="str">
            <v>DELL 6800</v>
          </cell>
          <cell r="D340" t="str">
            <v>81042-04-</v>
          </cell>
          <cell r="E340" t="str">
            <v>031</v>
          </cell>
          <cell r="F340">
            <v>39173</v>
          </cell>
          <cell r="G340">
            <v>16084.83</v>
          </cell>
          <cell r="H340">
            <v>0</v>
          </cell>
          <cell r="I340">
            <v>12957.23</v>
          </cell>
          <cell r="J340">
            <v>16084.83</v>
          </cell>
          <cell r="K340">
            <v>0</v>
          </cell>
          <cell r="L340">
            <v>0</v>
          </cell>
          <cell r="M340">
            <v>0</v>
          </cell>
        </row>
        <row r="341">
          <cell r="A341">
            <v>5918</v>
          </cell>
          <cell r="B341" t="str">
            <v>LAZER JET FAX MACHINE '07</v>
          </cell>
          <cell r="C341" t="str">
            <v>M4345X</v>
          </cell>
          <cell r="D341" t="str">
            <v>73142-39-</v>
          </cell>
          <cell r="E341" t="str">
            <v>304</v>
          </cell>
          <cell r="F341">
            <v>39198</v>
          </cell>
          <cell r="G341">
            <v>4744.74</v>
          </cell>
          <cell r="H341">
            <v>0</v>
          </cell>
          <cell r="I341">
            <v>3822.14</v>
          </cell>
          <cell r="J341">
            <v>4744.74</v>
          </cell>
          <cell r="K341">
            <v>0</v>
          </cell>
          <cell r="L341">
            <v>0</v>
          </cell>
          <cell r="M341">
            <v>0</v>
          </cell>
        </row>
        <row r="342">
          <cell r="A342">
            <v>5919</v>
          </cell>
          <cell r="B342" t="str">
            <v>SFS FRONT OFFICES BLINDS</v>
          </cell>
          <cell r="C342" t="str">
            <v>BLINDS</v>
          </cell>
          <cell r="D342" t="str">
            <v>73142-19-</v>
          </cell>
          <cell r="E342" t="str">
            <v>104</v>
          </cell>
          <cell r="F342">
            <v>39191</v>
          </cell>
          <cell r="G342">
            <v>3637.2</v>
          </cell>
          <cell r="H342">
            <v>0</v>
          </cell>
          <cell r="I342">
            <v>3334.1</v>
          </cell>
          <cell r="J342">
            <v>2338.1999999999998</v>
          </cell>
          <cell r="K342">
            <v>1299</v>
          </cell>
          <cell r="L342">
            <v>0</v>
          </cell>
          <cell r="M342">
            <v>389.7</v>
          </cell>
        </row>
        <row r="343">
          <cell r="A343">
            <v>5921</v>
          </cell>
          <cell r="B343" t="str">
            <v>12 BURGANDY LEATHER CHAIR</v>
          </cell>
          <cell r="C343" t="str">
            <v>SS65(6501)</v>
          </cell>
          <cell r="D343" t="str">
            <v>73142-19-</v>
          </cell>
          <cell r="E343" t="str">
            <v>104</v>
          </cell>
          <cell r="F343">
            <v>39203</v>
          </cell>
          <cell r="G343">
            <v>13648.24</v>
          </cell>
          <cell r="H343">
            <v>0</v>
          </cell>
          <cell r="I343">
            <v>12673.36</v>
          </cell>
          <cell r="J343">
            <v>8611.44</v>
          </cell>
          <cell r="K343">
            <v>5036.8</v>
          </cell>
          <cell r="L343">
            <v>0</v>
          </cell>
          <cell r="M343">
            <v>1462.32</v>
          </cell>
        </row>
        <row r="344">
          <cell r="A344">
            <v>5922</v>
          </cell>
          <cell r="B344" t="str">
            <v>GREY NEBULA/BLACK CUBICAL DESK</v>
          </cell>
          <cell r="D344" t="str">
            <v>73142-19-</v>
          </cell>
          <cell r="E344" t="str">
            <v>104</v>
          </cell>
          <cell r="F344">
            <v>39375</v>
          </cell>
          <cell r="G344">
            <v>4461.1899999999996</v>
          </cell>
          <cell r="H344">
            <v>0</v>
          </cell>
          <cell r="I344">
            <v>4461.1899999999996</v>
          </cell>
          <cell r="J344">
            <v>2283.73</v>
          </cell>
          <cell r="K344">
            <v>2177.46</v>
          </cell>
          <cell r="L344">
            <v>0</v>
          </cell>
          <cell r="M344">
            <v>477.99</v>
          </cell>
        </row>
        <row r="345">
          <cell r="A345">
            <v>5923</v>
          </cell>
          <cell r="B345" t="str">
            <v>TRUPER 3600 SCANNER</v>
          </cell>
          <cell r="C345" t="str">
            <v>Truper 3600 STD VRS</v>
          </cell>
          <cell r="D345" t="str">
            <v>73142-39-</v>
          </cell>
          <cell r="E345" t="str">
            <v>304</v>
          </cell>
          <cell r="F345">
            <v>39342</v>
          </cell>
          <cell r="G345">
            <v>5860.3</v>
          </cell>
          <cell r="H345">
            <v>0</v>
          </cell>
          <cell r="I345">
            <v>5860.3</v>
          </cell>
          <cell r="J345">
            <v>3139.65</v>
          </cell>
          <cell r="K345">
            <v>2720.65</v>
          </cell>
          <cell r="L345">
            <v>0</v>
          </cell>
          <cell r="M345">
            <v>627.92999999999995</v>
          </cell>
        </row>
        <row r="346">
          <cell r="A346">
            <v>5924</v>
          </cell>
          <cell r="B346" t="str">
            <v>VIRTUAL I SERVER</v>
          </cell>
          <cell r="D346" t="str">
            <v>81042-04-</v>
          </cell>
          <cell r="E346" t="str">
            <v>031</v>
          </cell>
          <cell r="F346">
            <v>39461</v>
          </cell>
          <cell r="G346">
            <v>6959.78</v>
          </cell>
          <cell r="H346">
            <v>0</v>
          </cell>
          <cell r="I346">
            <v>6959.78</v>
          </cell>
          <cell r="J346">
            <v>6525</v>
          </cell>
          <cell r="K346">
            <v>434.78</v>
          </cell>
          <cell r="L346">
            <v>0</v>
          </cell>
          <cell r="M346">
            <v>1305</v>
          </cell>
        </row>
        <row r="347">
          <cell r="A347">
            <v>5925</v>
          </cell>
          <cell r="B347" t="str">
            <v>STAIRMASTER CLIMBER</v>
          </cell>
          <cell r="C347" t="str">
            <v>SC916</v>
          </cell>
          <cell r="D347" t="str">
            <v>81042-09-</v>
          </cell>
          <cell r="E347" t="str">
            <v>011</v>
          </cell>
          <cell r="F347">
            <v>39814</v>
          </cell>
          <cell r="G347">
            <v>3227.11</v>
          </cell>
          <cell r="H347">
            <v>0</v>
          </cell>
          <cell r="I347">
            <v>3227.11</v>
          </cell>
          <cell r="J347">
            <v>2218.59</v>
          </cell>
          <cell r="K347">
            <v>1008.52</v>
          </cell>
          <cell r="L347">
            <v>0</v>
          </cell>
          <cell r="M347">
            <v>605.07000000000005</v>
          </cell>
        </row>
        <row r="348">
          <cell r="A348">
            <v>5926</v>
          </cell>
          <cell r="B348" t="str">
            <v>TREADMILL</v>
          </cell>
          <cell r="C348" t="str">
            <v>TC9700H7</v>
          </cell>
          <cell r="D348" t="str">
            <v>81042-09-</v>
          </cell>
          <cell r="E348" t="str">
            <v>011</v>
          </cell>
          <cell r="F348">
            <v>39790</v>
          </cell>
          <cell r="G348">
            <v>3227.11</v>
          </cell>
          <cell r="H348">
            <v>0</v>
          </cell>
          <cell r="I348">
            <v>3227.11</v>
          </cell>
          <cell r="J348">
            <v>2285.8200000000002</v>
          </cell>
          <cell r="K348">
            <v>941.29</v>
          </cell>
          <cell r="L348">
            <v>0</v>
          </cell>
          <cell r="M348">
            <v>605.07000000000005</v>
          </cell>
        </row>
        <row r="349">
          <cell r="A349">
            <v>5927</v>
          </cell>
          <cell r="B349" t="str">
            <v>ELLIPTICAL TRAINER - EXEC. F.R</v>
          </cell>
          <cell r="C349" t="str">
            <v>X6750HRT8</v>
          </cell>
          <cell r="D349" t="str">
            <v>81042-09-</v>
          </cell>
          <cell r="E349" t="str">
            <v>011</v>
          </cell>
          <cell r="F349">
            <v>39790</v>
          </cell>
          <cell r="G349">
            <v>3550.36</v>
          </cell>
          <cell r="H349">
            <v>0</v>
          </cell>
          <cell r="I349">
            <v>3550.36</v>
          </cell>
          <cell r="J349">
            <v>2514.98</v>
          </cell>
          <cell r="K349">
            <v>1035.3800000000001</v>
          </cell>
          <cell r="L349">
            <v>0</v>
          </cell>
          <cell r="M349">
            <v>665.73</v>
          </cell>
        </row>
        <row r="350">
          <cell r="A350">
            <v>5928</v>
          </cell>
          <cell r="B350" t="str">
            <v>ELLIPTICAL TRAINER - BASEMENT</v>
          </cell>
          <cell r="C350" t="str">
            <v>X6750HRT8</v>
          </cell>
          <cell r="D350" t="str">
            <v>81042-09-</v>
          </cell>
          <cell r="E350" t="str">
            <v>011</v>
          </cell>
          <cell r="F350">
            <v>39790</v>
          </cell>
          <cell r="G350">
            <v>3550.36</v>
          </cell>
          <cell r="H350">
            <v>0</v>
          </cell>
          <cell r="I350">
            <v>3550.36</v>
          </cell>
          <cell r="J350">
            <v>2514.98</v>
          </cell>
          <cell r="K350">
            <v>1035.3800000000001</v>
          </cell>
          <cell r="L350">
            <v>0</v>
          </cell>
          <cell r="M350">
            <v>665.73</v>
          </cell>
        </row>
        <row r="351">
          <cell r="A351">
            <v>5929</v>
          </cell>
          <cell r="B351" t="str">
            <v>JIM WALTZE OFFICE CABINET - 2Z</v>
          </cell>
          <cell r="D351" t="str">
            <v>81042-09-</v>
          </cell>
          <cell r="E351" t="str">
            <v>011</v>
          </cell>
          <cell r="F351">
            <v>39782</v>
          </cell>
          <cell r="G351">
            <v>8879</v>
          </cell>
          <cell r="H351">
            <v>0</v>
          </cell>
          <cell r="I351">
            <v>8879</v>
          </cell>
          <cell r="J351">
            <v>3699.5</v>
          </cell>
          <cell r="K351">
            <v>5179.5</v>
          </cell>
          <cell r="L351">
            <v>0</v>
          </cell>
          <cell r="M351">
            <v>951.3</v>
          </cell>
        </row>
        <row r="352">
          <cell r="A352">
            <v>5930</v>
          </cell>
          <cell r="B352" t="str">
            <v>BIRCH ACOUSTICAL CEILINGS</v>
          </cell>
          <cell r="D352" t="str">
            <v>87042-  -</v>
          </cell>
          <cell r="E352" t="str">
            <v>002</v>
          </cell>
          <cell r="F352">
            <v>39782</v>
          </cell>
          <cell r="G352">
            <v>39994</v>
          </cell>
          <cell r="H352">
            <v>0</v>
          </cell>
          <cell r="I352">
            <v>39994</v>
          </cell>
          <cell r="J352">
            <v>16664.2</v>
          </cell>
          <cell r="K352">
            <v>23329.8</v>
          </cell>
          <cell r="L352">
            <v>0</v>
          </cell>
          <cell r="M352">
            <v>4285.08</v>
          </cell>
        </row>
        <row r="353">
          <cell r="A353">
            <v>5931</v>
          </cell>
          <cell r="B353" t="str">
            <v>FURNITURE PURACHASE W/BUILDING</v>
          </cell>
          <cell r="D353" t="str">
            <v>81042-09-</v>
          </cell>
          <cell r="E353" t="str">
            <v>011</v>
          </cell>
          <cell r="F353">
            <v>39782</v>
          </cell>
          <cell r="G353">
            <v>30000</v>
          </cell>
          <cell r="H353">
            <v>0</v>
          </cell>
          <cell r="I353">
            <v>30000</v>
          </cell>
          <cell r="J353">
            <v>12499.9</v>
          </cell>
          <cell r="K353">
            <v>17500.099999999999</v>
          </cell>
          <cell r="L353">
            <v>0</v>
          </cell>
          <cell r="M353">
            <v>3214.26</v>
          </cell>
        </row>
        <row r="354">
          <cell r="A354">
            <v>5932</v>
          </cell>
          <cell r="B354" t="str">
            <v>BIRCH BOARDROOM TABLE&amp;CHAIRS</v>
          </cell>
          <cell r="D354" t="str">
            <v>81042-09-</v>
          </cell>
          <cell r="E354" t="str">
            <v>011</v>
          </cell>
          <cell r="F354">
            <v>39782</v>
          </cell>
          <cell r="G354">
            <v>55915.360000000001</v>
          </cell>
          <cell r="H354">
            <v>0</v>
          </cell>
          <cell r="I354">
            <v>55915.360000000001</v>
          </cell>
          <cell r="J354">
            <v>23298.1</v>
          </cell>
          <cell r="K354">
            <v>32617.26</v>
          </cell>
          <cell r="L354">
            <v>0</v>
          </cell>
          <cell r="M354">
            <v>5990.94</v>
          </cell>
        </row>
        <row r="355">
          <cell r="A355">
            <v>5933</v>
          </cell>
          <cell r="B355" t="str">
            <v>TOM FOSS OFFICE (2AA)</v>
          </cell>
          <cell r="D355" t="str">
            <v>81042-09-</v>
          </cell>
          <cell r="E355" t="str">
            <v>011</v>
          </cell>
          <cell r="F355">
            <v>39782</v>
          </cell>
          <cell r="G355">
            <v>21341.46</v>
          </cell>
          <cell r="H355">
            <v>0</v>
          </cell>
          <cell r="I355">
            <v>21341.46</v>
          </cell>
          <cell r="J355">
            <v>8892.4500000000007</v>
          </cell>
          <cell r="K355">
            <v>12449.01</v>
          </cell>
          <cell r="L355">
            <v>0</v>
          </cell>
          <cell r="M355">
            <v>2286.63</v>
          </cell>
        </row>
        <row r="356">
          <cell r="A356">
            <v>5934</v>
          </cell>
          <cell r="B356" t="str">
            <v>EXECUTIVE CONFERENCE ROOM (2W)</v>
          </cell>
          <cell r="D356" t="str">
            <v>81042-09-</v>
          </cell>
          <cell r="E356" t="str">
            <v>011</v>
          </cell>
          <cell r="F356">
            <v>39782</v>
          </cell>
          <cell r="G356">
            <v>9136</v>
          </cell>
          <cell r="H356">
            <v>0</v>
          </cell>
          <cell r="I356">
            <v>9136</v>
          </cell>
          <cell r="J356">
            <v>3806.6</v>
          </cell>
          <cell r="K356">
            <v>5329.4</v>
          </cell>
          <cell r="L356">
            <v>0</v>
          </cell>
          <cell r="M356">
            <v>978.84</v>
          </cell>
        </row>
        <row r="357">
          <cell r="A357">
            <v>5935</v>
          </cell>
          <cell r="B357" t="str">
            <v>LEONOR STANLEY OFFICE (2A)</v>
          </cell>
          <cell r="D357" t="str">
            <v>81042-09-</v>
          </cell>
          <cell r="E357" t="str">
            <v>011</v>
          </cell>
          <cell r="F357">
            <v>39782</v>
          </cell>
          <cell r="G357">
            <v>7484.64</v>
          </cell>
          <cell r="H357">
            <v>0</v>
          </cell>
          <cell r="I357">
            <v>7484.64</v>
          </cell>
          <cell r="J357">
            <v>3118.5</v>
          </cell>
          <cell r="K357">
            <v>4366.1400000000003</v>
          </cell>
          <cell r="L357">
            <v>0</v>
          </cell>
          <cell r="M357">
            <v>801.9</v>
          </cell>
        </row>
        <row r="358">
          <cell r="A358">
            <v>5936</v>
          </cell>
          <cell r="B358" t="str">
            <v>SAFETY DEPT OFFICE (2E &amp; 2F)</v>
          </cell>
          <cell r="D358" t="str">
            <v>81042-09-</v>
          </cell>
          <cell r="E358" t="str">
            <v>011</v>
          </cell>
          <cell r="F358">
            <v>39782</v>
          </cell>
          <cell r="G358">
            <v>14946.03</v>
          </cell>
          <cell r="H358">
            <v>0</v>
          </cell>
          <cell r="I358">
            <v>14946.03</v>
          </cell>
          <cell r="J358">
            <v>6227.55</v>
          </cell>
          <cell r="K358">
            <v>8718.48</v>
          </cell>
          <cell r="L358">
            <v>0</v>
          </cell>
          <cell r="M358">
            <v>1601.37</v>
          </cell>
        </row>
        <row r="359">
          <cell r="A359">
            <v>5937</v>
          </cell>
          <cell r="B359" t="str">
            <v>ARBI BAGHDANIAN OFFICE (2P)</v>
          </cell>
          <cell r="D359" t="str">
            <v>81042-04-</v>
          </cell>
          <cell r="E359" t="str">
            <v>034</v>
          </cell>
          <cell r="F359">
            <v>39782</v>
          </cell>
          <cell r="G359">
            <v>4336.04</v>
          </cell>
          <cell r="H359">
            <v>0</v>
          </cell>
          <cell r="I359">
            <v>4336.04</v>
          </cell>
          <cell r="J359">
            <v>1806.7</v>
          </cell>
          <cell r="K359">
            <v>2529.34</v>
          </cell>
          <cell r="L359">
            <v>0</v>
          </cell>
          <cell r="M359">
            <v>464.58</v>
          </cell>
        </row>
        <row r="360">
          <cell r="A360">
            <v>5938</v>
          </cell>
          <cell r="B360" t="str">
            <v>CHRIS MALAFA OFFICE (2R)</v>
          </cell>
          <cell r="D360" t="str">
            <v>81042-04-</v>
          </cell>
          <cell r="E360" t="str">
            <v>034</v>
          </cell>
          <cell r="F360">
            <v>39782</v>
          </cell>
          <cell r="G360">
            <v>4665.8900000000003</v>
          </cell>
          <cell r="H360">
            <v>0</v>
          </cell>
          <cell r="I360">
            <v>4665.8900000000003</v>
          </cell>
          <cell r="J360">
            <v>1944.25</v>
          </cell>
          <cell r="K360">
            <v>2721.64</v>
          </cell>
          <cell r="L360">
            <v>0</v>
          </cell>
          <cell r="M360">
            <v>499.95</v>
          </cell>
        </row>
        <row r="361">
          <cell r="A361">
            <v>5939</v>
          </cell>
          <cell r="B361" t="str">
            <v>MARIO SANTAMARIA OFFICE (2Q)</v>
          </cell>
          <cell r="D361" t="str">
            <v>81042-04-</v>
          </cell>
          <cell r="E361" t="str">
            <v>034</v>
          </cell>
          <cell r="F361">
            <v>39782</v>
          </cell>
          <cell r="G361">
            <v>7443.25</v>
          </cell>
          <cell r="H361">
            <v>0</v>
          </cell>
          <cell r="I361">
            <v>7443.25</v>
          </cell>
          <cell r="J361">
            <v>3101.35</v>
          </cell>
          <cell r="K361">
            <v>4341.8999999999996</v>
          </cell>
          <cell r="L361">
            <v>0</v>
          </cell>
          <cell r="M361">
            <v>797.49</v>
          </cell>
        </row>
        <row r="362">
          <cell r="A362">
            <v>5940</v>
          </cell>
          <cell r="B362" t="str">
            <v>GORDON CSUTAK OFFICE (2X)</v>
          </cell>
          <cell r="D362" t="str">
            <v>81042-09-</v>
          </cell>
          <cell r="E362" t="str">
            <v>011</v>
          </cell>
          <cell r="F362">
            <v>39782</v>
          </cell>
          <cell r="G362">
            <v>20501.97</v>
          </cell>
          <cell r="H362">
            <v>0</v>
          </cell>
          <cell r="I362">
            <v>20501.97</v>
          </cell>
          <cell r="J362">
            <v>8542.4500000000007</v>
          </cell>
          <cell r="K362">
            <v>11959.52</v>
          </cell>
          <cell r="L362">
            <v>0</v>
          </cell>
          <cell r="M362">
            <v>2196.63</v>
          </cell>
        </row>
        <row r="363">
          <cell r="A363">
            <v>5940.03</v>
          </cell>
          <cell r="B363" t="str">
            <v>MAGZ TABLE w/SEATS (GC-2X)</v>
          </cell>
          <cell r="D363" t="str">
            <v>81042-09-</v>
          </cell>
          <cell r="F363">
            <v>39783</v>
          </cell>
          <cell r="G363">
            <v>2733.33</v>
          </cell>
          <cell r="H363">
            <v>0</v>
          </cell>
          <cell r="I363">
            <v>2733.33</v>
          </cell>
          <cell r="J363">
            <v>1106.3599999999999</v>
          </cell>
          <cell r="K363">
            <v>1626.97</v>
          </cell>
          <cell r="L363">
            <v>0</v>
          </cell>
          <cell r="M363">
            <v>292.86</v>
          </cell>
        </row>
        <row r="364">
          <cell r="A364">
            <v>5941</v>
          </cell>
          <cell r="B364" t="str">
            <v>ALISON FERGUSON OFFICE (2Y)</v>
          </cell>
          <cell r="D364" t="str">
            <v>81042-09-</v>
          </cell>
          <cell r="E364" t="str">
            <v>011</v>
          </cell>
          <cell r="F364">
            <v>39782</v>
          </cell>
          <cell r="G364">
            <v>4578.9399999999996</v>
          </cell>
          <cell r="H364">
            <v>0</v>
          </cell>
          <cell r="I364">
            <v>4578.9399999999996</v>
          </cell>
          <cell r="J364">
            <v>1907.85</v>
          </cell>
          <cell r="K364">
            <v>2671.09</v>
          </cell>
          <cell r="L364">
            <v>0</v>
          </cell>
          <cell r="M364">
            <v>490.59</v>
          </cell>
        </row>
        <row r="365">
          <cell r="A365">
            <v>5942</v>
          </cell>
          <cell r="B365" t="str">
            <v>TONY GRASSO OFFICE (2AH)</v>
          </cell>
          <cell r="D365" t="str">
            <v>81042-09-</v>
          </cell>
          <cell r="E365" t="str">
            <v>011</v>
          </cell>
          <cell r="F365">
            <v>39782</v>
          </cell>
          <cell r="G365">
            <v>16369.47</v>
          </cell>
          <cell r="H365">
            <v>0</v>
          </cell>
          <cell r="I365">
            <v>16369.47</v>
          </cell>
          <cell r="J365">
            <v>6820.45</v>
          </cell>
          <cell r="K365">
            <v>9549.02</v>
          </cell>
          <cell r="L365">
            <v>0</v>
          </cell>
          <cell r="M365">
            <v>1753.83</v>
          </cell>
        </row>
        <row r="366">
          <cell r="A366">
            <v>5943</v>
          </cell>
          <cell r="B366" t="str">
            <v>ACCOUNTING CUBICLES (2B,2H-2M)</v>
          </cell>
          <cell r="D366" t="str">
            <v>81042-09-</v>
          </cell>
          <cell r="E366" t="str">
            <v>011</v>
          </cell>
          <cell r="F366">
            <v>39782</v>
          </cell>
          <cell r="G366">
            <v>32519.86</v>
          </cell>
          <cell r="H366">
            <v>0</v>
          </cell>
          <cell r="I366">
            <v>32519.86</v>
          </cell>
          <cell r="J366">
            <v>13549.9</v>
          </cell>
          <cell r="K366">
            <v>18969.96</v>
          </cell>
          <cell r="L366">
            <v>0</v>
          </cell>
          <cell r="M366">
            <v>3484.26</v>
          </cell>
        </row>
        <row r="367">
          <cell r="A367">
            <v>5944</v>
          </cell>
          <cell r="B367" t="str">
            <v>EILEEN ALLEN OFFICE (2E)</v>
          </cell>
          <cell r="D367" t="str">
            <v>81042-09-</v>
          </cell>
          <cell r="E367" t="str">
            <v>011</v>
          </cell>
          <cell r="F367">
            <v>39782</v>
          </cell>
          <cell r="G367">
            <v>4867.1099999999997</v>
          </cell>
          <cell r="H367">
            <v>0</v>
          </cell>
          <cell r="I367">
            <v>4867.1099999999997</v>
          </cell>
          <cell r="J367">
            <v>2027.9</v>
          </cell>
          <cell r="K367">
            <v>2839.21</v>
          </cell>
          <cell r="L367">
            <v>0</v>
          </cell>
          <cell r="M367">
            <v>521.46</v>
          </cell>
        </row>
        <row r="368">
          <cell r="A368">
            <v>5945</v>
          </cell>
          <cell r="B368" t="str">
            <v>EQ ACCOUNTING OFFICE (2C &amp; 2D)</v>
          </cell>
          <cell r="D368" t="str">
            <v>81042-09-</v>
          </cell>
          <cell r="E368" t="str">
            <v>011</v>
          </cell>
          <cell r="F368">
            <v>39782</v>
          </cell>
          <cell r="G368">
            <v>8334.1200000000008</v>
          </cell>
          <cell r="H368">
            <v>0</v>
          </cell>
          <cell r="I368">
            <v>8334.1200000000008</v>
          </cell>
          <cell r="J368">
            <v>3472.7</v>
          </cell>
          <cell r="K368">
            <v>4861.42</v>
          </cell>
          <cell r="L368">
            <v>0</v>
          </cell>
          <cell r="M368">
            <v>892.98</v>
          </cell>
        </row>
        <row r="369">
          <cell r="A369">
            <v>5946</v>
          </cell>
          <cell r="B369" t="str">
            <v>BLUE VIOLET - PHONE SYSTEM</v>
          </cell>
          <cell r="D369" t="str">
            <v>81042-09-</v>
          </cell>
          <cell r="E369" t="str">
            <v>011</v>
          </cell>
          <cell r="F369">
            <v>39782</v>
          </cell>
          <cell r="G369">
            <v>166269.12</v>
          </cell>
          <cell r="H369">
            <v>0</v>
          </cell>
          <cell r="I369">
            <v>166269.12</v>
          </cell>
          <cell r="J369">
            <v>69278.649999999994</v>
          </cell>
          <cell r="K369">
            <v>96990.47</v>
          </cell>
          <cell r="L369">
            <v>0</v>
          </cell>
          <cell r="M369">
            <v>17814.509999999998</v>
          </cell>
        </row>
        <row r="370">
          <cell r="A370">
            <v>5946.01</v>
          </cell>
          <cell r="B370" t="str">
            <v>AWC AUDIO/WEBINAR</v>
          </cell>
          <cell r="D370" t="str">
            <v>81042-09-</v>
          </cell>
          <cell r="F370">
            <v>40633</v>
          </cell>
          <cell r="G370">
            <v>11262.5</v>
          </cell>
          <cell r="H370">
            <v>0</v>
          </cell>
          <cell r="I370">
            <v>11262.5</v>
          </cell>
          <cell r="J370">
            <v>670.4</v>
          </cell>
          <cell r="K370">
            <v>10592.1</v>
          </cell>
          <cell r="L370">
            <v>0</v>
          </cell>
          <cell r="M370">
            <v>670.4</v>
          </cell>
        </row>
        <row r="371">
          <cell r="A371">
            <v>5947</v>
          </cell>
          <cell r="B371" t="str">
            <v>DPM SERVER (BACK-UP SERVER)</v>
          </cell>
          <cell r="C371" t="str">
            <v>DP500</v>
          </cell>
          <cell r="D371" t="str">
            <v>81042-04-</v>
          </cell>
          <cell r="E371" t="str">
            <v>031</v>
          </cell>
          <cell r="F371">
            <v>39782</v>
          </cell>
          <cell r="G371">
            <v>6725.43</v>
          </cell>
          <cell r="H371">
            <v>0</v>
          </cell>
          <cell r="I371">
            <v>6725.43</v>
          </cell>
          <cell r="J371">
            <v>6538.7</v>
          </cell>
          <cell r="K371">
            <v>186.73</v>
          </cell>
          <cell r="L371">
            <v>0</v>
          </cell>
          <cell r="M371">
            <v>1681.38</v>
          </cell>
        </row>
        <row r="372">
          <cell r="A372">
            <v>5948</v>
          </cell>
          <cell r="B372" t="str">
            <v>VIRTUAL 2 SERVER</v>
          </cell>
          <cell r="C372" t="str">
            <v>POWER EDGE R900</v>
          </cell>
          <cell r="D372" t="str">
            <v>81042-04-</v>
          </cell>
          <cell r="E372" t="str">
            <v>031</v>
          </cell>
          <cell r="F372">
            <v>39782</v>
          </cell>
          <cell r="G372">
            <v>14829.29</v>
          </cell>
          <cell r="H372">
            <v>0</v>
          </cell>
          <cell r="I372">
            <v>14829.29</v>
          </cell>
          <cell r="J372">
            <v>14417.2</v>
          </cell>
          <cell r="K372">
            <v>412.09</v>
          </cell>
          <cell r="L372">
            <v>0</v>
          </cell>
          <cell r="M372">
            <v>3707.28</v>
          </cell>
        </row>
        <row r="373">
          <cell r="A373">
            <v>5949</v>
          </cell>
          <cell r="B373" t="str">
            <v>VIRTUAL 3 SERVER</v>
          </cell>
          <cell r="C373" t="str">
            <v>POWER EDGE R900</v>
          </cell>
          <cell r="D373" t="str">
            <v>81042-04-</v>
          </cell>
          <cell r="E373" t="str">
            <v>031</v>
          </cell>
          <cell r="F373">
            <v>39782</v>
          </cell>
          <cell r="G373">
            <v>14829.29</v>
          </cell>
          <cell r="H373">
            <v>0</v>
          </cell>
          <cell r="I373">
            <v>14829.29</v>
          </cell>
          <cell r="J373">
            <v>14417.2</v>
          </cell>
          <cell r="K373">
            <v>412.09</v>
          </cell>
          <cell r="L373">
            <v>0</v>
          </cell>
          <cell r="M373">
            <v>3707.28</v>
          </cell>
        </row>
        <row r="374">
          <cell r="A374">
            <v>5950</v>
          </cell>
          <cell r="B374" t="str">
            <v>BIRCH PAINT &amp; WALLCOVERINGS</v>
          </cell>
          <cell r="D374" t="str">
            <v>87042-  -</v>
          </cell>
          <cell r="E374" t="str">
            <v>002</v>
          </cell>
          <cell r="F374">
            <v>39782</v>
          </cell>
          <cell r="G374">
            <v>60730</v>
          </cell>
          <cell r="H374">
            <v>0</v>
          </cell>
          <cell r="I374">
            <v>60730</v>
          </cell>
          <cell r="J374">
            <v>25304.3</v>
          </cell>
          <cell r="K374">
            <v>35425.699999999997</v>
          </cell>
          <cell r="L374">
            <v>0</v>
          </cell>
          <cell r="M374">
            <v>6506.82</v>
          </cell>
        </row>
        <row r="375">
          <cell r="A375">
            <v>5951</v>
          </cell>
          <cell r="B375" t="str">
            <v>WINDOW COVERINGS</v>
          </cell>
          <cell r="D375" t="str">
            <v>87042-  -</v>
          </cell>
          <cell r="E375" t="str">
            <v>002</v>
          </cell>
          <cell r="F375">
            <v>39782</v>
          </cell>
          <cell r="G375">
            <v>33850</v>
          </cell>
          <cell r="H375">
            <v>0</v>
          </cell>
          <cell r="I375">
            <v>33850</v>
          </cell>
          <cell r="J375">
            <v>14104.3</v>
          </cell>
          <cell r="K375">
            <v>19745.7</v>
          </cell>
          <cell r="L375">
            <v>0</v>
          </cell>
          <cell r="M375">
            <v>3626.82</v>
          </cell>
        </row>
        <row r="376">
          <cell r="A376">
            <v>5952</v>
          </cell>
          <cell r="B376" t="str">
            <v>CHARLIE CRAWFORD OFFICE</v>
          </cell>
          <cell r="D376" t="str">
            <v>71004-70-</v>
          </cell>
          <cell r="E376" t="str">
            <v>704</v>
          </cell>
          <cell r="F376">
            <v>39782</v>
          </cell>
          <cell r="G376">
            <v>2873.65</v>
          </cell>
          <cell r="H376">
            <v>0</v>
          </cell>
          <cell r="I376">
            <v>2873.65</v>
          </cell>
          <cell r="J376">
            <v>1197.3499999999999</v>
          </cell>
          <cell r="K376">
            <v>1676.3</v>
          </cell>
          <cell r="L376">
            <v>0</v>
          </cell>
          <cell r="M376">
            <v>307.89</v>
          </cell>
        </row>
        <row r="377">
          <cell r="A377">
            <v>5953</v>
          </cell>
          <cell r="B377" t="str">
            <v>THONY LE</v>
          </cell>
          <cell r="D377" t="str">
            <v>71004-70-</v>
          </cell>
          <cell r="E377" t="str">
            <v>704</v>
          </cell>
          <cell r="F377">
            <v>39782</v>
          </cell>
          <cell r="G377">
            <v>2873.61</v>
          </cell>
          <cell r="H377">
            <v>0</v>
          </cell>
          <cell r="I377">
            <v>2873.61</v>
          </cell>
          <cell r="J377">
            <v>1197.3499999999999</v>
          </cell>
          <cell r="K377">
            <v>1676.26</v>
          </cell>
          <cell r="L377">
            <v>0</v>
          </cell>
          <cell r="M377">
            <v>307.89</v>
          </cell>
        </row>
        <row r="378">
          <cell r="A378">
            <v>5954</v>
          </cell>
          <cell r="B378" t="str">
            <v>KASH KHAN OFFICE</v>
          </cell>
          <cell r="D378" t="str">
            <v>71004-70-</v>
          </cell>
          <cell r="E378" t="str">
            <v>704</v>
          </cell>
          <cell r="F378">
            <v>39782</v>
          </cell>
          <cell r="G378">
            <v>2873.61</v>
          </cell>
          <cell r="H378">
            <v>0</v>
          </cell>
          <cell r="I378">
            <v>2873.61</v>
          </cell>
          <cell r="J378">
            <v>1197.3499999999999</v>
          </cell>
          <cell r="K378">
            <v>1676.26</v>
          </cell>
          <cell r="L378">
            <v>0</v>
          </cell>
          <cell r="M378">
            <v>307.89</v>
          </cell>
        </row>
        <row r="379">
          <cell r="A379">
            <v>5955</v>
          </cell>
          <cell r="B379" t="str">
            <v>ALDA HARTHORN OFFICE</v>
          </cell>
          <cell r="D379" t="str">
            <v>71004-70-</v>
          </cell>
          <cell r="E379" t="str">
            <v>704</v>
          </cell>
          <cell r="F379">
            <v>39782</v>
          </cell>
          <cell r="G379">
            <v>2873.61</v>
          </cell>
          <cell r="H379">
            <v>0</v>
          </cell>
          <cell r="I379">
            <v>2873.61</v>
          </cell>
          <cell r="J379">
            <v>1197.3499999999999</v>
          </cell>
          <cell r="K379">
            <v>1676.26</v>
          </cell>
          <cell r="L379">
            <v>0</v>
          </cell>
          <cell r="M379">
            <v>307.89</v>
          </cell>
        </row>
        <row r="380">
          <cell r="A380">
            <v>5956</v>
          </cell>
          <cell r="B380" t="str">
            <v>KAREN MAYFIELD OFFICE</v>
          </cell>
          <cell r="D380" t="str">
            <v>71004-70-</v>
          </cell>
          <cell r="E380" t="str">
            <v>704</v>
          </cell>
          <cell r="F380">
            <v>39753</v>
          </cell>
          <cell r="G380">
            <v>2873.61</v>
          </cell>
          <cell r="H380">
            <v>0</v>
          </cell>
          <cell r="I380">
            <v>2873.61</v>
          </cell>
          <cell r="J380">
            <v>1197.3499999999999</v>
          </cell>
          <cell r="K380">
            <v>1676.26</v>
          </cell>
          <cell r="L380">
            <v>0</v>
          </cell>
          <cell r="M380">
            <v>307.89</v>
          </cell>
        </row>
        <row r="381">
          <cell r="A381">
            <v>5957</v>
          </cell>
          <cell r="B381" t="str">
            <v>KALID DAWOOD OFFICE</v>
          </cell>
          <cell r="D381" t="str">
            <v>71004-70-</v>
          </cell>
          <cell r="E381" t="str">
            <v>704</v>
          </cell>
          <cell r="F381">
            <v>39782</v>
          </cell>
          <cell r="G381">
            <v>2873.61</v>
          </cell>
          <cell r="H381">
            <v>0</v>
          </cell>
          <cell r="I381">
            <v>2873.61</v>
          </cell>
          <cell r="J381">
            <v>1197.3499999999999</v>
          </cell>
          <cell r="K381">
            <v>1676.26</v>
          </cell>
          <cell r="L381">
            <v>0</v>
          </cell>
          <cell r="M381">
            <v>307.89</v>
          </cell>
        </row>
        <row r="382">
          <cell r="A382">
            <v>5958</v>
          </cell>
          <cell r="B382" t="str">
            <v>ALDEN BECK OFFICE</v>
          </cell>
          <cell r="D382" t="str">
            <v>71004-70-</v>
          </cell>
          <cell r="E382" t="str">
            <v>704</v>
          </cell>
          <cell r="F382">
            <v>39782</v>
          </cell>
          <cell r="G382">
            <v>2873.61</v>
          </cell>
          <cell r="H382">
            <v>0</v>
          </cell>
          <cell r="I382">
            <v>2873.61</v>
          </cell>
          <cell r="J382">
            <v>1197.3499999999999</v>
          </cell>
          <cell r="K382">
            <v>1676.26</v>
          </cell>
          <cell r="L382">
            <v>0</v>
          </cell>
          <cell r="M382">
            <v>307.89</v>
          </cell>
        </row>
        <row r="383">
          <cell r="A383">
            <v>5959</v>
          </cell>
          <cell r="B383" t="str">
            <v>SADAQAT RANA OFFICE</v>
          </cell>
          <cell r="D383" t="str">
            <v>71004-70-</v>
          </cell>
          <cell r="E383" t="str">
            <v>704</v>
          </cell>
          <cell r="F383">
            <v>39782</v>
          </cell>
          <cell r="G383">
            <v>2873.61</v>
          </cell>
          <cell r="H383">
            <v>0</v>
          </cell>
          <cell r="I383">
            <v>2873.61</v>
          </cell>
          <cell r="J383">
            <v>1197.3499999999999</v>
          </cell>
          <cell r="K383">
            <v>1676.26</v>
          </cell>
          <cell r="L383">
            <v>0</v>
          </cell>
          <cell r="M383">
            <v>307.89</v>
          </cell>
        </row>
        <row r="384">
          <cell r="A384">
            <v>5960</v>
          </cell>
          <cell r="B384" t="str">
            <v>ROSHANAK VARJAVAND OFFICE</v>
          </cell>
          <cell r="D384" t="str">
            <v>71004-70-</v>
          </cell>
          <cell r="E384" t="str">
            <v>704</v>
          </cell>
          <cell r="F384">
            <v>39782</v>
          </cell>
          <cell r="G384">
            <v>2873.61</v>
          </cell>
          <cell r="H384">
            <v>0</v>
          </cell>
          <cell r="I384">
            <v>2873.61</v>
          </cell>
          <cell r="J384">
            <v>1197.3499999999999</v>
          </cell>
          <cell r="K384">
            <v>1676.26</v>
          </cell>
          <cell r="L384">
            <v>0</v>
          </cell>
          <cell r="M384">
            <v>307.89</v>
          </cell>
        </row>
        <row r="385">
          <cell r="A385">
            <v>5961</v>
          </cell>
          <cell r="B385" t="str">
            <v>KRISTEN COCKERILL OFFICE</v>
          </cell>
          <cell r="D385" t="str">
            <v>71004-70-</v>
          </cell>
          <cell r="E385" t="str">
            <v>704</v>
          </cell>
          <cell r="F385">
            <v>39782</v>
          </cell>
          <cell r="G385">
            <v>2873.61</v>
          </cell>
          <cell r="H385">
            <v>0</v>
          </cell>
          <cell r="I385">
            <v>2873.61</v>
          </cell>
          <cell r="J385">
            <v>1197.3499999999999</v>
          </cell>
          <cell r="K385">
            <v>1676.26</v>
          </cell>
          <cell r="L385">
            <v>0</v>
          </cell>
          <cell r="M385">
            <v>307.89</v>
          </cell>
        </row>
        <row r="386">
          <cell r="A386">
            <v>5962</v>
          </cell>
          <cell r="B386" t="str">
            <v>BID ROOM</v>
          </cell>
          <cell r="D386" t="str">
            <v>71004-70-</v>
          </cell>
          <cell r="E386" t="str">
            <v>704</v>
          </cell>
          <cell r="F386">
            <v>39782</v>
          </cell>
          <cell r="G386">
            <v>2873.61</v>
          </cell>
          <cell r="H386">
            <v>0</v>
          </cell>
          <cell r="I386">
            <v>2873.61</v>
          </cell>
          <cell r="J386">
            <v>1197.3499999999999</v>
          </cell>
          <cell r="K386">
            <v>1676.26</v>
          </cell>
          <cell r="L386">
            <v>0</v>
          </cell>
          <cell r="M386">
            <v>307.89</v>
          </cell>
        </row>
        <row r="387">
          <cell r="A387">
            <v>5963</v>
          </cell>
          <cell r="B387" t="str">
            <v>AVERY REED OFFICE</v>
          </cell>
          <cell r="D387" t="str">
            <v>71004-70-</v>
          </cell>
          <cell r="E387" t="str">
            <v>704</v>
          </cell>
          <cell r="F387">
            <v>39782</v>
          </cell>
          <cell r="G387">
            <v>2873.61</v>
          </cell>
          <cell r="H387">
            <v>0</v>
          </cell>
          <cell r="I387">
            <v>2873.61</v>
          </cell>
          <cell r="J387">
            <v>1197.3499999999999</v>
          </cell>
          <cell r="K387">
            <v>1676.26</v>
          </cell>
          <cell r="L387">
            <v>0</v>
          </cell>
          <cell r="M387">
            <v>307.89</v>
          </cell>
        </row>
        <row r="388">
          <cell r="A388">
            <v>5964</v>
          </cell>
          <cell r="B388" t="str">
            <v>SPARE OFFICE 1</v>
          </cell>
          <cell r="D388" t="str">
            <v>71004-70-</v>
          </cell>
          <cell r="E388" t="str">
            <v>704</v>
          </cell>
          <cell r="F388">
            <v>39782</v>
          </cell>
          <cell r="G388">
            <v>2873.61</v>
          </cell>
          <cell r="H388">
            <v>0</v>
          </cell>
          <cell r="I388">
            <v>2873.61</v>
          </cell>
          <cell r="J388">
            <v>1197.3499999999999</v>
          </cell>
          <cell r="K388">
            <v>1676.26</v>
          </cell>
          <cell r="L388">
            <v>0</v>
          </cell>
          <cell r="M388">
            <v>307.89</v>
          </cell>
        </row>
        <row r="389">
          <cell r="A389">
            <v>5965</v>
          </cell>
          <cell r="B389" t="str">
            <v>SPARE OFFICE 2</v>
          </cell>
          <cell r="D389" t="str">
            <v>71004-70-</v>
          </cell>
          <cell r="E389" t="str">
            <v>704</v>
          </cell>
          <cell r="F389">
            <v>39782</v>
          </cell>
          <cell r="G389">
            <v>2873.61</v>
          </cell>
          <cell r="H389">
            <v>0</v>
          </cell>
          <cell r="I389">
            <v>2873.61</v>
          </cell>
          <cell r="J389">
            <v>1197.3499999999999</v>
          </cell>
          <cell r="K389">
            <v>1676.26</v>
          </cell>
          <cell r="L389">
            <v>0</v>
          </cell>
          <cell r="M389">
            <v>307.89</v>
          </cell>
        </row>
        <row r="390">
          <cell r="A390">
            <v>5966</v>
          </cell>
          <cell r="B390" t="str">
            <v>SPARE OFFICE 3</v>
          </cell>
          <cell r="D390" t="str">
            <v>71004-70-</v>
          </cell>
          <cell r="E390" t="str">
            <v>704</v>
          </cell>
          <cell r="F390">
            <v>39782</v>
          </cell>
          <cell r="G390">
            <v>2873.61</v>
          </cell>
          <cell r="H390">
            <v>0</v>
          </cell>
          <cell r="I390">
            <v>2873.61</v>
          </cell>
          <cell r="J390">
            <v>1197.3499999999999</v>
          </cell>
          <cell r="K390">
            <v>1676.26</v>
          </cell>
          <cell r="L390">
            <v>0</v>
          </cell>
          <cell r="M390">
            <v>307.89</v>
          </cell>
        </row>
        <row r="391">
          <cell r="A391">
            <v>5967</v>
          </cell>
          <cell r="B391" t="str">
            <v>LUKE WALKER OFFICE</v>
          </cell>
          <cell r="D391" t="str">
            <v>71004-70-</v>
          </cell>
          <cell r="E391" t="str">
            <v>704</v>
          </cell>
          <cell r="F391">
            <v>39782</v>
          </cell>
          <cell r="G391">
            <v>2873.61</v>
          </cell>
          <cell r="H391">
            <v>0</v>
          </cell>
          <cell r="I391">
            <v>2873.61</v>
          </cell>
          <cell r="J391">
            <v>1197.3499999999999</v>
          </cell>
          <cell r="K391">
            <v>1676.26</v>
          </cell>
          <cell r="L391">
            <v>0</v>
          </cell>
          <cell r="M391">
            <v>307.89</v>
          </cell>
        </row>
        <row r="392">
          <cell r="A392">
            <v>5968</v>
          </cell>
          <cell r="B392" t="str">
            <v>DISPATCH OFFICE</v>
          </cell>
          <cell r="D392" t="str">
            <v>71004-70-</v>
          </cell>
          <cell r="E392" t="str">
            <v>704</v>
          </cell>
          <cell r="F392">
            <v>39782</v>
          </cell>
          <cell r="G392">
            <v>2873.61</v>
          </cell>
          <cell r="H392">
            <v>0</v>
          </cell>
          <cell r="I392">
            <v>2873.61</v>
          </cell>
          <cell r="J392">
            <v>1197.3499999999999</v>
          </cell>
          <cell r="K392">
            <v>1676.26</v>
          </cell>
          <cell r="L392">
            <v>0</v>
          </cell>
          <cell r="M392">
            <v>307.89</v>
          </cell>
        </row>
        <row r="393">
          <cell r="A393">
            <v>5969</v>
          </cell>
          <cell r="B393" t="str">
            <v>DISTRICT 7 CUBICLES</v>
          </cell>
          <cell r="D393" t="str">
            <v>71004-70-</v>
          </cell>
          <cell r="E393" t="str">
            <v>704</v>
          </cell>
          <cell r="F393">
            <v>39782</v>
          </cell>
          <cell r="G393">
            <v>12366.28</v>
          </cell>
          <cell r="H393">
            <v>0</v>
          </cell>
          <cell r="I393">
            <v>12366.28</v>
          </cell>
          <cell r="J393">
            <v>5152.7</v>
          </cell>
          <cell r="K393">
            <v>7213.58</v>
          </cell>
          <cell r="L393">
            <v>0</v>
          </cell>
          <cell r="M393">
            <v>1324.98</v>
          </cell>
        </row>
        <row r="394">
          <cell r="A394">
            <v>5970</v>
          </cell>
          <cell r="B394" t="str">
            <v>DISTRICT 8 CUBICLES</v>
          </cell>
          <cell r="D394" t="str">
            <v>71004-70-</v>
          </cell>
          <cell r="E394" t="str">
            <v>704</v>
          </cell>
          <cell r="F394">
            <v>39782</v>
          </cell>
          <cell r="G394">
            <v>9274.74</v>
          </cell>
          <cell r="H394">
            <v>0</v>
          </cell>
          <cell r="I394">
            <v>9274.74</v>
          </cell>
          <cell r="J394">
            <v>3864.35</v>
          </cell>
          <cell r="K394">
            <v>5410.39</v>
          </cell>
          <cell r="L394">
            <v>0</v>
          </cell>
          <cell r="M394">
            <v>993.69</v>
          </cell>
        </row>
        <row r="395">
          <cell r="A395">
            <v>5971</v>
          </cell>
          <cell r="B395" t="str">
            <v>CAFETERIA ROOM</v>
          </cell>
          <cell r="D395" t="str">
            <v>81042-09-</v>
          </cell>
          <cell r="E395" t="str">
            <v>011</v>
          </cell>
          <cell r="F395">
            <v>39782</v>
          </cell>
          <cell r="G395">
            <v>3758.72</v>
          </cell>
          <cell r="H395">
            <v>0</v>
          </cell>
          <cell r="I395">
            <v>3758.72</v>
          </cell>
          <cell r="J395">
            <v>1566.25</v>
          </cell>
          <cell r="K395">
            <v>2192.4699999999998</v>
          </cell>
          <cell r="L395">
            <v>0</v>
          </cell>
          <cell r="M395">
            <v>402.75</v>
          </cell>
        </row>
        <row r="396">
          <cell r="A396">
            <v>5972</v>
          </cell>
          <cell r="B396" t="str">
            <v>MAIL SLOTS - D6, D7, D8</v>
          </cell>
          <cell r="D396" t="str">
            <v>71004-70-</v>
          </cell>
          <cell r="E396" t="str">
            <v>704</v>
          </cell>
          <cell r="F396">
            <v>39783</v>
          </cell>
          <cell r="G396">
            <v>3471.09</v>
          </cell>
          <cell r="H396">
            <v>0</v>
          </cell>
          <cell r="I396">
            <v>3471.09</v>
          </cell>
          <cell r="J396">
            <v>1404.88</v>
          </cell>
          <cell r="K396">
            <v>2066.21</v>
          </cell>
          <cell r="L396">
            <v>0</v>
          </cell>
          <cell r="M396">
            <v>371.88</v>
          </cell>
        </row>
        <row r="397">
          <cell r="A397">
            <v>5973</v>
          </cell>
          <cell r="B397" t="str">
            <v>MAIL SLOTS-ACCT,EXEC,IT,SAFETY</v>
          </cell>
          <cell r="D397" t="str">
            <v>81042-09-</v>
          </cell>
          <cell r="E397" t="str">
            <v>011</v>
          </cell>
          <cell r="F397">
            <v>39764</v>
          </cell>
          <cell r="G397">
            <v>3169.09</v>
          </cell>
          <cell r="H397">
            <v>0</v>
          </cell>
          <cell r="I397">
            <v>3169.09</v>
          </cell>
          <cell r="J397">
            <v>1282.82</v>
          </cell>
          <cell r="K397">
            <v>1886.27</v>
          </cell>
          <cell r="L397">
            <v>0</v>
          </cell>
          <cell r="M397">
            <v>339.57</v>
          </cell>
        </row>
        <row r="398">
          <cell r="A398">
            <v>5974</v>
          </cell>
          <cell r="B398" t="str">
            <v>LASER JET PRINTER</v>
          </cell>
          <cell r="C398" t="str">
            <v>9040BM</v>
          </cell>
          <cell r="D398" t="str">
            <v>73142-19-</v>
          </cell>
          <cell r="E398" t="str">
            <v>114</v>
          </cell>
          <cell r="F398">
            <v>39798</v>
          </cell>
          <cell r="G398">
            <v>3612.91</v>
          </cell>
          <cell r="H398">
            <v>0</v>
          </cell>
          <cell r="I398">
            <v>3612.91</v>
          </cell>
          <cell r="J398">
            <v>3412.24</v>
          </cell>
          <cell r="K398">
            <v>200.67</v>
          </cell>
          <cell r="L398">
            <v>0</v>
          </cell>
          <cell r="M398">
            <v>903.24</v>
          </cell>
        </row>
        <row r="399">
          <cell r="A399">
            <v>5975</v>
          </cell>
          <cell r="B399" t="str">
            <v>SOFTWARE FOR SCHEDULER</v>
          </cell>
          <cell r="D399" t="str">
            <v>73142-19-</v>
          </cell>
          <cell r="E399" t="str">
            <v>104</v>
          </cell>
          <cell r="F399">
            <v>39798</v>
          </cell>
          <cell r="G399">
            <v>2742.24</v>
          </cell>
          <cell r="H399">
            <v>0</v>
          </cell>
          <cell r="I399">
            <v>2742.24</v>
          </cell>
          <cell r="J399">
            <v>2589.7800000000002</v>
          </cell>
          <cell r="K399">
            <v>152.46</v>
          </cell>
          <cell r="L399">
            <v>0</v>
          </cell>
          <cell r="M399">
            <v>685.53</v>
          </cell>
        </row>
        <row r="400">
          <cell r="A400">
            <v>5976</v>
          </cell>
          <cell r="B400" t="str">
            <v>CONFERENCE ROOM PROJECTOR</v>
          </cell>
          <cell r="D400" t="str">
            <v>81042-09-</v>
          </cell>
          <cell r="E400" t="str">
            <v>011</v>
          </cell>
          <cell r="F400">
            <v>39814</v>
          </cell>
          <cell r="G400">
            <v>32705.79</v>
          </cell>
          <cell r="H400">
            <v>0</v>
          </cell>
          <cell r="I400">
            <v>32705.79</v>
          </cell>
          <cell r="J400">
            <v>12459.2</v>
          </cell>
          <cell r="K400">
            <v>20246.59</v>
          </cell>
          <cell r="L400">
            <v>0</v>
          </cell>
          <cell r="M400">
            <v>3504.15</v>
          </cell>
        </row>
        <row r="401">
          <cell r="A401">
            <v>5977</v>
          </cell>
          <cell r="B401" t="str">
            <v>BRENDA'S OFFICE FURNITURE</v>
          </cell>
          <cell r="D401" t="str">
            <v>73142-19-</v>
          </cell>
          <cell r="E401" t="str">
            <v>104</v>
          </cell>
          <cell r="F401">
            <v>39844</v>
          </cell>
          <cell r="G401">
            <v>5511.88</v>
          </cell>
          <cell r="H401">
            <v>0</v>
          </cell>
          <cell r="I401">
            <v>5511.88</v>
          </cell>
          <cell r="J401">
            <v>2165.46</v>
          </cell>
          <cell r="K401">
            <v>3346.42</v>
          </cell>
          <cell r="L401">
            <v>0</v>
          </cell>
          <cell r="M401">
            <v>590.58000000000004</v>
          </cell>
        </row>
        <row r="402">
          <cell r="A402">
            <v>5978</v>
          </cell>
          <cell r="B402" t="str">
            <v>JAIMIE'S OFFICE FURNITURE</v>
          </cell>
          <cell r="D402" t="str">
            <v>73142-19-</v>
          </cell>
          <cell r="E402" t="str">
            <v>104</v>
          </cell>
          <cell r="F402">
            <v>39844</v>
          </cell>
          <cell r="G402">
            <v>6298.46</v>
          </cell>
          <cell r="H402">
            <v>0</v>
          </cell>
          <cell r="I402">
            <v>6298.46</v>
          </cell>
          <cell r="J402">
            <v>2474.34</v>
          </cell>
          <cell r="K402">
            <v>3824.12</v>
          </cell>
          <cell r="L402">
            <v>0</v>
          </cell>
          <cell r="M402">
            <v>674.82</v>
          </cell>
        </row>
        <row r="403">
          <cell r="A403">
            <v>5979</v>
          </cell>
          <cell r="B403" t="str">
            <v>BID ROOM IN SFS OFFICE</v>
          </cell>
          <cell r="D403" t="str">
            <v>73142-19-</v>
          </cell>
          <cell r="E403" t="str">
            <v>104</v>
          </cell>
          <cell r="F403">
            <v>39844</v>
          </cell>
          <cell r="G403">
            <v>4180.01</v>
          </cell>
          <cell r="H403">
            <v>0</v>
          </cell>
          <cell r="I403">
            <v>4180.01</v>
          </cell>
          <cell r="J403">
            <v>1642.08</v>
          </cell>
          <cell r="K403">
            <v>2537.9299999999998</v>
          </cell>
          <cell r="L403">
            <v>0</v>
          </cell>
          <cell r="M403">
            <v>447.84</v>
          </cell>
        </row>
        <row r="404">
          <cell r="A404">
            <v>5980</v>
          </cell>
          <cell r="B404" t="str">
            <v>SOFTWARE</v>
          </cell>
          <cell r="D404" t="str">
            <v>81042-04-</v>
          </cell>
          <cell r="E404" t="str">
            <v>104</v>
          </cell>
          <cell r="F404">
            <v>39814</v>
          </cell>
          <cell r="G404">
            <v>4573.99</v>
          </cell>
          <cell r="H404">
            <v>0</v>
          </cell>
          <cell r="I404">
            <v>4573.99</v>
          </cell>
          <cell r="J404">
            <v>4192.9799999999996</v>
          </cell>
          <cell r="K404">
            <v>381.01</v>
          </cell>
          <cell r="L404">
            <v>0</v>
          </cell>
          <cell r="M404">
            <v>1143.54</v>
          </cell>
        </row>
        <row r="405">
          <cell r="A405">
            <v>5981</v>
          </cell>
          <cell r="B405" t="str">
            <v>I-PRISM</v>
          </cell>
          <cell r="D405" t="str">
            <v>81042-04-</v>
          </cell>
          <cell r="E405" t="str">
            <v>031</v>
          </cell>
          <cell r="F405">
            <v>39814</v>
          </cell>
          <cell r="G405">
            <v>5958.62</v>
          </cell>
          <cell r="H405">
            <v>0</v>
          </cell>
          <cell r="I405">
            <v>5958.62</v>
          </cell>
          <cell r="J405">
            <v>5462.16</v>
          </cell>
          <cell r="K405">
            <v>496.46</v>
          </cell>
          <cell r="L405">
            <v>0</v>
          </cell>
          <cell r="M405">
            <v>1489.68</v>
          </cell>
        </row>
        <row r="406">
          <cell r="A406">
            <v>5982</v>
          </cell>
          <cell r="B406" t="str">
            <v>STORAGE AREA NETWORK (SAN)</v>
          </cell>
          <cell r="C406" t="str">
            <v>MD3000i</v>
          </cell>
          <cell r="D406" t="str">
            <v>81042-04-</v>
          </cell>
          <cell r="E406" t="str">
            <v>031</v>
          </cell>
          <cell r="F406">
            <v>39873</v>
          </cell>
          <cell r="G406">
            <v>6660.35</v>
          </cell>
          <cell r="H406">
            <v>0</v>
          </cell>
          <cell r="I406">
            <v>6660.35</v>
          </cell>
          <cell r="J406">
            <v>5735.31</v>
          </cell>
          <cell r="K406">
            <v>925.04</v>
          </cell>
          <cell r="L406">
            <v>0</v>
          </cell>
          <cell r="M406">
            <v>1665.09</v>
          </cell>
        </row>
        <row r="407">
          <cell r="A407">
            <v>5983</v>
          </cell>
          <cell r="B407" t="str">
            <v>BID2WIN SERVER - VIRTUAL 4</v>
          </cell>
          <cell r="C407" t="str">
            <v>POWEREDGE R900</v>
          </cell>
          <cell r="D407" t="str">
            <v>73142-19-</v>
          </cell>
          <cell r="E407" t="str">
            <v>104</v>
          </cell>
          <cell r="F407">
            <v>39873</v>
          </cell>
          <cell r="G407">
            <v>12108.02</v>
          </cell>
          <cell r="H407">
            <v>0</v>
          </cell>
          <cell r="I407">
            <v>12108.02</v>
          </cell>
          <cell r="J407">
            <v>10426.23</v>
          </cell>
          <cell r="K407">
            <v>1681.79</v>
          </cell>
          <cell r="L407">
            <v>0</v>
          </cell>
          <cell r="M407">
            <v>3026.97</v>
          </cell>
        </row>
        <row r="408">
          <cell r="A408">
            <v>5984</v>
          </cell>
          <cell r="B408" t="str">
            <v>BID2WIN SERVER - VIRTUAL 5</v>
          </cell>
          <cell r="C408" t="str">
            <v>POWEREDGE R900</v>
          </cell>
          <cell r="D408" t="str">
            <v>73142-19-</v>
          </cell>
          <cell r="E408" t="str">
            <v>104</v>
          </cell>
          <cell r="F408">
            <v>39873</v>
          </cell>
          <cell r="G408">
            <v>12108.02</v>
          </cell>
          <cell r="H408">
            <v>0</v>
          </cell>
          <cell r="I408">
            <v>12108.02</v>
          </cell>
          <cell r="J408">
            <v>10426.23</v>
          </cell>
          <cell r="K408">
            <v>1681.79</v>
          </cell>
          <cell r="L408">
            <v>0</v>
          </cell>
          <cell r="M408">
            <v>3026.97</v>
          </cell>
        </row>
        <row r="409">
          <cell r="A409">
            <v>5985</v>
          </cell>
          <cell r="B409" t="str">
            <v>BID2WIN SERVER - VIRTUAL 6</v>
          </cell>
          <cell r="C409" t="str">
            <v>POWEREDGE R900</v>
          </cell>
          <cell r="D409" t="str">
            <v>73142-39-</v>
          </cell>
          <cell r="E409" t="str">
            <v>304</v>
          </cell>
          <cell r="F409">
            <v>39873</v>
          </cell>
          <cell r="G409">
            <v>12108.02</v>
          </cell>
          <cell r="H409">
            <v>0</v>
          </cell>
          <cell r="I409">
            <v>12108.02</v>
          </cell>
          <cell r="J409">
            <v>10426.23</v>
          </cell>
          <cell r="K409">
            <v>1681.79</v>
          </cell>
          <cell r="L409">
            <v>0</v>
          </cell>
          <cell r="M409">
            <v>3026.97</v>
          </cell>
        </row>
        <row r="410">
          <cell r="A410">
            <v>5986</v>
          </cell>
          <cell r="B410" t="str">
            <v>GC STAINED GLASS LOGO</v>
          </cell>
          <cell r="D410" t="str">
            <v>81042-09-</v>
          </cell>
          <cell r="E410" t="str">
            <v>011</v>
          </cell>
          <cell r="F410">
            <v>39967</v>
          </cell>
          <cell r="G410">
            <v>3878.81</v>
          </cell>
          <cell r="H410">
            <v>0</v>
          </cell>
          <cell r="I410">
            <v>3878.81</v>
          </cell>
          <cell r="J410">
            <v>1293.04</v>
          </cell>
          <cell r="K410">
            <v>2585.77</v>
          </cell>
          <cell r="L410">
            <v>0</v>
          </cell>
          <cell r="M410">
            <v>415.62</v>
          </cell>
        </row>
        <row r="411">
          <cell r="A411">
            <v>5987</v>
          </cell>
          <cell r="B411" t="str">
            <v>FAX MACHINE</v>
          </cell>
          <cell r="C411" t="str">
            <v>LASER JET 4345XMFP</v>
          </cell>
          <cell r="D411" t="str">
            <v>73142-39-</v>
          </cell>
          <cell r="E411" t="str">
            <v>304</v>
          </cell>
          <cell r="F411">
            <v>39902</v>
          </cell>
          <cell r="G411">
            <v>3258.25</v>
          </cell>
          <cell r="H411">
            <v>0</v>
          </cell>
          <cell r="I411">
            <v>3258.25</v>
          </cell>
          <cell r="J411">
            <v>2443.77</v>
          </cell>
          <cell r="K411">
            <v>814.48</v>
          </cell>
          <cell r="L411">
            <v>0</v>
          </cell>
          <cell r="M411">
            <v>814.59</v>
          </cell>
        </row>
        <row r="412">
          <cell r="A412">
            <v>5988</v>
          </cell>
          <cell r="B412" t="str">
            <v>FAX MACHINE</v>
          </cell>
          <cell r="C412" t="str">
            <v>LASER JET 4345XMFP</v>
          </cell>
          <cell r="D412" t="str">
            <v>73142-39-</v>
          </cell>
          <cell r="E412" t="str">
            <v>304</v>
          </cell>
          <cell r="F412">
            <v>39902</v>
          </cell>
          <cell r="G412">
            <v>3258.26</v>
          </cell>
          <cell r="H412">
            <v>0</v>
          </cell>
          <cell r="I412">
            <v>3258.26</v>
          </cell>
          <cell r="J412">
            <v>2443.77</v>
          </cell>
          <cell r="K412">
            <v>814.49</v>
          </cell>
          <cell r="L412">
            <v>0</v>
          </cell>
          <cell r="M412">
            <v>814.59</v>
          </cell>
        </row>
        <row r="413">
          <cell r="A413">
            <v>5989</v>
          </cell>
          <cell r="B413" t="str">
            <v>65" LCD MONITOR</v>
          </cell>
          <cell r="C413" t="str">
            <v>LC65D64</v>
          </cell>
          <cell r="D413" t="str">
            <v>73142-39-</v>
          </cell>
          <cell r="E413" t="str">
            <v>304</v>
          </cell>
          <cell r="F413">
            <v>39916</v>
          </cell>
          <cell r="G413">
            <v>4113.5</v>
          </cell>
          <cell r="H413">
            <v>0</v>
          </cell>
          <cell r="I413">
            <v>4113.5</v>
          </cell>
          <cell r="J413">
            <v>1322.19</v>
          </cell>
          <cell r="K413">
            <v>2791.31</v>
          </cell>
          <cell r="L413">
            <v>0</v>
          </cell>
          <cell r="M413">
            <v>440.73</v>
          </cell>
        </row>
        <row r="414">
          <cell r="A414">
            <v>5991</v>
          </cell>
          <cell r="B414" t="str">
            <v>SCANNER</v>
          </cell>
          <cell r="C414" t="str">
            <v>I160</v>
          </cell>
          <cell r="D414" t="str">
            <v>81042-09-</v>
          </cell>
          <cell r="E414" t="str">
            <v>011</v>
          </cell>
          <cell r="F414">
            <v>39923</v>
          </cell>
          <cell r="G414">
            <v>4344.87</v>
          </cell>
          <cell r="H414">
            <v>0</v>
          </cell>
          <cell r="I414">
            <v>4344.87</v>
          </cell>
          <cell r="J414">
            <v>3379.32</v>
          </cell>
          <cell r="K414">
            <v>965.55</v>
          </cell>
          <cell r="L414">
            <v>0</v>
          </cell>
          <cell r="M414">
            <v>1086.21</v>
          </cell>
        </row>
        <row r="415">
          <cell r="A415">
            <v>5992</v>
          </cell>
          <cell r="B415" t="str">
            <v>PHONE SYSTEM</v>
          </cell>
          <cell r="C415" t="str">
            <v>5330</v>
          </cell>
          <cell r="D415" t="str">
            <v>73142-19-</v>
          </cell>
          <cell r="E415" t="str">
            <v>104</v>
          </cell>
          <cell r="F415">
            <v>40032</v>
          </cell>
          <cell r="G415">
            <v>18951.439999999999</v>
          </cell>
          <cell r="H415">
            <v>0</v>
          </cell>
          <cell r="I415">
            <v>18951.439999999999</v>
          </cell>
          <cell r="J415">
            <v>5865.86</v>
          </cell>
          <cell r="K415">
            <v>13085.58</v>
          </cell>
          <cell r="L415">
            <v>0</v>
          </cell>
          <cell r="M415">
            <v>2030.49</v>
          </cell>
        </row>
        <row r="416">
          <cell r="A416">
            <v>5993</v>
          </cell>
          <cell r="B416" t="str">
            <v>PROCURVE SWITCH</v>
          </cell>
          <cell r="C416" t="str">
            <v>EDGE-96 PORTS</v>
          </cell>
          <cell r="D416" t="str">
            <v>81042-04-</v>
          </cell>
          <cell r="E416" t="str">
            <v>031</v>
          </cell>
          <cell r="F416">
            <v>40021</v>
          </cell>
          <cell r="G416">
            <v>8043.58</v>
          </cell>
          <cell r="H416">
            <v>0</v>
          </cell>
          <cell r="I416">
            <v>8043.58</v>
          </cell>
          <cell r="J416">
            <v>5809.18</v>
          </cell>
          <cell r="K416">
            <v>2234.4</v>
          </cell>
          <cell r="L416">
            <v>0</v>
          </cell>
          <cell r="M416">
            <v>2010.87</v>
          </cell>
        </row>
        <row r="417">
          <cell r="A417">
            <v>5994</v>
          </cell>
          <cell r="B417" t="str">
            <v>IRONPORT EMAIL SECURITY HARDWA</v>
          </cell>
          <cell r="C417" t="str">
            <v>C160</v>
          </cell>
          <cell r="D417" t="str">
            <v>81042-04-</v>
          </cell>
          <cell r="E417" t="str">
            <v>031</v>
          </cell>
          <cell r="F417">
            <v>40025</v>
          </cell>
          <cell r="G417">
            <v>5921.88</v>
          </cell>
          <cell r="H417">
            <v>0</v>
          </cell>
          <cell r="I417">
            <v>5921.88</v>
          </cell>
          <cell r="J417">
            <v>4112.5</v>
          </cell>
          <cell r="K417">
            <v>1809.38</v>
          </cell>
          <cell r="L417">
            <v>0</v>
          </cell>
          <cell r="M417">
            <v>1480.5</v>
          </cell>
        </row>
        <row r="418">
          <cell r="A418">
            <v>5995</v>
          </cell>
          <cell r="B418" t="str">
            <v>TAPE MEDIA</v>
          </cell>
          <cell r="D418" t="str">
            <v>81042-04-</v>
          </cell>
          <cell r="E418" t="str">
            <v>031</v>
          </cell>
          <cell r="F418">
            <v>40030</v>
          </cell>
          <cell r="G418">
            <v>5425.42</v>
          </cell>
          <cell r="H418">
            <v>0</v>
          </cell>
          <cell r="I418">
            <v>5425.42</v>
          </cell>
          <cell r="J418">
            <v>3767.75</v>
          </cell>
          <cell r="K418">
            <v>1657.67</v>
          </cell>
          <cell r="L418">
            <v>0</v>
          </cell>
          <cell r="M418">
            <v>1356.39</v>
          </cell>
        </row>
        <row r="419">
          <cell r="A419">
            <v>6030</v>
          </cell>
          <cell r="B419" t="str">
            <v>RETAINING WALLS SFS</v>
          </cell>
          <cell r="D419" t="str">
            <v>81042-09-</v>
          </cell>
          <cell r="E419" t="str">
            <v>005</v>
          </cell>
          <cell r="F419">
            <v>32813</v>
          </cell>
          <cell r="G419">
            <v>137308</v>
          </cell>
          <cell r="H419">
            <v>0</v>
          </cell>
          <cell r="I419">
            <v>0</v>
          </cell>
          <cell r="J419">
            <v>137308</v>
          </cell>
          <cell r="K419">
            <v>0</v>
          </cell>
          <cell r="L419">
            <v>0</v>
          </cell>
          <cell r="M419">
            <v>0</v>
          </cell>
        </row>
        <row r="420">
          <cell r="A420">
            <v>6031</v>
          </cell>
          <cell r="B420" t="str">
            <v>SURVEYING-BLOOMFIELD</v>
          </cell>
          <cell r="D420" t="str">
            <v>81042-09-</v>
          </cell>
          <cell r="E420" t="str">
            <v>005</v>
          </cell>
          <cell r="F420">
            <v>33117</v>
          </cell>
          <cell r="G420">
            <v>1192</v>
          </cell>
          <cell r="H420">
            <v>0</v>
          </cell>
          <cell r="I420">
            <v>0</v>
          </cell>
          <cell r="J420">
            <v>1192</v>
          </cell>
          <cell r="K420">
            <v>0</v>
          </cell>
          <cell r="L420">
            <v>0</v>
          </cell>
          <cell r="M420">
            <v>0</v>
          </cell>
        </row>
        <row r="421">
          <cell r="A421">
            <v>6034</v>
          </cell>
          <cell r="B421" t="str">
            <v>SITE GAS METER/BLOOMFIELD</v>
          </cell>
          <cell r="D421" t="str">
            <v>81042-09-</v>
          </cell>
          <cell r="E421" t="str">
            <v>005</v>
          </cell>
          <cell r="F421">
            <v>33117</v>
          </cell>
          <cell r="G421">
            <v>5555</v>
          </cell>
          <cell r="H421">
            <v>0</v>
          </cell>
          <cell r="I421">
            <v>0</v>
          </cell>
          <cell r="J421">
            <v>5555</v>
          </cell>
          <cell r="K421">
            <v>0</v>
          </cell>
          <cell r="L421">
            <v>0</v>
          </cell>
          <cell r="M421">
            <v>0</v>
          </cell>
        </row>
        <row r="422">
          <cell r="A422">
            <v>6035</v>
          </cell>
          <cell r="B422" t="str">
            <v>SITE SEWER &amp; WATER</v>
          </cell>
          <cell r="D422" t="str">
            <v>81042-09-</v>
          </cell>
          <cell r="E422" t="str">
            <v>005</v>
          </cell>
          <cell r="F422">
            <v>33117</v>
          </cell>
          <cell r="G422">
            <v>27475</v>
          </cell>
          <cell r="H422">
            <v>0</v>
          </cell>
          <cell r="I422">
            <v>0</v>
          </cell>
          <cell r="J422">
            <v>27475</v>
          </cell>
          <cell r="K422">
            <v>0</v>
          </cell>
          <cell r="L422">
            <v>0</v>
          </cell>
          <cell r="M422">
            <v>0</v>
          </cell>
        </row>
        <row r="423">
          <cell r="A423">
            <v>6036</v>
          </cell>
          <cell r="B423" t="str">
            <v>GRADING LAND SITE</v>
          </cell>
          <cell r="D423" t="str">
            <v>81042-09-</v>
          </cell>
          <cell r="E423" t="str">
            <v>005</v>
          </cell>
          <cell r="F423">
            <v>33117</v>
          </cell>
          <cell r="G423">
            <v>63613</v>
          </cell>
          <cell r="H423">
            <v>0</v>
          </cell>
          <cell r="I423">
            <v>0</v>
          </cell>
          <cell r="J423">
            <v>63613</v>
          </cell>
          <cell r="K423">
            <v>0</v>
          </cell>
          <cell r="L423">
            <v>0</v>
          </cell>
          <cell r="M423">
            <v>0</v>
          </cell>
        </row>
        <row r="424">
          <cell r="A424">
            <v>6037</v>
          </cell>
          <cell r="B424" t="str">
            <v>GRADING BUILDING SITE</v>
          </cell>
          <cell r="D424" t="str">
            <v>87042-  -</v>
          </cell>
          <cell r="E424" t="str">
            <v>005</v>
          </cell>
          <cell r="F424">
            <v>33117</v>
          </cell>
          <cell r="G424">
            <v>7862</v>
          </cell>
          <cell r="H424">
            <v>0</v>
          </cell>
          <cell r="I424">
            <v>3579.01</v>
          </cell>
          <cell r="J424">
            <v>5261.06</v>
          </cell>
          <cell r="K424">
            <v>2600.94</v>
          </cell>
          <cell r="L424">
            <v>0</v>
          </cell>
          <cell r="M424">
            <v>187.29</v>
          </cell>
        </row>
        <row r="425">
          <cell r="A425">
            <v>6038</v>
          </cell>
          <cell r="B425" t="str">
            <v>SFS OFFICE BUILDING</v>
          </cell>
          <cell r="D425" t="str">
            <v>87042-  -</v>
          </cell>
          <cell r="E425" t="str">
            <v>005</v>
          </cell>
          <cell r="F425">
            <v>33117</v>
          </cell>
          <cell r="G425">
            <v>767777</v>
          </cell>
          <cell r="H425">
            <v>0</v>
          </cell>
          <cell r="I425">
            <v>349358.66</v>
          </cell>
          <cell r="J425">
            <v>513882.86</v>
          </cell>
          <cell r="K425">
            <v>253894.14</v>
          </cell>
          <cell r="L425">
            <v>0</v>
          </cell>
          <cell r="M425">
            <v>18280.439999999999</v>
          </cell>
        </row>
        <row r="426">
          <cell r="A426">
            <v>6039</v>
          </cell>
          <cell r="B426" t="str">
            <v>TILE ROOFING</v>
          </cell>
          <cell r="D426" t="str">
            <v>81042-09-</v>
          </cell>
          <cell r="E426" t="str">
            <v>005</v>
          </cell>
          <cell r="F426">
            <v>33117</v>
          </cell>
          <cell r="G426">
            <v>500</v>
          </cell>
          <cell r="H426">
            <v>0</v>
          </cell>
          <cell r="I426">
            <v>0</v>
          </cell>
          <cell r="J426">
            <v>500</v>
          </cell>
          <cell r="K426">
            <v>0</v>
          </cell>
          <cell r="L426">
            <v>0</v>
          </cell>
          <cell r="M426">
            <v>0</v>
          </cell>
        </row>
        <row r="427">
          <cell r="A427">
            <v>6041</v>
          </cell>
          <cell r="B427" t="str">
            <v>CERAMIC TILE</v>
          </cell>
          <cell r="D427" t="str">
            <v>81042-09-</v>
          </cell>
          <cell r="E427" t="str">
            <v>005</v>
          </cell>
          <cell r="F427">
            <v>33117</v>
          </cell>
          <cell r="G427">
            <v>8265</v>
          </cell>
          <cell r="H427">
            <v>0</v>
          </cell>
          <cell r="I427">
            <v>0</v>
          </cell>
          <cell r="J427">
            <v>8265</v>
          </cell>
          <cell r="K427">
            <v>0</v>
          </cell>
          <cell r="L427">
            <v>0</v>
          </cell>
          <cell r="M427">
            <v>0</v>
          </cell>
        </row>
        <row r="428">
          <cell r="A428">
            <v>6042</v>
          </cell>
          <cell r="B428" t="str">
            <v>FIRE SPRINKLER SYSTEM</v>
          </cell>
          <cell r="D428" t="str">
            <v>87042-  -</v>
          </cell>
          <cell r="E428" t="str">
            <v>005</v>
          </cell>
          <cell r="F428">
            <v>33117</v>
          </cell>
          <cell r="G428">
            <v>58295</v>
          </cell>
          <cell r="H428">
            <v>0</v>
          </cell>
          <cell r="I428">
            <v>26552.5</v>
          </cell>
          <cell r="J428">
            <v>38998.36</v>
          </cell>
          <cell r="K428">
            <v>19296.64</v>
          </cell>
          <cell r="L428">
            <v>0</v>
          </cell>
          <cell r="M428">
            <v>1389.42</v>
          </cell>
        </row>
        <row r="429">
          <cell r="A429">
            <v>6043</v>
          </cell>
          <cell r="B429" t="str">
            <v>HVAC DUCTS/BLOOMFIELD</v>
          </cell>
          <cell r="D429" t="str">
            <v>87042-  -</v>
          </cell>
          <cell r="E429" t="str">
            <v>005</v>
          </cell>
          <cell r="F429">
            <v>33117</v>
          </cell>
          <cell r="G429">
            <v>22500</v>
          </cell>
          <cell r="H429">
            <v>0</v>
          </cell>
          <cell r="I429">
            <v>10250.34</v>
          </cell>
          <cell r="J429">
            <v>15050.86</v>
          </cell>
          <cell r="K429">
            <v>7449.14</v>
          </cell>
          <cell r="L429">
            <v>0</v>
          </cell>
          <cell r="M429">
            <v>536.4</v>
          </cell>
        </row>
        <row r="430">
          <cell r="A430">
            <v>6044</v>
          </cell>
          <cell r="B430" t="str">
            <v>HVAC MECHANICAL-BLOOMFILD</v>
          </cell>
          <cell r="D430" t="str">
            <v>81042-09-</v>
          </cell>
          <cell r="E430" t="str">
            <v>005</v>
          </cell>
          <cell r="F430">
            <v>33117</v>
          </cell>
          <cell r="G430">
            <v>29440</v>
          </cell>
          <cell r="H430">
            <v>0</v>
          </cell>
          <cell r="I430">
            <v>0</v>
          </cell>
          <cell r="J430">
            <v>29440</v>
          </cell>
          <cell r="K430">
            <v>0</v>
          </cell>
          <cell r="L430">
            <v>0</v>
          </cell>
          <cell r="M430">
            <v>0</v>
          </cell>
        </row>
        <row r="431">
          <cell r="A431">
            <v>6045</v>
          </cell>
          <cell r="B431" t="str">
            <v>PARKING LOT-BLOOMFIELD</v>
          </cell>
          <cell r="D431" t="str">
            <v>81042-09-</v>
          </cell>
          <cell r="E431" t="str">
            <v>005</v>
          </cell>
          <cell r="F431">
            <v>33117</v>
          </cell>
          <cell r="G431">
            <v>165214</v>
          </cell>
          <cell r="H431">
            <v>0</v>
          </cell>
          <cell r="I431">
            <v>0</v>
          </cell>
          <cell r="J431">
            <v>165214</v>
          </cell>
          <cell r="K431">
            <v>0</v>
          </cell>
          <cell r="L431">
            <v>0</v>
          </cell>
          <cell r="M431">
            <v>0</v>
          </cell>
        </row>
        <row r="432">
          <cell r="A432">
            <v>6046</v>
          </cell>
          <cell r="B432" t="str">
            <v>OFFICE BUILDING SIGNS</v>
          </cell>
          <cell r="D432" t="str">
            <v>81042-09-</v>
          </cell>
          <cell r="E432" t="str">
            <v>005</v>
          </cell>
          <cell r="F432">
            <v>33117</v>
          </cell>
          <cell r="G432">
            <v>6454</v>
          </cell>
          <cell r="H432">
            <v>0</v>
          </cell>
          <cell r="I432">
            <v>0</v>
          </cell>
          <cell r="J432">
            <v>6454</v>
          </cell>
          <cell r="K432">
            <v>0</v>
          </cell>
          <cell r="L432">
            <v>0</v>
          </cell>
          <cell r="M432">
            <v>0</v>
          </cell>
        </row>
        <row r="433">
          <cell r="A433">
            <v>6047</v>
          </cell>
          <cell r="B433" t="str">
            <v>CHAIN LINK FENCE</v>
          </cell>
          <cell r="D433" t="str">
            <v>81042-09-</v>
          </cell>
          <cell r="E433" t="str">
            <v>005</v>
          </cell>
          <cell r="F433">
            <v>33117</v>
          </cell>
          <cell r="G433">
            <v>1835</v>
          </cell>
          <cell r="H433">
            <v>0</v>
          </cell>
          <cell r="I433">
            <v>0</v>
          </cell>
          <cell r="J433">
            <v>1835</v>
          </cell>
          <cell r="K433">
            <v>0</v>
          </cell>
          <cell r="L433">
            <v>0</v>
          </cell>
          <cell r="M433">
            <v>0</v>
          </cell>
        </row>
        <row r="434">
          <cell r="A434">
            <v>6048</v>
          </cell>
          <cell r="B434" t="str">
            <v>LANDSCAPING - BLOOMFIELD</v>
          </cell>
          <cell r="D434" t="str">
            <v>81042-09-</v>
          </cell>
          <cell r="E434" t="str">
            <v>005</v>
          </cell>
          <cell r="F434">
            <v>33117</v>
          </cell>
          <cell r="G434">
            <v>46250</v>
          </cell>
          <cell r="H434">
            <v>0</v>
          </cell>
          <cell r="I434">
            <v>0</v>
          </cell>
          <cell r="J434">
            <v>46250</v>
          </cell>
          <cell r="K434">
            <v>0</v>
          </cell>
          <cell r="L434">
            <v>0</v>
          </cell>
          <cell r="M434">
            <v>0</v>
          </cell>
        </row>
        <row r="435">
          <cell r="A435">
            <v>6049</v>
          </cell>
          <cell r="B435" t="str">
            <v>SHOP BUILDING - LA DIST.</v>
          </cell>
          <cell r="D435" t="str">
            <v>87042-  -</v>
          </cell>
          <cell r="E435" t="str">
            <v>005</v>
          </cell>
          <cell r="F435">
            <v>33117</v>
          </cell>
          <cell r="G435">
            <v>315000</v>
          </cell>
          <cell r="H435">
            <v>0</v>
          </cell>
          <cell r="I435">
            <v>143333.53</v>
          </cell>
          <cell r="J435">
            <v>210832.98</v>
          </cell>
          <cell r="K435">
            <v>104167.02</v>
          </cell>
          <cell r="L435">
            <v>0</v>
          </cell>
          <cell r="M435">
            <v>7499.97</v>
          </cell>
        </row>
        <row r="436">
          <cell r="A436">
            <v>6050</v>
          </cell>
          <cell r="B436" t="str">
            <v>FUEL TANKS - LA DIST.</v>
          </cell>
          <cell r="D436" t="str">
            <v>87042-  -</v>
          </cell>
          <cell r="E436" t="str">
            <v>005</v>
          </cell>
          <cell r="F436">
            <v>33117</v>
          </cell>
          <cell r="G436">
            <v>65125</v>
          </cell>
          <cell r="H436">
            <v>0</v>
          </cell>
          <cell r="I436">
            <v>0</v>
          </cell>
          <cell r="J436">
            <v>65125</v>
          </cell>
          <cell r="K436">
            <v>0</v>
          </cell>
          <cell r="L436">
            <v>0</v>
          </cell>
          <cell r="M436">
            <v>0</v>
          </cell>
        </row>
        <row r="437">
          <cell r="A437">
            <v>6050.02</v>
          </cell>
          <cell r="B437" t="str">
            <v>FUEL SYSTEM UPGRADE</v>
          </cell>
          <cell r="D437" t="str">
            <v>87042-  -</v>
          </cell>
          <cell r="F437">
            <v>39934</v>
          </cell>
          <cell r="G437">
            <v>75395.899999999994</v>
          </cell>
          <cell r="H437">
            <v>0</v>
          </cell>
          <cell r="I437">
            <v>75395.899999999994</v>
          </cell>
          <cell r="J437">
            <v>18220.7</v>
          </cell>
          <cell r="K437">
            <v>57175.199999999997</v>
          </cell>
          <cell r="L437">
            <v>0</v>
          </cell>
          <cell r="M437">
            <v>5654.7</v>
          </cell>
        </row>
        <row r="438">
          <cell r="A438">
            <v>6060</v>
          </cell>
          <cell r="B438" t="str">
            <v>HVAC-10 UNITS/BLOOMFIELD</v>
          </cell>
          <cell r="D438" t="str">
            <v>87042-  -</v>
          </cell>
          <cell r="E438" t="str">
            <v>005</v>
          </cell>
          <cell r="F438">
            <v>37742</v>
          </cell>
          <cell r="G438">
            <v>41986.43</v>
          </cell>
          <cell r="H438">
            <v>0</v>
          </cell>
          <cell r="I438">
            <v>23092.41</v>
          </cell>
          <cell r="J438">
            <v>35338.85</v>
          </cell>
          <cell r="K438">
            <v>6647.58</v>
          </cell>
          <cell r="L438">
            <v>0</v>
          </cell>
          <cell r="M438">
            <v>3149.01</v>
          </cell>
        </row>
        <row r="439">
          <cell r="A439">
            <v>6061</v>
          </cell>
          <cell r="B439" t="str">
            <v>DIST.6 TRAILER REMODEL</v>
          </cell>
          <cell r="D439" t="str">
            <v>81042-09-</v>
          </cell>
          <cell r="E439" t="str">
            <v>005</v>
          </cell>
          <cell r="F439">
            <v>37956</v>
          </cell>
          <cell r="G439">
            <v>29432.3</v>
          </cell>
          <cell r="H439">
            <v>0</v>
          </cell>
          <cell r="I439">
            <v>6376.95</v>
          </cell>
          <cell r="J439">
            <v>29432.3</v>
          </cell>
          <cell r="K439">
            <v>0</v>
          </cell>
          <cell r="L439">
            <v>0</v>
          </cell>
          <cell r="M439">
            <v>0</v>
          </cell>
        </row>
        <row r="440">
          <cell r="A440">
            <v>6067</v>
          </cell>
          <cell r="B440" t="str">
            <v>CARPET &amp; CUBICLE REMODEL</v>
          </cell>
          <cell r="D440" t="str">
            <v>87042-  -</v>
          </cell>
          <cell r="E440" t="str">
            <v>005</v>
          </cell>
          <cell r="F440">
            <v>38706</v>
          </cell>
          <cell r="G440">
            <v>44313.5</v>
          </cell>
          <cell r="H440">
            <v>0</v>
          </cell>
          <cell r="I440">
            <v>35820.06</v>
          </cell>
          <cell r="J440">
            <v>25849.599999999999</v>
          </cell>
          <cell r="K440">
            <v>18463.900000000001</v>
          </cell>
          <cell r="L440">
            <v>0</v>
          </cell>
          <cell r="M440">
            <v>3323.52</v>
          </cell>
        </row>
        <row r="441">
          <cell r="A441">
            <v>6068</v>
          </cell>
          <cell r="B441" t="str">
            <v>YARD GATE-SFS</v>
          </cell>
          <cell r="D441" t="str">
            <v>87042-  -</v>
          </cell>
          <cell r="E441" t="str">
            <v>005</v>
          </cell>
          <cell r="F441">
            <v>38808</v>
          </cell>
          <cell r="G441">
            <v>20537.2</v>
          </cell>
          <cell r="H441">
            <v>0</v>
          </cell>
          <cell r="I441">
            <v>18369.3</v>
          </cell>
          <cell r="J441">
            <v>7530.6</v>
          </cell>
          <cell r="K441">
            <v>13006.6</v>
          </cell>
          <cell r="L441">
            <v>0</v>
          </cell>
          <cell r="M441">
            <v>1026.9000000000001</v>
          </cell>
        </row>
        <row r="442">
          <cell r="A442">
            <v>6069</v>
          </cell>
          <cell r="B442" t="str">
            <v>CONCRETE DIVISION OFFICE</v>
          </cell>
          <cell r="C442" t="str">
            <v>OFFICE RM</v>
          </cell>
          <cell r="D442" t="str">
            <v>87042-  -</v>
          </cell>
          <cell r="E442" t="str">
            <v>005</v>
          </cell>
          <cell r="F442">
            <v>39051</v>
          </cell>
          <cell r="G442">
            <v>6317</v>
          </cell>
          <cell r="H442">
            <v>0</v>
          </cell>
          <cell r="I442">
            <v>5685.32</v>
          </cell>
          <cell r="J442">
            <v>3105.76</v>
          </cell>
          <cell r="K442">
            <v>3211.24</v>
          </cell>
          <cell r="L442">
            <v>0</v>
          </cell>
          <cell r="M442">
            <v>473.76</v>
          </cell>
        </row>
        <row r="443">
          <cell r="A443">
            <v>6071</v>
          </cell>
          <cell r="B443" t="str">
            <v>SFS YARD LIGHT FIXTURES</v>
          </cell>
          <cell r="C443" t="str">
            <v>LIGHT FIXT</v>
          </cell>
          <cell r="D443" t="str">
            <v>87042-  -</v>
          </cell>
          <cell r="E443" t="str">
            <v>005</v>
          </cell>
          <cell r="F443">
            <v>39173</v>
          </cell>
          <cell r="G443">
            <v>10967.09</v>
          </cell>
          <cell r="H443">
            <v>0</v>
          </cell>
          <cell r="I443">
            <v>10327.36</v>
          </cell>
          <cell r="J443">
            <v>4935.0600000000004</v>
          </cell>
          <cell r="K443">
            <v>6032.03</v>
          </cell>
          <cell r="L443">
            <v>0</v>
          </cell>
          <cell r="M443">
            <v>822.51</v>
          </cell>
        </row>
        <row r="444">
          <cell r="A444">
            <v>6072</v>
          </cell>
          <cell r="B444" t="str">
            <v>SFS KITCHEN CABINETS</v>
          </cell>
          <cell r="C444" t="str">
            <v>WIC 32MM</v>
          </cell>
          <cell r="D444" t="str">
            <v>87042-  -</v>
          </cell>
          <cell r="E444" t="str">
            <v>005</v>
          </cell>
          <cell r="F444">
            <v>39386</v>
          </cell>
          <cell r="G444">
            <v>5591.78</v>
          </cell>
          <cell r="H444">
            <v>0</v>
          </cell>
          <cell r="I444">
            <v>5591.78</v>
          </cell>
          <cell r="J444">
            <v>4473.6000000000004</v>
          </cell>
          <cell r="K444">
            <v>1118.18</v>
          </cell>
          <cell r="L444">
            <v>0</v>
          </cell>
          <cell r="M444">
            <v>838.8</v>
          </cell>
        </row>
        <row r="445">
          <cell r="A445">
            <v>6073</v>
          </cell>
          <cell r="B445" t="str">
            <v>BIRCH BUILDING</v>
          </cell>
          <cell r="D445" t="str">
            <v>87042-  -</v>
          </cell>
          <cell r="E445" t="str">
            <v>002</v>
          </cell>
          <cell r="F445">
            <v>39559</v>
          </cell>
          <cell r="G445">
            <v>2512415.7999999998</v>
          </cell>
          <cell r="H445">
            <v>0</v>
          </cell>
          <cell r="I445">
            <v>2512415.7999999998</v>
          </cell>
          <cell r="J445">
            <v>183197</v>
          </cell>
          <cell r="K445">
            <v>2329218.7999999998</v>
          </cell>
          <cell r="L445">
            <v>0</v>
          </cell>
          <cell r="M445">
            <v>47107.8</v>
          </cell>
        </row>
        <row r="446">
          <cell r="A446">
            <v>6074</v>
          </cell>
          <cell r="B446" t="str">
            <v>BAY ALARM</v>
          </cell>
          <cell r="D446" t="str">
            <v>87042-  -</v>
          </cell>
          <cell r="E446" t="str">
            <v>002</v>
          </cell>
          <cell r="F446">
            <v>39782</v>
          </cell>
          <cell r="G446">
            <v>3571</v>
          </cell>
          <cell r="H446">
            <v>0</v>
          </cell>
          <cell r="I446">
            <v>3571</v>
          </cell>
          <cell r="J446">
            <v>1487.85</v>
          </cell>
          <cell r="K446">
            <v>2083.15</v>
          </cell>
          <cell r="L446">
            <v>0</v>
          </cell>
          <cell r="M446">
            <v>382.59</v>
          </cell>
        </row>
        <row r="447">
          <cell r="A447">
            <v>6074.01</v>
          </cell>
          <cell r="B447" t="str">
            <v>BAY ALARM</v>
          </cell>
          <cell r="D447" t="str">
            <v>87042-  -</v>
          </cell>
          <cell r="F447">
            <v>39783</v>
          </cell>
          <cell r="G447">
            <v>7316.22</v>
          </cell>
          <cell r="H447">
            <v>0</v>
          </cell>
          <cell r="I447">
            <v>7316.22</v>
          </cell>
          <cell r="J447">
            <v>2961.4</v>
          </cell>
          <cell r="K447">
            <v>4354.82</v>
          </cell>
          <cell r="L447">
            <v>0</v>
          </cell>
          <cell r="M447">
            <v>783.9</v>
          </cell>
        </row>
        <row r="448">
          <cell r="A448">
            <v>6075</v>
          </cell>
          <cell r="B448" t="str">
            <v>REDROCK CABLING-PHONE NETWORK</v>
          </cell>
          <cell r="D448" t="str">
            <v>87042-  -</v>
          </cell>
          <cell r="E448" t="str">
            <v>002</v>
          </cell>
          <cell r="F448">
            <v>39782</v>
          </cell>
          <cell r="G448">
            <v>79415.600000000006</v>
          </cell>
          <cell r="H448">
            <v>0</v>
          </cell>
          <cell r="I448">
            <v>79415.600000000006</v>
          </cell>
          <cell r="J448">
            <v>33089.699999999997</v>
          </cell>
          <cell r="K448">
            <v>46325.9</v>
          </cell>
          <cell r="L448">
            <v>0</v>
          </cell>
          <cell r="M448">
            <v>8508.7800000000007</v>
          </cell>
        </row>
        <row r="449">
          <cell r="A449">
            <v>6076</v>
          </cell>
          <cell r="B449" t="str">
            <v>LANDSCAPE LABOR-SPRINKLER SYST</v>
          </cell>
          <cell r="D449" t="str">
            <v>87042-  -</v>
          </cell>
          <cell r="E449" t="str">
            <v>002</v>
          </cell>
          <cell r="F449">
            <v>39782</v>
          </cell>
          <cell r="G449">
            <v>18700.77</v>
          </cell>
          <cell r="H449">
            <v>0</v>
          </cell>
          <cell r="I449">
            <v>18700.77</v>
          </cell>
          <cell r="J449">
            <v>5454.4</v>
          </cell>
          <cell r="K449">
            <v>13246.37</v>
          </cell>
          <cell r="L449">
            <v>0</v>
          </cell>
          <cell r="M449">
            <v>1402.56</v>
          </cell>
        </row>
        <row r="450">
          <cell r="A450">
            <v>6077</v>
          </cell>
          <cell r="B450" t="str">
            <v>HVAC MISC SUPPLIES</v>
          </cell>
          <cell r="D450" t="str">
            <v>87042-  -</v>
          </cell>
          <cell r="E450" t="str">
            <v>002</v>
          </cell>
          <cell r="F450">
            <v>39782</v>
          </cell>
          <cell r="G450">
            <v>95589</v>
          </cell>
          <cell r="H450">
            <v>0</v>
          </cell>
          <cell r="I450">
            <v>95589</v>
          </cell>
          <cell r="J450">
            <v>39828.6</v>
          </cell>
          <cell r="K450">
            <v>55760.4</v>
          </cell>
          <cell r="L450">
            <v>0</v>
          </cell>
          <cell r="M450">
            <v>10241.64</v>
          </cell>
        </row>
        <row r="451">
          <cell r="A451">
            <v>6077.01</v>
          </cell>
          <cell r="B451" t="str">
            <v>5 TON HEAT PUMP UNIT</v>
          </cell>
          <cell r="C451" t="str">
            <v>R410A</v>
          </cell>
          <cell r="D451" t="str">
            <v>87042-  -</v>
          </cell>
          <cell r="F451">
            <v>39782</v>
          </cell>
          <cell r="G451">
            <v>12250</v>
          </cell>
          <cell r="H451">
            <v>0</v>
          </cell>
          <cell r="I451">
            <v>12250</v>
          </cell>
          <cell r="J451">
            <v>5104.05</v>
          </cell>
          <cell r="K451">
            <v>7145.95</v>
          </cell>
          <cell r="L451">
            <v>0</v>
          </cell>
          <cell r="M451">
            <v>1312.47</v>
          </cell>
        </row>
        <row r="452">
          <cell r="A452">
            <v>6077.02</v>
          </cell>
          <cell r="B452" t="str">
            <v>5TON HEAT PUMP CONDENSING UNIT</v>
          </cell>
          <cell r="C452" t="str">
            <v>R410A</v>
          </cell>
          <cell r="D452" t="str">
            <v>87042-  -</v>
          </cell>
          <cell r="E452" t="str">
            <v>002</v>
          </cell>
          <cell r="F452">
            <v>39782</v>
          </cell>
          <cell r="G452">
            <v>12250</v>
          </cell>
          <cell r="H452">
            <v>0</v>
          </cell>
          <cell r="I452">
            <v>12250</v>
          </cell>
          <cell r="J452">
            <v>5104.05</v>
          </cell>
          <cell r="K452">
            <v>7145.95</v>
          </cell>
          <cell r="L452">
            <v>0</v>
          </cell>
          <cell r="M452">
            <v>1312.47</v>
          </cell>
        </row>
        <row r="453">
          <cell r="A453">
            <v>6077.03</v>
          </cell>
          <cell r="B453" t="str">
            <v>2 TON COOLING UNIT</v>
          </cell>
          <cell r="C453" t="str">
            <v>R-410A</v>
          </cell>
          <cell r="D453" t="str">
            <v>87042-  -</v>
          </cell>
          <cell r="E453" t="str">
            <v>002</v>
          </cell>
          <cell r="F453">
            <v>39782</v>
          </cell>
          <cell r="G453">
            <v>16250</v>
          </cell>
          <cell r="H453">
            <v>0</v>
          </cell>
          <cell r="I453">
            <v>16250</v>
          </cell>
          <cell r="J453">
            <v>6770.75</v>
          </cell>
          <cell r="K453">
            <v>9479.25</v>
          </cell>
          <cell r="L453">
            <v>0</v>
          </cell>
          <cell r="M453">
            <v>1741.05</v>
          </cell>
        </row>
        <row r="454">
          <cell r="A454">
            <v>6077.04</v>
          </cell>
          <cell r="B454" t="str">
            <v>FAN COIL REPAIR - BLOWER MOTOR</v>
          </cell>
          <cell r="D454" t="str">
            <v>87042-  -</v>
          </cell>
          <cell r="F454">
            <v>39782</v>
          </cell>
          <cell r="G454">
            <v>2633.33</v>
          </cell>
          <cell r="H454">
            <v>0</v>
          </cell>
          <cell r="I454">
            <v>2633.33</v>
          </cell>
          <cell r="J454">
            <v>1097.25</v>
          </cell>
          <cell r="K454">
            <v>1536.08</v>
          </cell>
          <cell r="L454">
            <v>0</v>
          </cell>
          <cell r="M454">
            <v>282.14999999999998</v>
          </cell>
        </row>
        <row r="455">
          <cell r="A455">
            <v>6077.05</v>
          </cell>
          <cell r="B455" t="str">
            <v>FAN COIL REPAIR - BLOWER MOTOR</v>
          </cell>
          <cell r="D455" t="str">
            <v>87042-  -</v>
          </cell>
          <cell r="F455">
            <v>39782</v>
          </cell>
          <cell r="G455">
            <v>2633.33</v>
          </cell>
          <cell r="H455">
            <v>0</v>
          </cell>
          <cell r="I455">
            <v>2633.33</v>
          </cell>
          <cell r="J455">
            <v>1097.25</v>
          </cell>
          <cell r="K455">
            <v>1536.08</v>
          </cell>
          <cell r="L455">
            <v>0</v>
          </cell>
          <cell r="M455">
            <v>282.14999999999998</v>
          </cell>
        </row>
        <row r="456">
          <cell r="A456">
            <v>6077.06</v>
          </cell>
          <cell r="B456" t="str">
            <v>FAN COIL REPAIR - BLOWER MOTOR</v>
          </cell>
          <cell r="D456" t="str">
            <v>87042-  -</v>
          </cell>
          <cell r="F456">
            <v>39782</v>
          </cell>
          <cell r="G456">
            <v>2633.33</v>
          </cell>
          <cell r="H456">
            <v>0</v>
          </cell>
          <cell r="I456">
            <v>2633.33</v>
          </cell>
          <cell r="J456">
            <v>1097.25</v>
          </cell>
          <cell r="K456">
            <v>1536.08</v>
          </cell>
          <cell r="L456">
            <v>0</v>
          </cell>
          <cell r="M456">
            <v>282.14999999999998</v>
          </cell>
        </row>
        <row r="457">
          <cell r="A457">
            <v>6077.07</v>
          </cell>
          <cell r="B457" t="str">
            <v>FAN COIL REPAIR - BLOWER MOTOR</v>
          </cell>
          <cell r="D457" t="str">
            <v>87042-  -</v>
          </cell>
          <cell r="F457">
            <v>39782</v>
          </cell>
          <cell r="G457">
            <v>2633.33</v>
          </cell>
          <cell r="H457">
            <v>0</v>
          </cell>
          <cell r="I457">
            <v>2633.33</v>
          </cell>
          <cell r="J457">
            <v>1097.25</v>
          </cell>
          <cell r="K457">
            <v>1536.08</v>
          </cell>
          <cell r="L457">
            <v>0</v>
          </cell>
          <cell r="M457">
            <v>282.14999999999998</v>
          </cell>
        </row>
        <row r="458">
          <cell r="A458">
            <v>6077.08</v>
          </cell>
          <cell r="B458" t="str">
            <v>FAN COIL REPAIR - TRANSFORMERS</v>
          </cell>
          <cell r="D458" t="str">
            <v>87042-  -</v>
          </cell>
          <cell r="F458">
            <v>39782</v>
          </cell>
          <cell r="G458">
            <v>2633.33</v>
          </cell>
          <cell r="H458">
            <v>0</v>
          </cell>
          <cell r="I458">
            <v>2633.33</v>
          </cell>
          <cell r="J458">
            <v>1097.25</v>
          </cell>
          <cell r="K458">
            <v>1536.08</v>
          </cell>
          <cell r="L458">
            <v>0</v>
          </cell>
          <cell r="M458">
            <v>282.14999999999998</v>
          </cell>
        </row>
        <row r="459">
          <cell r="A459">
            <v>6077.09</v>
          </cell>
          <cell r="B459" t="str">
            <v>FAN COIL REPAIR - TRANSFORMERS</v>
          </cell>
          <cell r="D459" t="str">
            <v>87042-  -</v>
          </cell>
          <cell r="F459">
            <v>39782</v>
          </cell>
          <cell r="G459">
            <v>2633.33</v>
          </cell>
          <cell r="H459">
            <v>0</v>
          </cell>
          <cell r="I459">
            <v>2633.33</v>
          </cell>
          <cell r="J459">
            <v>1097.25</v>
          </cell>
          <cell r="K459">
            <v>1536.08</v>
          </cell>
          <cell r="L459">
            <v>0</v>
          </cell>
          <cell r="M459">
            <v>282.14999999999998</v>
          </cell>
        </row>
        <row r="460">
          <cell r="A460">
            <v>6077.1</v>
          </cell>
          <cell r="B460" t="str">
            <v>1ST FLOOR DUCTING - LABOR&amp;MAT</v>
          </cell>
          <cell r="D460" t="str">
            <v>87042-  -</v>
          </cell>
          <cell r="F460">
            <v>39782</v>
          </cell>
          <cell r="G460">
            <v>57762.5</v>
          </cell>
          <cell r="H460">
            <v>0</v>
          </cell>
          <cell r="I460">
            <v>57762.5</v>
          </cell>
          <cell r="J460">
            <v>24067.75</v>
          </cell>
          <cell r="K460">
            <v>33694.75</v>
          </cell>
          <cell r="L460">
            <v>0</v>
          </cell>
          <cell r="M460">
            <v>6188.85</v>
          </cell>
        </row>
        <row r="461">
          <cell r="A461">
            <v>6077.11</v>
          </cell>
          <cell r="B461" t="str">
            <v>HEAT PUMPS PACKAGE UNIT</v>
          </cell>
          <cell r="C461" t="str">
            <v>R-22</v>
          </cell>
          <cell r="D461" t="str">
            <v>87042-  -</v>
          </cell>
          <cell r="E461" t="str">
            <v>005</v>
          </cell>
          <cell r="F461">
            <v>39782</v>
          </cell>
          <cell r="G461">
            <v>4514.33</v>
          </cell>
          <cell r="H461">
            <v>0</v>
          </cell>
          <cell r="I461">
            <v>4514.33</v>
          </cell>
          <cell r="J461">
            <v>1880.9</v>
          </cell>
          <cell r="K461">
            <v>2633.43</v>
          </cell>
          <cell r="L461">
            <v>0</v>
          </cell>
          <cell r="M461">
            <v>483.66</v>
          </cell>
        </row>
        <row r="462">
          <cell r="A462">
            <v>6077.12</v>
          </cell>
          <cell r="B462" t="str">
            <v>HEAT PUMPS PACKAGE UNIT</v>
          </cell>
          <cell r="C462" t="str">
            <v>R-22</v>
          </cell>
          <cell r="D462" t="str">
            <v>87042-  -</v>
          </cell>
          <cell r="F462">
            <v>39782</v>
          </cell>
          <cell r="G462">
            <v>4514.33</v>
          </cell>
          <cell r="H462">
            <v>0</v>
          </cell>
          <cell r="I462">
            <v>4514.33</v>
          </cell>
          <cell r="J462">
            <v>1880.9</v>
          </cell>
          <cell r="K462">
            <v>2633.43</v>
          </cell>
          <cell r="L462">
            <v>0</v>
          </cell>
          <cell r="M462">
            <v>483.66</v>
          </cell>
        </row>
        <row r="463">
          <cell r="A463">
            <v>6077.13</v>
          </cell>
          <cell r="B463" t="str">
            <v>HEAT PUMPS PACKAGE UNIT</v>
          </cell>
          <cell r="C463" t="str">
            <v>R-22</v>
          </cell>
          <cell r="D463" t="str">
            <v>87042-  -</v>
          </cell>
          <cell r="F463">
            <v>39782</v>
          </cell>
          <cell r="G463">
            <v>4514.33</v>
          </cell>
          <cell r="H463">
            <v>0</v>
          </cell>
          <cell r="I463">
            <v>4514.33</v>
          </cell>
          <cell r="J463">
            <v>1880.9</v>
          </cell>
          <cell r="K463">
            <v>2633.43</v>
          </cell>
          <cell r="L463">
            <v>0</v>
          </cell>
          <cell r="M463">
            <v>483.66</v>
          </cell>
        </row>
        <row r="464">
          <cell r="A464">
            <v>6077.14</v>
          </cell>
          <cell r="B464" t="str">
            <v>HEAT PUMPS PACKAGE UNIT</v>
          </cell>
          <cell r="C464" t="str">
            <v>R-22</v>
          </cell>
          <cell r="D464" t="str">
            <v>87042-  -</v>
          </cell>
          <cell r="F464">
            <v>39782</v>
          </cell>
          <cell r="G464">
            <v>4514.33</v>
          </cell>
          <cell r="H464">
            <v>0</v>
          </cell>
          <cell r="I464">
            <v>4514.33</v>
          </cell>
          <cell r="J464">
            <v>1880.9</v>
          </cell>
          <cell r="K464">
            <v>2633.43</v>
          </cell>
          <cell r="L464">
            <v>0</v>
          </cell>
          <cell r="M464">
            <v>483.66</v>
          </cell>
        </row>
        <row r="465">
          <cell r="A465">
            <v>6077.15</v>
          </cell>
          <cell r="B465" t="str">
            <v>HEAT PUMPS PACKAGE UNIT</v>
          </cell>
          <cell r="C465" t="str">
            <v>R-22</v>
          </cell>
          <cell r="D465" t="str">
            <v>87042-  -</v>
          </cell>
          <cell r="F465">
            <v>39782</v>
          </cell>
          <cell r="G465">
            <v>4514.33</v>
          </cell>
          <cell r="H465">
            <v>0</v>
          </cell>
          <cell r="I465">
            <v>4514.33</v>
          </cell>
          <cell r="J465">
            <v>1880.9</v>
          </cell>
          <cell r="K465">
            <v>2633.43</v>
          </cell>
          <cell r="L465">
            <v>0</v>
          </cell>
          <cell r="M465">
            <v>483.66</v>
          </cell>
        </row>
        <row r="466">
          <cell r="A466">
            <v>6077.16</v>
          </cell>
          <cell r="B466" t="str">
            <v>HEAT PUMPS PACKAGE UNIT</v>
          </cell>
          <cell r="C466" t="str">
            <v>R-22</v>
          </cell>
          <cell r="D466" t="str">
            <v>87042-  -</v>
          </cell>
          <cell r="F466">
            <v>39782</v>
          </cell>
          <cell r="G466">
            <v>4514.33</v>
          </cell>
          <cell r="H466">
            <v>0</v>
          </cell>
          <cell r="I466">
            <v>4514.33</v>
          </cell>
          <cell r="J466">
            <v>1880.9</v>
          </cell>
          <cell r="K466">
            <v>2633.43</v>
          </cell>
          <cell r="L466">
            <v>0</v>
          </cell>
          <cell r="M466">
            <v>483.66</v>
          </cell>
        </row>
        <row r="467">
          <cell r="A467">
            <v>6077.17</v>
          </cell>
          <cell r="B467" t="str">
            <v>HEAT PUMPS CONDENSING UNIT</v>
          </cell>
          <cell r="C467" t="str">
            <v>R-22</v>
          </cell>
          <cell r="D467" t="str">
            <v>87042-  -</v>
          </cell>
          <cell r="F467">
            <v>39782</v>
          </cell>
          <cell r="G467">
            <v>4514.33</v>
          </cell>
          <cell r="H467">
            <v>0</v>
          </cell>
          <cell r="I467">
            <v>4514.33</v>
          </cell>
          <cell r="J467">
            <v>1880.9</v>
          </cell>
          <cell r="K467">
            <v>2633.43</v>
          </cell>
          <cell r="L467">
            <v>0</v>
          </cell>
          <cell r="M467">
            <v>483.66</v>
          </cell>
        </row>
        <row r="468">
          <cell r="A468">
            <v>6077.18</v>
          </cell>
          <cell r="B468" t="str">
            <v>HEAT PUMPS CONDENSING UNIT</v>
          </cell>
          <cell r="C468" t="str">
            <v>R-22</v>
          </cell>
          <cell r="D468" t="str">
            <v>87042-  -</v>
          </cell>
          <cell r="F468">
            <v>39782</v>
          </cell>
          <cell r="G468">
            <v>4514.33</v>
          </cell>
          <cell r="H468">
            <v>0</v>
          </cell>
          <cell r="I468">
            <v>4514.33</v>
          </cell>
          <cell r="J468">
            <v>1880.9</v>
          </cell>
          <cell r="K468">
            <v>2633.43</v>
          </cell>
          <cell r="L468">
            <v>0</v>
          </cell>
          <cell r="M468">
            <v>483.66</v>
          </cell>
        </row>
        <row r="469">
          <cell r="A469">
            <v>6077.19</v>
          </cell>
          <cell r="B469" t="str">
            <v>HEAT PUMPS CONDENSING UNIT</v>
          </cell>
          <cell r="C469" t="str">
            <v>R-22</v>
          </cell>
          <cell r="D469" t="str">
            <v>87042-  -</v>
          </cell>
          <cell r="F469">
            <v>39782</v>
          </cell>
          <cell r="G469">
            <v>4514.33</v>
          </cell>
          <cell r="H469">
            <v>0</v>
          </cell>
          <cell r="I469">
            <v>4514.33</v>
          </cell>
          <cell r="J469">
            <v>1880.9</v>
          </cell>
          <cell r="K469">
            <v>2633.43</v>
          </cell>
          <cell r="L469">
            <v>0</v>
          </cell>
          <cell r="M469">
            <v>483.66</v>
          </cell>
        </row>
        <row r="470">
          <cell r="A470">
            <v>6077.2</v>
          </cell>
          <cell r="B470" t="str">
            <v>HEAT PUMPS CONDENSING UNIT</v>
          </cell>
          <cell r="C470" t="str">
            <v>R-22</v>
          </cell>
          <cell r="D470" t="str">
            <v>87042-  -</v>
          </cell>
          <cell r="F470">
            <v>39782</v>
          </cell>
          <cell r="G470">
            <v>4514.33</v>
          </cell>
          <cell r="H470">
            <v>0</v>
          </cell>
          <cell r="I470">
            <v>4514.33</v>
          </cell>
          <cell r="J470">
            <v>1880.9</v>
          </cell>
          <cell r="K470">
            <v>2633.43</v>
          </cell>
          <cell r="L470">
            <v>0</v>
          </cell>
          <cell r="M470">
            <v>483.66</v>
          </cell>
        </row>
        <row r="471">
          <cell r="A471">
            <v>6077.21</v>
          </cell>
          <cell r="B471" t="str">
            <v>HEAT PUMPS CONDENSING UNIT</v>
          </cell>
          <cell r="C471" t="str">
            <v>R-22</v>
          </cell>
          <cell r="D471" t="str">
            <v>87042-  -</v>
          </cell>
          <cell r="F471">
            <v>39782</v>
          </cell>
          <cell r="G471">
            <v>4514.33</v>
          </cell>
          <cell r="H471">
            <v>0</v>
          </cell>
          <cell r="I471">
            <v>4514.33</v>
          </cell>
          <cell r="J471">
            <v>1880.9</v>
          </cell>
          <cell r="K471">
            <v>2633.43</v>
          </cell>
          <cell r="L471">
            <v>0</v>
          </cell>
          <cell r="M471">
            <v>483.66</v>
          </cell>
        </row>
        <row r="472">
          <cell r="A472">
            <v>6077.22</v>
          </cell>
          <cell r="B472" t="str">
            <v>HEAT PUMPS CONDENSING UNIT</v>
          </cell>
          <cell r="C472" t="str">
            <v>R-22</v>
          </cell>
          <cell r="D472" t="str">
            <v>87042-  -</v>
          </cell>
          <cell r="F472">
            <v>39782</v>
          </cell>
          <cell r="G472">
            <v>4514.3900000000003</v>
          </cell>
          <cell r="H472">
            <v>0</v>
          </cell>
          <cell r="I472">
            <v>4514.3900000000003</v>
          </cell>
          <cell r="J472">
            <v>1880.9</v>
          </cell>
          <cell r="K472">
            <v>2633.49</v>
          </cell>
          <cell r="L472">
            <v>0</v>
          </cell>
          <cell r="M472">
            <v>483.66</v>
          </cell>
        </row>
        <row r="473">
          <cell r="A473">
            <v>6077.23</v>
          </cell>
          <cell r="B473" t="str">
            <v>ZONEX WEB BASED THERMAL MGT</v>
          </cell>
          <cell r="D473" t="str">
            <v>87042-  -</v>
          </cell>
          <cell r="F473">
            <v>39782</v>
          </cell>
          <cell r="G473">
            <v>22950</v>
          </cell>
          <cell r="H473">
            <v>0</v>
          </cell>
          <cell r="I473">
            <v>22950</v>
          </cell>
          <cell r="J473">
            <v>9562.35</v>
          </cell>
          <cell r="K473">
            <v>13387.65</v>
          </cell>
          <cell r="L473">
            <v>0</v>
          </cell>
          <cell r="M473">
            <v>2458.89</v>
          </cell>
        </row>
        <row r="474">
          <cell r="A474">
            <v>6077.24</v>
          </cell>
          <cell r="B474" t="str">
            <v>2 TON COOLING UNIT/ACCTG CONF</v>
          </cell>
          <cell r="C474" t="str">
            <v>R-410A</v>
          </cell>
          <cell r="D474" t="str">
            <v>87042-  -</v>
          </cell>
          <cell r="F474">
            <v>39873</v>
          </cell>
          <cell r="G474">
            <v>9698</v>
          </cell>
          <cell r="H474">
            <v>0</v>
          </cell>
          <cell r="I474">
            <v>9698</v>
          </cell>
          <cell r="J474">
            <v>3578.95</v>
          </cell>
          <cell r="K474">
            <v>6119.05</v>
          </cell>
          <cell r="L474">
            <v>0</v>
          </cell>
          <cell r="M474">
            <v>1039.05</v>
          </cell>
        </row>
        <row r="475">
          <cell r="A475">
            <v>6077.25</v>
          </cell>
          <cell r="B475" t="str">
            <v>5TON SINGLE PHASE PK HEAT PUMP</v>
          </cell>
          <cell r="D475" t="str">
            <v>87042-  -</v>
          </cell>
          <cell r="F475">
            <v>40026</v>
          </cell>
          <cell r="G475">
            <v>7000</v>
          </cell>
          <cell r="H475">
            <v>0</v>
          </cell>
          <cell r="I475">
            <v>7000</v>
          </cell>
          <cell r="J475">
            <v>2166.58</v>
          </cell>
          <cell r="K475">
            <v>4833.42</v>
          </cell>
          <cell r="L475">
            <v>0</v>
          </cell>
          <cell r="M475">
            <v>749.97</v>
          </cell>
        </row>
        <row r="476">
          <cell r="A476">
            <v>6078</v>
          </cell>
          <cell r="B476" t="str">
            <v>ARCHITECTURE DESIGN &amp; SERVICE</v>
          </cell>
          <cell r="D476" t="str">
            <v>87042-  -</v>
          </cell>
          <cell r="E476" t="str">
            <v>002</v>
          </cell>
          <cell r="F476">
            <v>39782</v>
          </cell>
          <cell r="G476">
            <v>57021.599999999999</v>
          </cell>
          <cell r="H476">
            <v>0</v>
          </cell>
          <cell r="I476">
            <v>57021.599999999999</v>
          </cell>
          <cell r="J476">
            <v>16631.3</v>
          </cell>
          <cell r="K476">
            <v>40390.300000000003</v>
          </cell>
          <cell r="L476">
            <v>0</v>
          </cell>
          <cell r="M476">
            <v>4276.62</v>
          </cell>
        </row>
        <row r="477">
          <cell r="A477">
            <v>6079</v>
          </cell>
          <cell r="B477" t="str">
            <v>BIRCH CARPET</v>
          </cell>
          <cell r="D477" t="str">
            <v>87042-  -</v>
          </cell>
          <cell r="E477" t="str">
            <v>002</v>
          </cell>
          <cell r="F477">
            <v>39782</v>
          </cell>
          <cell r="G477">
            <v>137627</v>
          </cell>
          <cell r="H477">
            <v>0</v>
          </cell>
          <cell r="I477">
            <v>137627</v>
          </cell>
          <cell r="J477">
            <v>57344.7</v>
          </cell>
          <cell r="K477">
            <v>80282.3</v>
          </cell>
          <cell r="L477">
            <v>0</v>
          </cell>
          <cell r="M477">
            <v>14745.78</v>
          </cell>
        </row>
        <row r="478">
          <cell r="A478">
            <v>6080</v>
          </cell>
          <cell r="B478" t="str">
            <v>BUILDING IMPROVEMENTS</v>
          </cell>
          <cell r="D478" t="str">
            <v>87042-  -</v>
          </cell>
          <cell r="E478" t="str">
            <v>002</v>
          </cell>
          <cell r="F478">
            <v>39782</v>
          </cell>
          <cell r="G478">
            <v>482580</v>
          </cell>
          <cell r="H478">
            <v>0</v>
          </cell>
          <cell r="I478">
            <v>482580</v>
          </cell>
          <cell r="J478">
            <v>140752.5</v>
          </cell>
          <cell r="K478">
            <v>341827.5</v>
          </cell>
          <cell r="L478">
            <v>0</v>
          </cell>
          <cell r="M478">
            <v>36193.5</v>
          </cell>
        </row>
        <row r="479">
          <cell r="A479">
            <v>6080.01</v>
          </cell>
          <cell r="B479" t="str">
            <v>BUILD IMPROV - CHANGE ORDER 3</v>
          </cell>
          <cell r="D479" t="str">
            <v>87042-  -</v>
          </cell>
          <cell r="F479">
            <v>39478</v>
          </cell>
          <cell r="G479">
            <v>39181.11</v>
          </cell>
          <cell r="H479">
            <v>0</v>
          </cell>
          <cell r="I479">
            <v>39181.11</v>
          </cell>
          <cell r="J479">
            <v>10448.32</v>
          </cell>
          <cell r="K479">
            <v>28732.79</v>
          </cell>
          <cell r="L479">
            <v>0</v>
          </cell>
          <cell r="M479">
            <v>2938.59</v>
          </cell>
        </row>
        <row r="480">
          <cell r="A480">
            <v>6082</v>
          </cell>
          <cell r="B480" t="str">
            <v>RANCHO CUCAMONGA PROPERTY</v>
          </cell>
          <cell r="D480" t="str">
            <v>87042-  -</v>
          </cell>
          <cell r="E480" t="str">
            <v>006</v>
          </cell>
          <cell r="F480">
            <v>39846</v>
          </cell>
          <cell r="G480">
            <v>19642.599999999999</v>
          </cell>
          <cell r="H480">
            <v>0</v>
          </cell>
          <cell r="I480">
            <v>19642.599999999999</v>
          </cell>
          <cell r="J480">
            <v>1309.44</v>
          </cell>
          <cell r="K480">
            <v>18333.16</v>
          </cell>
          <cell r="L480">
            <v>0</v>
          </cell>
          <cell r="M480">
            <v>368.28</v>
          </cell>
        </row>
        <row r="481">
          <cell r="A481">
            <v>6085</v>
          </cell>
          <cell r="B481" t="str">
            <v>SHADE SAILS FOR SFS PATIO</v>
          </cell>
          <cell r="D481" t="str">
            <v>73142-19-</v>
          </cell>
          <cell r="E481" t="str">
            <v>104</v>
          </cell>
          <cell r="F481">
            <v>39811</v>
          </cell>
          <cell r="G481">
            <v>10540.21</v>
          </cell>
          <cell r="H481">
            <v>0</v>
          </cell>
          <cell r="I481">
            <v>10540.21</v>
          </cell>
          <cell r="J481">
            <v>4015.36</v>
          </cell>
          <cell r="K481">
            <v>6524.85</v>
          </cell>
          <cell r="L481">
            <v>0</v>
          </cell>
          <cell r="M481">
            <v>1129.32</v>
          </cell>
        </row>
        <row r="482">
          <cell r="A482">
            <v>6086</v>
          </cell>
          <cell r="B482" t="str">
            <v>ELECTRIFIED LOCK &amp; HINGES</v>
          </cell>
          <cell r="D482" t="str">
            <v>87042-  -</v>
          </cell>
          <cell r="E482" t="str">
            <v>002</v>
          </cell>
          <cell r="F482">
            <v>39814</v>
          </cell>
          <cell r="G482">
            <v>19399.03</v>
          </cell>
          <cell r="H482">
            <v>0</v>
          </cell>
          <cell r="I482">
            <v>19399.03</v>
          </cell>
          <cell r="J482">
            <v>5334.78</v>
          </cell>
          <cell r="K482">
            <v>14064.25</v>
          </cell>
          <cell r="L482">
            <v>0</v>
          </cell>
          <cell r="M482">
            <v>1454.94</v>
          </cell>
        </row>
        <row r="483">
          <cell r="A483">
            <v>6087</v>
          </cell>
          <cell r="B483" t="str">
            <v>2TON OUTDOOR CONDENSING UNIT</v>
          </cell>
          <cell r="C483" t="str">
            <v>FUJITISU</v>
          </cell>
          <cell r="D483" t="str">
            <v>87042-  -</v>
          </cell>
          <cell r="E483" t="str">
            <v>002</v>
          </cell>
          <cell r="F483">
            <v>40026</v>
          </cell>
          <cell r="G483">
            <v>10500</v>
          </cell>
          <cell r="H483">
            <v>0</v>
          </cell>
          <cell r="I483">
            <v>10500</v>
          </cell>
          <cell r="J483">
            <v>3250</v>
          </cell>
          <cell r="K483">
            <v>7250</v>
          </cell>
          <cell r="L483">
            <v>0</v>
          </cell>
          <cell r="M483">
            <v>1125</v>
          </cell>
        </row>
        <row r="484">
          <cell r="A484">
            <v>6088</v>
          </cell>
          <cell r="B484" t="str">
            <v>D3 BUILDING ON  CARRIER PKWY</v>
          </cell>
          <cell r="D484" t="str">
            <v>87042-  -</v>
          </cell>
          <cell r="E484" t="str">
            <v>003</v>
          </cell>
          <cell r="F484">
            <v>40005</v>
          </cell>
          <cell r="G484">
            <v>1215159.6299999999</v>
          </cell>
          <cell r="H484">
            <v>0</v>
          </cell>
          <cell r="I484">
            <v>1215159.6299999999</v>
          </cell>
          <cell r="J484">
            <v>68352.66</v>
          </cell>
          <cell r="K484">
            <v>1146806.97</v>
          </cell>
          <cell r="L484">
            <v>0</v>
          </cell>
          <cell r="M484">
            <v>22784.22</v>
          </cell>
        </row>
        <row r="485">
          <cell r="A485">
            <v>6089</v>
          </cell>
          <cell r="B485" t="str">
            <v>SHOP -CARRIER PKWY</v>
          </cell>
          <cell r="D485" t="str">
            <v>87042-  -</v>
          </cell>
          <cell r="E485" t="str">
            <v>003</v>
          </cell>
          <cell r="F485">
            <v>40005</v>
          </cell>
          <cell r="G485">
            <v>571182.07999999996</v>
          </cell>
          <cell r="H485">
            <v>0</v>
          </cell>
          <cell r="I485">
            <v>571182.07999999996</v>
          </cell>
          <cell r="J485">
            <v>32128.92</v>
          </cell>
          <cell r="K485">
            <v>539053.16</v>
          </cell>
          <cell r="L485">
            <v>0</v>
          </cell>
          <cell r="M485">
            <v>10709.64</v>
          </cell>
        </row>
        <row r="486">
          <cell r="A486">
            <v>6090</v>
          </cell>
          <cell r="B486" t="str">
            <v>LAND IMPROV - CARRIER PKWY</v>
          </cell>
          <cell r="D486" t="str">
            <v>87042-  -</v>
          </cell>
          <cell r="E486" t="str">
            <v>003</v>
          </cell>
          <cell r="F486">
            <v>40005</v>
          </cell>
          <cell r="G486">
            <v>499891.59</v>
          </cell>
          <cell r="H486">
            <v>0</v>
          </cell>
          <cell r="I486">
            <v>499891.59</v>
          </cell>
          <cell r="J486">
            <v>112475.52</v>
          </cell>
          <cell r="K486">
            <v>387416.07</v>
          </cell>
          <cell r="L486">
            <v>0</v>
          </cell>
          <cell r="M486">
            <v>37491.839999999997</v>
          </cell>
        </row>
        <row r="487">
          <cell r="A487">
            <v>6091</v>
          </cell>
          <cell r="B487" t="str">
            <v>GATES - CARRIER PKWY</v>
          </cell>
          <cell r="D487" t="str">
            <v>87042-  -</v>
          </cell>
          <cell r="E487" t="str">
            <v>003</v>
          </cell>
          <cell r="F487">
            <v>40005</v>
          </cell>
          <cell r="G487">
            <v>27088</v>
          </cell>
          <cell r="H487">
            <v>0</v>
          </cell>
          <cell r="I487">
            <v>27088</v>
          </cell>
          <cell r="J487">
            <v>6094.71</v>
          </cell>
          <cell r="K487">
            <v>20993.29</v>
          </cell>
          <cell r="L487">
            <v>0</v>
          </cell>
          <cell r="M487">
            <v>2031.57</v>
          </cell>
        </row>
        <row r="488">
          <cell r="A488">
            <v>6092</v>
          </cell>
          <cell r="B488" t="str">
            <v>ROLL UP DOORS-CARRIER PKWY</v>
          </cell>
          <cell r="D488" t="str">
            <v>87042-  -</v>
          </cell>
          <cell r="E488" t="str">
            <v>003</v>
          </cell>
          <cell r="F488">
            <v>40005</v>
          </cell>
          <cell r="G488">
            <v>36420.410000000003</v>
          </cell>
          <cell r="H488">
            <v>0</v>
          </cell>
          <cell r="I488">
            <v>36420.410000000003</v>
          </cell>
          <cell r="J488">
            <v>8194.5</v>
          </cell>
          <cell r="K488">
            <v>28225.91</v>
          </cell>
          <cell r="L488">
            <v>0</v>
          </cell>
          <cell r="M488">
            <v>2731.5</v>
          </cell>
        </row>
        <row r="489">
          <cell r="A489">
            <v>6093</v>
          </cell>
          <cell r="B489" t="str">
            <v>ALARM SYSTEM- CARRIER PKWY</v>
          </cell>
          <cell r="D489" t="str">
            <v>87042-  -</v>
          </cell>
          <cell r="E489" t="str">
            <v>003</v>
          </cell>
          <cell r="F489">
            <v>40005</v>
          </cell>
          <cell r="G489">
            <v>30000</v>
          </cell>
          <cell r="H489">
            <v>0</v>
          </cell>
          <cell r="I489">
            <v>30000</v>
          </cell>
          <cell r="J489">
            <v>9642.7800000000007</v>
          </cell>
          <cell r="K489">
            <v>20357.22</v>
          </cell>
          <cell r="L489">
            <v>0</v>
          </cell>
          <cell r="M489">
            <v>3214.26</v>
          </cell>
        </row>
        <row r="490">
          <cell r="A490">
            <v>6094</v>
          </cell>
          <cell r="B490" t="str">
            <v>CARPET - CARRIER PKWY</v>
          </cell>
          <cell r="D490" t="str">
            <v>87042-  -</v>
          </cell>
          <cell r="E490" t="str">
            <v>003</v>
          </cell>
          <cell r="F490">
            <v>40005</v>
          </cell>
          <cell r="G490">
            <v>27167</v>
          </cell>
          <cell r="H490">
            <v>0</v>
          </cell>
          <cell r="I490">
            <v>27167</v>
          </cell>
          <cell r="J490">
            <v>8732.34</v>
          </cell>
          <cell r="K490">
            <v>18434.66</v>
          </cell>
          <cell r="L490">
            <v>0</v>
          </cell>
          <cell r="M490">
            <v>2910.78</v>
          </cell>
        </row>
        <row r="491">
          <cell r="A491">
            <v>6095</v>
          </cell>
          <cell r="B491" t="str">
            <v>SHOP VEHICLE LIFT-CARRIER PKWY</v>
          </cell>
          <cell r="D491" t="str">
            <v>87042-  -</v>
          </cell>
          <cell r="E491" t="str">
            <v>003</v>
          </cell>
          <cell r="F491">
            <v>40005</v>
          </cell>
          <cell r="G491">
            <v>13386</v>
          </cell>
          <cell r="H491">
            <v>0</v>
          </cell>
          <cell r="I491">
            <v>13386</v>
          </cell>
          <cell r="J491">
            <v>4302.72</v>
          </cell>
          <cell r="K491">
            <v>9083.2800000000007</v>
          </cell>
          <cell r="L491">
            <v>0</v>
          </cell>
          <cell r="M491">
            <v>1434.24</v>
          </cell>
        </row>
        <row r="492">
          <cell r="A492">
            <v>6098</v>
          </cell>
          <cell r="B492" t="str">
            <v>D3 HEATING AND COOLING UNIT</v>
          </cell>
          <cell r="C492" t="str">
            <v>AOU18CL</v>
          </cell>
          <cell r="D492" t="str">
            <v>87042-  -</v>
          </cell>
          <cell r="E492" t="str">
            <v>003</v>
          </cell>
          <cell r="F492">
            <v>40005</v>
          </cell>
          <cell r="G492">
            <v>4008.65</v>
          </cell>
          <cell r="H492">
            <v>0</v>
          </cell>
          <cell r="I492">
            <v>4008.65</v>
          </cell>
          <cell r="J492">
            <v>1288.44</v>
          </cell>
          <cell r="K492">
            <v>2720.21</v>
          </cell>
          <cell r="L492">
            <v>0</v>
          </cell>
          <cell r="M492">
            <v>429.48</v>
          </cell>
        </row>
        <row r="493">
          <cell r="A493">
            <v>6099</v>
          </cell>
          <cell r="B493" t="str">
            <v>7.5 TON HEAT &amp; COOLING UNIT</v>
          </cell>
          <cell r="C493" t="str">
            <v>YSC092E3ELA0K</v>
          </cell>
          <cell r="D493" t="str">
            <v>87042-  -</v>
          </cell>
          <cell r="E493" t="str">
            <v>003</v>
          </cell>
          <cell r="F493">
            <v>40005</v>
          </cell>
          <cell r="G493">
            <v>26729.69</v>
          </cell>
          <cell r="H493">
            <v>0</v>
          </cell>
          <cell r="I493">
            <v>26729.69</v>
          </cell>
          <cell r="J493">
            <v>8591.67</v>
          </cell>
          <cell r="K493">
            <v>18138.02</v>
          </cell>
          <cell r="L493">
            <v>0</v>
          </cell>
          <cell r="M493">
            <v>2863.89</v>
          </cell>
        </row>
        <row r="494">
          <cell r="A494">
            <v>6100</v>
          </cell>
          <cell r="B494" t="str">
            <v>5 TON HEAT &amp; COOLING UNIT</v>
          </cell>
          <cell r="C494" t="str">
            <v>YHC060E3ELA0G</v>
          </cell>
          <cell r="D494" t="str">
            <v>87042-  -</v>
          </cell>
          <cell r="E494" t="str">
            <v>003</v>
          </cell>
          <cell r="F494">
            <v>40005</v>
          </cell>
          <cell r="G494">
            <v>18119.11</v>
          </cell>
          <cell r="H494">
            <v>0</v>
          </cell>
          <cell r="I494">
            <v>18119.11</v>
          </cell>
          <cell r="J494">
            <v>5823.9</v>
          </cell>
          <cell r="K494">
            <v>12295.21</v>
          </cell>
          <cell r="L494">
            <v>0</v>
          </cell>
          <cell r="M494">
            <v>1941.3</v>
          </cell>
        </row>
        <row r="495">
          <cell r="A495">
            <v>6101</v>
          </cell>
          <cell r="B495" t="str">
            <v>5 TON HEAT &amp; COOLING UNIT</v>
          </cell>
          <cell r="C495" t="str">
            <v>YHC060E3ELA0G</v>
          </cell>
          <cell r="D495" t="str">
            <v>87042-  -</v>
          </cell>
          <cell r="E495" t="str">
            <v>003</v>
          </cell>
          <cell r="F495">
            <v>40005</v>
          </cell>
          <cell r="G495">
            <v>18119.11</v>
          </cell>
          <cell r="H495">
            <v>0</v>
          </cell>
          <cell r="I495">
            <v>18119.11</v>
          </cell>
          <cell r="J495">
            <v>5823.9</v>
          </cell>
          <cell r="K495">
            <v>12295.21</v>
          </cell>
          <cell r="L495">
            <v>0</v>
          </cell>
          <cell r="M495">
            <v>1941.3</v>
          </cell>
        </row>
        <row r="496">
          <cell r="A496">
            <v>6102</v>
          </cell>
          <cell r="B496" t="str">
            <v>4 TON HEAT &amp; COOLING UNIT</v>
          </cell>
          <cell r="C496" t="str">
            <v>YHC048E3ELA0G</v>
          </cell>
          <cell r="D496" t="str">
            <v>87042-  -</v>
          </cell>
          <cell r="E496" t="str">
            <v>003</v>
          </cell>
          <cell r="F496">
            <v>40005</v>
          </cell>
          <cell r="G496">
            <v>14431.15</v>
          </cell>
          <cell r="H496">
            <v>0</v>
          </cell>
          <cell r="I496">
            <v>14431.15</v>
          </cell>
          <cell r="J496">
            <v>4638.6000000000004</v>
          </cell>
          <cell r="K496">
            <v>9792.5499999999993</v>
          </cell>
          <cell r="L496">
            <v>0</v>
          </cell>
          <cell r="M496">
            <v>1546.2</v>
          </cell>
        </row>
        <row r="497">
          <cell r="A497">
            <v>6103</v>
          </cell>
          <cell r="B497" t="str">
            <v>4 TON HEAT &amp; COOLING UNIT</v>
          </cell>
          <cell r="C497" t="str">
            <v>YHC048E3ELA0G</v>
          </cell>
          <cell r="D497" t="str">
            <v>87042-  -</v>
          </cell>
          <cell r="E497" t="str">
            <v>003</v>
          </cell>
          <cell r="F497">
            <v>40005</v>
          </cell>
          <cell r="G497">
            <v>14431.15</v>
          </cell>
          <cell r="H497">
            <v>0</v>
          </cell>
          <cell r="I497">
            <v>14431.15</v>
          </cell>
          <cell r="J497">
            <v>4638.6000000000004</v>
          </cell>
          <cell r="K497">
            <v>9792.5499999999993</v>
          </cell>
          <cell r="L497">
            <v>0</v>
          </cell>
          <cell r="M497">
            <v>1546.2</v>
          </cell>
        </row>
        <row r="498">
          <cell r="A498">
            <v>6104</v>
          </cell>
          <cell r="B498" t="str">
            <v>2 TON HEAT &amp; COOLING UNIT</v>
          </cell>
          <cell r="C498" t="str">
            <v>4YCY4024A1064AA</v>
          </cell>
          <cell r="D498" t="str">
            <v>87042-  -</v>
          </cell>
          <cell r="E498" t="str">
            <v>003</v>
          </cell>
          <cell r="F498">
            <v>40005</v>
          </cell>
          <cell r="G498">
            <v>7215.57</v>
          </cell>
          <cell r="H498">
            <v>0</v>
          </cell>
          <cell r="I498">
            <v>7215.57</v>
          </cell>
          <cell r="J498">
            <v>2319.3000000000002</v>
          </cell>
          <cell r="K498">
            <v>4896.2700000000004</v>
          </cell>
          <cell r="L498">
            <v>0</v>
          </cell>
          <cell r="M498">
            <v>773.1</v>
          </cell>
        </row>
        <row r="499">
          <cell r="A499">
            <v>6105</v>
          </cell>
          <cell r="B499" t="str">
            <v>2 TON HEAT &amp; COOLING UNIT</v>
          </cell>
          <cell r="C499" t="str">
            <v>4YCY4024A1064AA</v>
          </cell>
          <cell r="D499" t="str">
            <v>87042-  -</v>
          </cell>
          <cell r="E499" t="str">
            <v>003</v>
          </cell>
          <cell r="F499">
            <v>40005</v>
          </cell>
          <cell r="G499">
            <v>7215.57</v>
          </cell>
          <cell r="H499">
            <v>0</v>
          </cell>
          <cell r="I499">
            <v>7215.57</v>
          </cell>
          <cell r="J499">
            <v>2319.3000000000002</v>
          </cell>
          <cell r="K499">
            <v>4896.2700000000004</v>
          </cell>
          <cell r="L499">
            <v>0</v>
          </cell>
          <cell r="M499">
            <v>773.1</v>
          </cell>
        </row>
        <row r="500">
          <cell r="A500">
            <v>6106</v>
          </cell>
          <cell r="B500" t="str">
            <v>2 TON HEAT &amp; COOLING UNIT</v>
          </cell>
          <cell r="C500" t="str">
            <v>4TTB3024A1000AA</v>
          </cell>
          <cell r="D500" t="str">
            <v>87042-  -</v>
          </cell>
          <cell r="E500" t="str">
            <v>003</v>
          </cell>
          <cell r="F500">
            <v>40005</v>
          </cell>
          <cell r="G500">
            <v>4500</v>
          </cell>
          <cell r="H500">
            <v>0</v>
          </cell>
          <cell r="I500">
            <v>4500</v>
          </cell>
          <cell r="J500">
            <v>1446.39</v>
          </cell>
          <cell r="K500">
            <v>3053.61</v>
          </cell>
          <cell r="L500">
            <v>0</v>
          </cell>
          <cell r="M500">
            <v>482.13</v>
          </cell>
        </row>
        <row r="501">
          <cell r="A501">
            <v>6107</v>
          </cell>
          <cell r="B501" t="str">
            <v>HEATER UNIT</v>
          </cell>
          <cell r="C501" t="str">
            <v>PREEVA</v>
          </cell>
          <cell r="D501" t="str">
            <v>87042-  -</v>
          </cell>
          <cell r="E501" t="str">
            <v>003</v>
          </cell>
          <cell r="F501">
            <v>40005</v>
          </cell>
          <cell r="G501">
            <v>3000</v>
          </cell>
          <cell r="H501">
            <v>0</v>
          </cell>
          <cell r="I501">
            <v>3000</v>
          </cell>
          <cell r="J501">
            <v>964.17</v>
          </cell>
          <cell r="K501">
            <v>2035.83</v>
          </cell>
          <cell r="L501">
            <v>0</v>
          </cell>
          <cell r="M501">
            <v>321.39</v>
          </cell>
        </row>
        <row r="502">
          <cell r="A502">
            <v>6108</v>
          </cell>
          <cell r="B502" t="str">
            <v>FURNACE UPSTAIRS</v>
          </cell>
          <cell r="C502" t="str">
            <v>4TXCB025BCEHCAA</v>
          </cell>
          <cell r="D502" t="str">
            <v>87042-  -</v>
          </cell>
          <cell r="E502" t="str">
            <v>003</v>
          </cell>
          <cell r="F502">
            <v>40005</v>
          </cell>
          <cell r="G502">
            <v>4000</v>
          </cell>
          <cell r="H502">
            <v>0</v>
          </cell>
          <cell r="I502">
            <v>4000</v>
          </cell>
          <cell r="J502">
            <v>1285.74</v>
          </cell>
          <cell r="K502">
            <v>2714.26</v>
          </cell>
          <cell r="L502">
            <v>0</v>
          </cell>
          <cell r="M502">
            <v>428.58</v>
          </cell>
        </row>
        <row r="503">
          <cell r="A503">
            <v>6109</v>
          </cell>
          <cell r="B503" t="str">
            <v>NETWORK CABLING - CARRIER</v>
          </cell>
          <cell r="D503" t="str">
            <v>87042-  -</v>
          </cell>
          <cell r="E503" t="str">
            <v>003</v>
          </cell>
          <cell r="F503">
            <v>40007</v>
          </cell>
          <cell r="G503">
            <v>21330.67</v>
          </cell>
          <cell r="H503">
            <v>0</v>
          </cell>
          <cell r="I503">
            <v>21330.67</v>
          </cell>
          <cell r="J503">
            <v>6856.38</v>
          </cell>
          <cell r="K503">
            <v>14474.29</v>
          </cell>
          <cell r="L503">
            <v>0</v>
          </cell>
          <cell r="M503">
            <v>2285.46</v>
          </cell>
        </row>
        <row r="504">
          <cell r="A504">
            <v>6110</v>
          </cell>
          <cell r="B504" t="str">
            <v>BURGLAR ALARM &amp; ACCESS CONTROL</v>
          </cell>
          <cell r="D504" t="str">
            <v>87042-  -</v>
          </cell>
          <cell r="E504" t="str">
            <v>005</v>
          </cell>
          <cell r="F504">
            <v>40742</v>
          </cell>
          <cell r="G504">
            <v>7203</v>
          </cell>
          <cell r="H504">
            <v>0</v>
          </cell>
          <cell r="I504">
            <v>7203</v>
          </cell>
          <cell r="J504">
            <v>343</v>
          </cell>
          <cell r="K504">
            <v>6860</v>
          </cell>
          <cell r="L504">
            <v>0</v>
          </cell>
          <cell r="M504">
            <v>343</v>
          </cell>
        </row>
        <row r="505">
          <cell r="A505">
            <v>7528</v>
          </cell>
          <cell r="B505" t="str">
            <v>AUTOMOBILE</v>
          </cell>
          <cell r="C505" t="str">
            <v>TAURUS</v>
          </cell>
          <cell r="D505" t="str">
            <v>88009-02-</v>
          </cell>
          <cell r="E505" t="str">
            <v>030</v>
          </cell>
          <cell r="F505">
            <v>38687</v>
          </cell>
          <cell r="G505">
            <v>4478.5200000000004</v>
          </cell>
          <cell r="H505">
            <v>0</v>
          </cell>
          <cell r="I505">
            <v>186.6</v>
          </cell>
          <cell r="J505">
            <v>4478.5200000000004</v>
          </cell>
          <cell r="K505">
            <v>0</v>
          </cell>
          <cell r="L505">
            <v>0</v>
          </cell>
          <cell r="M505">
            <v>0</v>
          </cell>
        </row>
        <row r="506">
          <cell r="A506">
            <v>7534</v>
          </cell>
          <cell r="B506" t="str">
            <v>AUTOMOBILE</v>
          </cell>
          <cell r="C506" t="str">
            <v>TAURUS</v>
          </cell>
          <cell r="D506" t="str">
            <v>88009-02-</v>
          </cell>
          <cell r="E506" t="str">
            <v>701M</v>
          </cell>
          <cell r="F506">
            <v>38991</v>
          </cell>
          <cell r="G506">
            <v>4559.49</v>
          </cell>
          <cell r="H506">
            <v>0</v>
          </cell>
          <cell r="I506">
            <v>2089.75</v>
          </cell>
          <cell r="J506">
            <v>4559.49</v>
          </cell>
          <cell r="K506">
            <v>0</v>
          </cell>
          <cell r="L506">
            <v>0</v>
          </cell>
          <cell r="M506">
            <v>0</v>
          </cell>
        </row>
        <row r="507">
          <cell r="A507">
            <v>7537</v>
          </cell>
          <cell r="B507" t="str">
            <v>AUTOMOBILE</v>
          </cell>
          <cell r="C507" t="str">
            <v>EXPLORER</v>
          </cell>
          <cell r="D507" t="str">
            <v>88009-02-</v>
          </cell>
          <cell r="E507" t="str">
            <v>301M</v>
          </cell>
          <cell r="F507">
            <v>39083</v>
          </cell>
          <cell r="G507">
            <v>4935.5</v>
          </cell>
          <cell r="H507">
            <v>0</v>
          </cell>
          <cell r="I507">
            <v>2879.03</v>
          </cell>
          <cell r="J507">
            <v>4935.5</v>
          </cell>
          <cell r="K507">
            <v>0</v>
          </cell>
          <cell r="L507">
            <v>0</v>
          </cell>
          <cell r="M507">
            <v>0</v>
          </cell>
        </row>
        <row r="508">
          <cell r="A508">
            <v>7547</v>
          </cell>
          <cell r="B508" t="str">
            <v>AUTOMOBILE</v>
          </cell>
          <cell r="C508" t="str">
            <v>ESCAPE</v>
          </cell>
          <cell r="D508" t="str">
            <v>88009-02-</v>
          </cell>
          <cell r="E508" t="str">
            <v>101M</v>
          </cell>
          <cell r="F508">
            <v>39479</v>
          </cell>
          <cell r="G508">
            <v>4922.0200000000004</v>
          </cell>
          <cell r="H508">
            <v>0</v>
          </cell>
          <cell r="I508">
            <v>4922.0200000000004</v>
          </cell>
          <cell r="J508">
            <v>4922.0200000000004</v>
          </cell>
          <cell r="K508">
            <v>0</v>
          </cell>
          <cell r="L508">
            <v>0</v>
          </cell>
          <cell r="M508">
            <v>0</v>
          </cell>
        </row>
        <row r="509">
          <cell r="A509">
            <v>7552</v>
          </cell>
          <cell r="B509" t="str">
            <v>HYBRID AUTOMOBILE</v>
          </cell>
          <cell r="C509" t="str">
            <v>ESCAPE</v>
          </cell>
          <cell r="D509" t="str">
            <v>88009-02-</v>
          </cell>
          <cell r="E509" t="str">
            <v>111M</v>
          </cell>
          <cell r="F509">
            <v>38320</v>
          </cell>
          <cell r="G509">
            <v>5860.66</v>
          </cell>
          <cell r="H509">
            <v>0</v>
          </cell>
          <cell r="I509">
            <v>5860.66</v>
          </cell>
          <cell r="J509">
            <v>5860.66</v>
          </cell>
          <cell r="K509">
            <v>0</v>
          </cell>
          <cell r="L509">
            <v>0</v>
          </cell>
          <cell r="M509">
            <v>0</v>
          </cell>
        </row>
        <row r="510">
          <cell r="A510">
            <v>7555</v>
          </cell>
          <cell r="B510" t="str">
            <v>HYBRID AUTOMOBILE</v>
          </cell>
          <cell r="C510" t="str">
            <v>ESCAPE</v>
          </cell>
          <cell r="D510" t="str">
            <v>88009-02-</v>
          </cell>
          <cell r="E510" t="str">
            <v>701M</v>
          </cell>
          <cell r="F510">
            <v>38227</v>
          </cell>
          <cell r="G510">
            <v>4876.24</v>
          </cell>
          <cell r="H510">
            <v>0</v>
          </cell>
          <cell r="I510">
            <v>4876.24</v>
          </cell>
          <cell r="J510">
            <v>4876.24</v>
          </cell>
          <cell r="K510">
            <v>0</v>
          </cell>
          <cell r="L510">
            <v>0</v>
          </cell>
          <cell r="M510">
            <v>0</v>
          </cell>
        </row>
        <row r="511">
          <cell r="A511">
            <v>7558</v>
          </cell>
          <cell r="B511" t="str">
            <v>HYBRID AUTOMOBILE</v>
          </cell>
          <cell r="C511" t="str">
            <v>ESCAPE</v>
          </cell>
          <cell r="D511" t="str">
            <v>88009-02-</v>
          </cell>
          <cell r="E511" t="str">
            <v>101M</v>
          </cell>
          <cell r="F511">
            <v>38278</v>
          </cell>
          <cell r="G511">
            <v>5860.66</v>
          </cell>
          <cell r="H511">
            <v>0</v>
          </cell>
          <cell r="I511">
            <v>5860.66</v>
          </cell>
          <cell r="J511">
            <v>5860.66</v>
          </cell>
          <cell r="K511">
            <v>0</v>
          </cell>
          <cell r="L511">
            <v>0</v>
          </cell>
          <cell r="M511">
            <v>0</v>
          </cell>
        </row>
        <row r="512">
          <cell r="A512">
            <v>7561</v>
          </cell>
          <cell r="B512" t="str">
            <v>HYBRID AUTOMOBILE</v>
          </cell>
          <cell r="C512" t="str">
            <v>ESCAPE</v>
          </cell>
          <cell r="D512" t="str">
            <v>88009-02-</v>
          </cell>
          <cell r="E512" t="str">
            <v>301M</v>
          </cell>
          <cell r="F512">
            <v>38473</v>
          </cell>
          <cell r="G512">
            <v>31403.73</v>
          </cell>
          <cell r="H512">
            <v>0</v>
          </cell>
          <cell r="I512">
            <v>12430.65</v>
          </cell>
          <cell r="J512">
            <v>31403.73</v>
          </cell>
          <cell r="K512">
            <v>0</v>
          </cell>
          <cell r="L512">
            <v>0</v>
          </cell>
          <cell r="M512">
            <v>0</v>
          </cell>
        </row>
        <row r="513">
          <cell r="A513">
            <v>7562</v>
          </cell>
          <cell r="B513" t="str">
            <v>SUV</v>
          </cell>
          <cell r="C513" t="str">
            <v>EXPEDITION</v>
          </cell>
          <cell r="D513" t="str">
            <v>88009-02-</v>
          </cell>
          <cell r="E513" t="str">
            <v>701M</v>
          </cell>
          <cell r="F513">
            <v>38534</v>
          </cell>
          <cell r="G513">
            <v>34617.46</v>
          </cell>
          <cell r="H513">
            <v>0</v>
          </cell>
          <cell r="I513">
            <v>-0.1</v>
          </cell>
          <cell r="J513">
            <v>34617.46</v>
          </cell>
          <cell r="K513">
            <v>0</v>
          </cell>
          <cell r="L513">
            <v>0</v>
          </cell>
          <cell r="M513">
            <v>0</v>
          </cell>
        </row>
        <row r="514">
          <cell r="A514">
            <v>7562.01</v>
          </cell>
          <cell r="B514" t="str">
            <v>EXPEDITION-PAYOFF AMT</v>
          </cell>
          <cell r="C514" t="str">
            <v>EXPEDITION</v>
          </cell>
          <cell r="D514" t="str">
            <v>88009-02-</v>
          </cell>
          <cell r="F514">
            <v>40026</v>
          </cell>
          <cell r="G514">
            <v>7996.4</v>
          </cell>
          <cell r="H514">
            <v>0</v>
          </cell>
          <cell r="I514">
            <v>7996.4</v>
          </cell>
          <cell r="J514">
            <v>7996.4</v>
          </cell>
          <cell r="K514">
            <v>0</v>
          </cell>
          <cell r="L514">
            <v>0</v>
          </cell>
          <cell r="M514">
            <v>2332.34</v>
          </cell>
        </row>
        <row r="515">
          <cell r="A515">
            <v>7566</v>
          </cell>
          <cell r="B515" t="str">
            <v>AUTOMOBILE</v>
          </cell>
          <cell r="C515" t="str">
            <v>EXPLORER</v>
          </cell>
          <cell r="D515" t="str">
            <v>88009-02-</v>
          </cell>
          <cell r="E515" t="str">
            <v>010</v>
          </cell>
          <cell r="F515">
            <v>38869</v>
          </cell>
          <cell r="G515">
            <v>31137.99</v>
          </cell>
          <cell r="H515">
            <v>0</v>
          </cell>
          <cell r="I515">
            <v>20109.919999999998</v>
          </cell>
          <cell r="J515">
            <v>31137.99</v>
          </cell>
          <cell r="K515">
            <v>0</v>
          </cell>
          <cell r="L515">
            <v>0</v>
          </cell>
          <cell r="M515">
            <v>0</v>
          </cell>
        </row>
        <row r="516">
          <cell r="A516">
            <v>7566.01</v>
          </cell>
          <cell r="B516" t="str">
            <v>EXPLORER - PAYOFF AMOUNT</v>
          </cell>
          <cell r="C516" t="str">
            <v>EXPLORER</v>
          </cell>
          <cell r="D516" t="str">
            <v>88009-02-</v>
          </cell>
          <cell r="F516">
            <v>40330</v>
          </cell>
          <cell r="G516">
            <v>7000.96</v>
          </cell>
          <cell r="H516">
            <v>0</v>
          </cell>
          <cell r="I516">
            <v>7000.96</v>
          </cell>
          <cell r="J516">
            <v>583.41999999999996</v>
          </cell>
          <cell r="K516">
            <v>6417.54</v>
          </cell>
          <cell r="L516">
            <v>0</v>
          </cell>
          <cell r="M516">
            <v>0</v>
          </cell>
        </row>
        <row r="517">
          <cell r="A517">
            <v>7567</v>
          </cell>
          <cell r="B517" t="str">
            <v>HYBRID AUTOMOBILE</v>
          </cell>
          <cell r="C517" t="str">
            <v>ESCAPE</v>
          </cell>
          <cell r="D517" t="str">
            <v>88009-02-</v>
          </cell>
          <cell r="E517" t="str">
            <v>101M</v>
          </cell>
          <cell r="F517">
            <v>38869</v>
          </cell>
          <cell r="G517">
            <v>26608.5</v>
          </cell>
          <cell r="H517">
            <v>0</v>
          </cell>
          <cell r="I517">
            <v>17184.689999999999</v>
          </cell>
          <cell r="J517">
            <v>26608.5</v>
          </cell>
          <cell r="K517">
            <v>0</v>
          </cell>
          <cell r="L517">
            <v>0</v>
          </cell>
          <cell r="M517">
            <v>0</v>
          </cell>
        </row>
        <row r="518">
          <cell r="A518">
            <v>7567.01</v>
          </cell>
          <cell r="B518" t="str">
            <v>ESCAPE - PAYOFF AMOUNT</v>
          </cell>
          <cell r="C518" t="str">
            <v>ESCAPE</v>
          </cell>
          <cell r="D518" t="str">
            <v>88009-02-</v>
          </cell>
          <cell r="F518">
            <v>40330</v>
          </cell>
          <cell r="G518">
            <v>5799.19</v>
          </cell>
          <cell r="H518">
            <v>0</v>
          </cell>
          <cell r="I518">
            <v>5799.19</v>
          </cell>
          <cell r="J518">
            <v>3866.08</v>
          </cell>
          <cell r="K518">
            <v>1933.11</v>
          </cell>
          <cell r="L518">
            <v>0</v>
          </cell>
          <cell r="M518">
            <v>2174.67</v>
          </cell>
        </row>
        <row r="519">
          <cell r="A519">
            <v>7568</v>
          </cell>
          <cell r="B519" t="str">
            <v>HYBRID AUTOMOBILE</v>
          </cell>
          <cell r="C519" t="str">
            <v>ESCAPE</v>
          </cell>
          <cell r="D519" t="str">
            <v>88009-02-</v>
          </cell>
          <cell r="E519" t="str">
            <v>101M</v>
          </cell>
          <cell r="F519">
            <v>38961</v>
          </cell>
          <cell r="G519">
            <v>26996.78</v>
          </cell>
          <cell r="H519">
            <v>0</v>
          </cell>
          <cell r="I519">
            <v>19122.759999999998</v>
          </cell>
          <cell r="J519">
            <v>26996.78</v>
          </cell>
          <cell r="K519">
            <v>0</v>
          </cell>
          <cell r="L519">
            <v>0</v>
          </cell>
          <cell r="M519">
            <v>0</v>
          </cell>
        </row>
        <row r="520">
          <cell r="A520">
            <v>7568.01</v>
          </cell>
          <cell r="B520" t="str">
            <v>PAY-OFF AMT</v>
          </cell>
          <cell r="D520" t="str">
            <v>88009-02-</v>
          </cell>
          <cell r="F520">
            <v>40422</v>
          </cell>
          <cell r="G520">
            <v>5875.76</v>
          </cell>
          <cell r="H520">
            <v>0</v>
          </cell>
          <cell r="I520">
            <v>5875.76</v>
          </cell>
          <cell r="J520">
            <v>3182.66</v>
          </cell>
          <cell r="K520">
            <v>2693.1</v>
          </cell>
          <cell r="L520">
            <v>0</v>
          </cell>
          <cell r="M520">
            <v>2203.38</v>
          </cell>
        </row>
        <row r="521">
          <cell r="A521">
            <v>7569</v>
          </cell>
          <cell r="B521" t="str">
            <v>HYBRID AUTOMOBILE</v>
          </cell>
          <cell r="C521" t="str">
            <v>ESCAPE</v>
          </cell>
          <cell r="D521" t="str">
            <v>88009-02-</v>
          </cell>
          <cell r="E521" t="str">
            <v>101M</v>
          </cell>
          <cell r="F521">
            <v>38991</v>
          </cell>
          <cell r="G521">
            <v>26253.919999999998</v>
          </cell>
          <cell r="H521">
            <v>0</v>
          </cell>
          <cell r="I521">
            <v>19143.45</v>
          </cell>
          <cell r="J521">
            <v>26253.919999999998</v>
          </cell>
          <cell r="K521">
            <v>0</v>
          </cell>
          <cell r="L521">
            <v>0</v>
          </cell>
          <cell r="M521">
            <v>0</v>
          </cell>
        </row>
        <row r="522">
          <cell r="A522">
            <v>7569.01</v>
          </cell>
          <cell r="B522" t="str">
            <v>PAY-OFF AMT</v>
          </cell>
          <cell r="D522" t="str">
            <v>88009-02-</v>
          </cell>
          <cell r="F522">
            <v>40513</v>
          </cell>
          <cell r="G522">
            <v>5881.28</v>
          </cell>
          <cell r="H522">
            <v>0</v>
          </cell>
          <cell r="I522">
            <v>5881.28</v>
          </cell>
          <cell r="J522">
            <v>2450.5</v>
          </cell>
          <cell r="K522">
            <v>3430.78</v>
          </cell>
          <cell r="L522">
            <v>0</v>
          </cell>
          <cell r="M522">
            <v>2205.4499999999998</v>
          </cell>
        </row>
        <row r="523">
          <cell r="A523">
            <v>7570</v>
          </cell>
          <cell r="B523" t="str">
            <v>HYBRID AUTOMOBILE</v>
          </cell>
          <cell r="C523" t="str">
            <v>ESCAPE</v>
          </cell>
          <cell r="D523" t="str">
            <v>88009-02-</v>
          </cell>
          <cell r="E523" t="str">
            <v>101M</v>
          </cell>
          <cell r="F523">
            <v>38961</v>
          </cell>
          <cell r="G523">
            <v>26996.78</v>
          </cell>
          <cell r="H523">
            <v>0</v>
          </cell>
          <cell r="I523">
            <v>19122.759999999998</v>
          </cell>
          <cell r="J523">
            <v>26996.78</v>
          </cell>
          <cell r="K523">
            <v>0</v>
          </cell>
          <cell r="L523">
            <v>0</v>
          </cell>
          <cell r="M523">
            <v>0</v>
          </cell>
        </row>
        <row r="524">
          <cell r="A524">
            <v>7570.01</v>
          </cell>
          <cell r="B524" t="str">
            <v>PAY-OFF AMT</v>
          </cell>
          <cell r="D524" t="str">
            <v>88009-02-</v>
          </cell>
          <cell r="F524">
            <v>40422</v>
          </cell>
          <cell r="G524">
            <v>5875.76</v>
          </cell>
          <cell r="H524">
            <v>0</v>
          </cell>
          <cell r="I524">
            <v>5875.76</v>
          </cell>
          <cell r="J524">
            <v>3182.66</v>
          </cell>
          <cell r="K524">
            <v>2693.1</v>
          </cell>
          <cell r="L524">
            <v>0</v>
          </cell>
          <cell r="M524">
            <v>2203.38</v>
          </cell>
        </row>
        <row r="525">
          <cell r="A525">
            <v>7572</v>
          </cell>
          <cell r="B525" t="str">
            <v>SUV</v>
          </cell>
          <cell r="C525" t="str">
            <v>EXPEDITION</v>
          </cell>
          <cell r="D525" t="str">
            <v>88009-02-</v>
          </cell>
          <cell r="E525" t="str">
            <v>050</v>
          </cell>
          <cell r="F525">
            <v>39052</v>
          </cell>
          <cell r="G525">
            <v>37926.199999999997</v>
          </cell>
          <cell r="H525">
            <v>0</v>
          </cell>
          <cell r="I525">
            <v>29234.77</v>
          </cell>
          <cell r="J525">
            <v>37926.199999999997</v>
          </cell>
          <cell r="K525">
            <v>0</v>
          </cell>
          <cell r="L525">
            <v>0</v>
          </cell>
          <cell r="M525">
            <v>0</v>
          </cell>
        </row>
        <row r="526">
          <cell r="A526">
            <v>7572.01</v>
          </cell>
          <cell r="B526" t="str">
            <v>PAY-OFF AMT</v>
          </cell>
          <cell r="D526" t="str">
            <v>88009-02-</v>
          </cell>
          <cell r="F526">
            <v>40513</v>
          </cell>
          <cell r="G526">
            <v>8591.4699999999993</v>
          </cell>
          <cell r="H526">
            <v>0</v>
          </cell>
          <cell r="I526">
            <v>8591.4699999999993</v>
          </cell>
          <cell r="J526">
            <v>3579.8</v>
          </cell>
          <cell r="K526">
            <v>5011.67</v>
          </cell>
          <cell r="L526">
            <v>0</v>
          </cell>
          <cell r="M526">
            <v>3221.82</v>
          </cell>
        </row>
        <row r="527">
          <cell r="A527">
            <v>7573</v>
          </cell>
          <cell r="B527" t="str">
            <v>HYBRID AUTOMOBILE</v>
          </cell>
          <cell r="C527" t="str">
            <v>ESCAPE</v>
          </cell>
          <cell r="D527" t="str">
            <v>88009-02-</v>
          </cell>
          <cell r="E527" t="str">
            <v>701M</v>
          </cell>
          <cell r="F527">
            <v>39052</v>
          </cell>
          <cell r="G527">
            <v>25585.81</v>
          </cell>
          <cell r="H527">
            <v>0</v>
          </cell>
          <cell r="I527">
            <v>19722.37</v>
          </cell>
          <cell r="J527">
            <v>25585.81</v>
          </cell>
          <cell r="K527">
            <v>0</v>
          </cell>
          <cell r="L527">
            <v>0</v>
          </cell>
          <cell r="M527">
            <v>0</v>
          </cell>
        </row>
        <row r="528">
          <cell r="A528">
            <v>7573.01</v>
          </cell>
          <cell r="B528" t="str">
            <v>PAY-OFF AMT</v>
          </cell>
          <cell r="D528" t="str">
            <v>88009-02-</v>
          </cell>
          <cell r="F528">
            <v>40513</v>
          </cell>
          <cell r="G528">
            <v>5769.19</v>
          </cell>
          <cell r="H528">
            <v>0</v>
          </cell>
          <cell r="I528">
            <v>5769.19</v>
          </cell>
          <cell r="J528">
            <v>2403.8000000000002</v>
          </cell>
          <cell r="K528">
            <v>3365.39</v>
          </cell>
          <cell r="L528">
            <v>0</v>
          </cell>
          <cell r="M528">
            <v>2163.42</v>
          </cell>
        </row>
        <row r="529">
          <cell r="A529">
            <v>7575</v>
          </cell>
          <cell r="B529" t="str">
            <v>HYBRID AUTOMOBILE</v>
          </cell>
          <cell r="C529" t="str">
            <v>ESCAPE</v>
          </cell>
          <cell r="D529" t="str">
            <v>88009-02-</v>
          </cell>
          <cell r="E529" t="str">
            <v>101M</v>
          </cell>
          <cell r="F529">
            <v>39083</v>
          </cell>
          <cell r="G529">
            <v>28686.36</v>
          </cell>
          <cell r="H529">
            <v>0</v>
          </cell>
          <cell r="I529">
            <v>28686.36</v>
          </cell>
          <cell r="J529">
            <v>25370.720000000001</v>
          </cell>
          <cell r="K529">
            <v>3315.64</v>
          </cell>
          <cell r="L529">
            <v>0</v>
          </cell>
          <cell r="M529">
            <v>1989.36</v>
          </cell>
        </row>
        <row r="530">
          <cell r="A530">
            <v>7576</v>
          </cell>
          <cell r="B530" t="str">
            <v>AUTOMOBILE</v>
          </cell>
          <cell r="C530" t="str">
            <v>EXPLORER</v>
          </cell>
          <cell r="D530" t="str">
            <v>88009-02-</v>
          </cell>
          <cell r="E530" t="str">
            <v>010</v>
          </cell>
          <cell r="F530">
            <v>39234</v>
          </cell>
          <cell r="G530">
            <v>32344.42</v>
          </cell>
          <cell r="H530">
            <v>5992.63</v>
          </cell>
          <cell r="I530">
            <v>26351.79</v>
          </cell>
          <cell r="J530">
            <v>26351.79</v>
          </cell>
          <cell r="K530">
            <v>5992.63</v>
          </cell>
          <cell r="L530">
            <v>0</v>
          </cell>
          <cell r="M530">
            <v>2744.79</v>
          </cell>
        </row>
        <row r="531">
          <cell r="A531">
            <v>7577</v>
          </cell>
          <cell r="B531" t="str">
            <v>HYBRID AUTOMOBILE</v>
          </cell>
          <cell r="C531" t="str">
            <v>ESCAPE</v>
          </cell>
          <cell r="D531" t="str">
            <v>88009-02-</v>
          </cell>
          <cell r="E531" t="str">
            <v>601M</v>
          </cell>
          <cell r="F531">
            <v>39234</v>
          </cell>
          <cell r="G531">
            <v>26016.39</v>
          </cell>
          <cell r="H531">
            <v>4820.26</v>
          </cell>
          <cell r="I531">
            <v>21196.13</v>
          </cell>
          <cell r="J531">
            <v>21196.13</v>
          </cell>
          <cell r="K531">
            <v>4820.26</v>
          </cell>
          <cell r="L531">
            <v>0</v>
          </cell>
          <cell r="M531">
            <v>2207.7600000000002</v>
          </cell>
        </row>
        <row r="532">
          <cell r="A532">
            <v>7578</v>
          </cell>
          <cell r="B532" t="str">
            <v>HYBRID AUTOMOBILE</v>
          </cell>
          <cell r="C532" t="str">
            <v>ESCAPE</v>
          </cell>
          <cell r="D532" t="str">
            <v>88009-02-</v>
          </cell>
          <cell r="E532" t="str">
            <v>701M</v>
          </cell>
          <cell r="F532">
            <v>39326</v>
          </cell>
          <cell r="G532">
            <v>26610.720000000001</v>
          </cell>
          <cell r="H532">
            <v>4916.53</v>
          </cell>
          <cell r="I532">
            <v>21694.19</v>
          </cell>
          <cell r="J532">
            <v>21694.19</v>
          </cell>
          <cell r="K532">
            <v>4916.53</v>
          </cell>
          <cell r="L532">
            <v>0</v>
          </cell>
          <cell r="M532">
            <v>3615.79</v>
          </cell>
        </row>
        <row r="533">
          <cell r="A533">
            <v>7579</v>
          </cell>
          <cell r="B533" t="str">
            <v>HYBRID AUTOMOBILE</v>
          </cell>
          <cell r="C533" t="str">
            <v>ESCAPE</v>
          </cell>
          <cell r="D533" t="str">
            <v>88009-02-</v>
          </cell>
          <cell r="E533" t="str">
            <v>111M</v>
          </cell>
          <cell r="F533">
            <v>39356</v>
          </cell>
          <cell r="G533">
            <v>26918.48</v>
          </cell>
          <cell r="H533">
            <v>4977.74</v>
          </cell>
          <cell r="I533">
            <v>21940.74</v>
          </cell>
          <cell r="J533">
            <v>21940.74</v>
          </cell>
          <cell r="K533">
            <v>4977.74</v>
          </cell>
          <cell r="L533">
            <v>0</v>
          </cell>
          <cell r="M533">
            <v>4113.84</v>
          </cell>
        </row>
        <row r="534">
          <cell r="A534">
            <v>7580</v>
          </cell>
          <cell r="B534" t="str">
            <v>HYBRID AUTOMOBILE</v>
          </cell>
          <cell r="C534" t="str">
            <v>ESCAPE</v>
          </cell>
          <cell r="D534" t="str">
            <v>88009-02-</v>
          </cell>
          <cell r="E534" t="str">
            <v>101M</v>
          </cell>
          <cell r="F534">
            <v>39387</v>
          </cell>
          <cell r="G534">
            <v>27267.69</v>
          </cell>
          <cell r="H534">
            <v>5107.88</v>
          </cell>
          <cell r="I534">
            <v>22159.81</v>
          </cell>
          <cell r="J534">
            <v>21698.02</v>
          </cell>
          <cell r="K534">
            <v>5569.67</v>
          </cell>
          <cell r="L534">
            <v>0</v>
          </cell>
          <cell r="M534">
            <v>4154.9399999999996</v>
          </cell>
        </row>
        <row r="535">
          <cell r="A535">
            <v>7581</v>
          </cell>
          <cell r="B535" t="str">
            <v>HYBRID AUTOMOBILE</v>
          </cell>
          <cell r="C535" t="str">
            <v>ESCAPE</v>
          </cell>
          <cell r="D535" t="str">
            <v>88009-02-</v>
          </cell>
          <cell r="E535" t="str">
            <v>301M</v>
          </cell>
          <cell r="F535">
            <v>39387</v>
          </cell>
          <cell r="G535">
            <v>27104.86</v>
          </cell>
          <cell r="H535">
            <v>5107.88</v>
          </cell>
          <cell r="I535">
            <v>21996.98</v>
          </cell>
          <cell r="J535">
            <v>21538.69</v>
          </cell>
          <cell r="K535">
            <v>5566.17</v>
          </cell>
          <cell r="L535">
            <v>0</v>
          </cell>
          <cell r="M535">
            <v>4124.43</v>
          </cell>
        </row>
        <row r="536">
          <cell r="A536">
            <v>7582</v>
          </cell>
          <cell r="B536" t="str">
            <v>HYBRID AUTOMOBILE</v>
          </cell>
          <cell r="C536" t="str">
            <v>ESCAPE</v>
          </cell>
          <cell r="D536" t="str">
            <v>88009-02-</v>
          </cell>
          <cell r="E536" t="str">
            <v>701M</v>
          </cell>
          <cell r="F536">
            <v>39508</v>
          </cell>
          <cell r="G536">
            <v>27264.38</v>
          </cell>
          <cell r="H536">
            <v>5452.88</v>
          </cell>
          <cell r="I536">
            <v>21811.5</v>
          </cell>
          <cell r="J536">
            <v>19539.63</v>
          </cell>
          <cell r="K536">
            <v>7724.75</v>
          </cell>
          <cell r="L536">
            <v>0</v>
          </cell>
          <cell r="M536">
            <v>4089.69</v>
          </cell>
        </row>
        <row r="537">
          <cell r="A537">
            <v>7583</v>
          </cell>
          <cell r="B537" t="str">
            <v>HYBRID AUTOMOBILE</v>
          </cell>
          <cell r="C537" t="str">
            <v>ESCAPE</v>
          </cell>
          <cell r="D537" t="str">
            <v>88009-02-</v>
          </cell>
          <cell r="E537" t="str">
            <v>601M</v>
          </cell>
          <cell r="F537">
            <v>39539</v>
          </cell>
          <cell r="G537">
            <v>28666.58</v>
          </cell>
          <cell r="H537">
            <v>5733.32</v>
          </cell>
          <cell r="I537">
            <v>22933.26</v>
          </cell>
          <cell r="J537">
            <v>20066.759999999998</v>
          </cell>
          <cell r="K537">
            <v>8599.82</v>
          </cell>
          <cell r="L537">
            <v>0</v>
          </cell>
          <cell r="M537">
            <v>4300.0200000000004</v>
          </cell>
        </row>
        <row r="538">
          <cell r="A538">
            <v>7584</v>
          </cell>
          <cell r="B538" t="str">
            <v>HYBRID AUTOMOBILE</v>
          </cell>
          <cell r="C538" t="str">
            <v>ESCAPE</v>
          </cell>
          <cell r="D538" t="str">
            <v>88009-02-</v>
          </cell>
          <cell r="E538" t="str">
            <v>141M</v>
          </cell>
          <cell r="F538">
            <v>39539</v>
          </cell>
          <cell r="G538">
            <v>27767.37</v>
          </cell>
          <cell r="H538">
            <v>5553.47</v>
          </cell>
          <cell r="I538">
            <v>22213.9</v>
          </cell>
          <cell r="J538">
            <v>19437.18</v>
          </cell>
          <cell r="K538">
            <v>8330.19</v>
          </cell>
          <cell r="L538">
            <v>0</v>
          </cell>
          <cell r="M538">
            <v>4165.1099999999997</v>
          </cell>
        </row>
        <row r="539">
          <cell r="A539">
            <v>7585</v>
          </cell>
          <cell r="B539" t="str">
            <v>HYBRID AUTOMOBILE</v>
          </cell>
          <cell r="C539" t="str">
            <v>ESCAPE</v>
          </cell>
          <cell r="D539" t="str">
            <v>88009-02-</v>
          </cell>
          <cell r="E539" t="str">
            <v>101M</v>
          </cell>
          <cell r="F539">
            <v>39569</v>
          </cell>
          <cell r="G539">
            <v>29337.79</v>
          </cell>
          <cell r="H539">
            <v>5867.56</v>
          </cell>
          <cell r="I539">
            <v>23470.23</v>
          </cell>
          <cell r="J539">
            <v>20047.36</v>
          </cell>
          <cell r="K539">
            <v>9290.43</v>
          </cell>
          <cell r="L539">
            <v>0</v>
          </cell>
          <cell r="M539">
            <v>4400.6400000000003</v>
          </cell>
        </row>
        <row r="540">
          <cell r="A540">
            <v>7586</v>
          </cell>
          <cell r="B540" t="str">
            <v>HYBRID AUTOMOBILE</v>
          </cell>
          <cell r="C540" t="str">
            <v>ESCAPE</v>
          </cell>
          <cell r="D540" t="str">
            <v>88009-02-</v>
          </cell>
          <cell r="E540" t="str">
            <v>301M</v>
          </cell>
          <cell r="F540">
            <v>39600</v>
          </cell>
          <cell r="G540">
            <v>30056.59</v>
          </cell>
          <cell r="H540">
            <v>6011.32</v>
          </cell>
          <cell r="I540">
            <v>24045.27</v>
          </cell>
          <cell r="J540">
            <v>20037.599999999999</v>
          </cell>
          <cell r="K540">
            <v>10018.99</v>
          </cell>
          <cell r="L540">
            <v>0</v>
          </cell>
          <cell r="M540">
            <v>4508.46</v>
          </cell>
        </row>
        <row r="541">
          <cell r="A541">
            <v>7587</v>
          </cell>
          <cell r="B541" t="str">
            <v>HYBRID AUTOMOBILE</v>
          </cell>
          <cell r="C541" t="str">
            <v>ESCAPE</v>
          </cell>
          <cell r="D541" t="str">
            <v>88009-02-</v>
          </cell>
          <cell r="E541" t="str">
            <v>111M</v>
          </cell>
          <cell r="F541">
            <v>39600</v>
          </cell>
          <cell r="G541">
            <v>28927.56</v>
          </cell>
          <cell r="H541">
            <v>5785.51</v>
          </cell>
          <cell r="I541">
            <v>23142.05</v>
          </cell>
          <cell r="J541">
            <v>19285.2</v>
          </cell>
          <cell r="K541">
            <v>9642.36</v>
          </cell>
          <cell r="L541">
            <v>0</v>
          </cell>
          <cell r="M541">
            <v>4339.17</v>
          </cell>
        </row>
        <row r="542">
          <cell r="A542">
            <v>7588</v>
          </cell>
          <cell r="B542" t="str">
            <v>AUTOMOBILE</v>
          </cell>
          <cell r="C542" t="str">
            <v>EXPLORER</v>
          </cell>
          <cell r="D542" t="str">
            <v>88009-02-</v>
          </cell>
          <cell r="E542" t="str">
            <v>901M</v>
          </cell>
          <cell r="F542">
            <v>39600</v>
          </cell>
          <cell r="G542">
            <v>33735.919999999998</v>
          </cell>
          <cell r="H542">
            <v>6747.18</v>
          </cell>
          <cell r="I542">
            <v>26988.74</v>
          </cell>
          <cell r="J542">
            <v>22490.799999999999</v>
          </cell>
          <cell r="K542">
            <v>11245.12</v>
          </cell>
          <cell r="L542">
            <v>0</v>
          </cell>
          <cell r="M542">
            <v>5060.43</v>
          </cell>
        </row>
        <row r="543">
          <cell r="A543">
            <v>7589</v>
          </cell>
          <cell r="B543" t="str">
            <v>HYBRID AUTOMOBILE</v>
          </cell>
          <cell r="C543" t="str">
            <v>ESCAPE</v>
          </cell>
          <cell r="D543" t="str">
            <v>88009-02-</v>
          </cell>
          <cell r="E543" t="str">
            <v>101M</v>
          </cell>
          <cell r="F543">
            <v>39630</v>
          </cell>
          <cell r="G543">
            <v>30066.91</v>
          </cell>
          <cell r="H543">
            <v>6013.38</v>
          </cell>
          <cell r="I543">
            <v>24053.53</v>
          </cell>
          <cell r="J543">
            <v>19543.68</v>
          </cell>
          <cell r="K543">
            <v>10523.23</v>
          </cell>
          <cell r="L543">
            <v>0</v>
          </cell>
          <cell r="M543">
            <v>4510.08</v>
          </cell>
        </row>
        <row r="544">
          <cell r="A544">
            <v>7590</v>
          </cell>
          <cell r="B544" t="str">
            <v>HYBRID AUTOMOBILE</v>
          </cell>
          <cell r="C544" t="str">
            <v>ESCAPE</v>
          </cell>
          <cell r="D544" t="str">
            <v>88009-02-</v>
          </cell>
          <cell r="E544" t="str">
            <v>101M</v>
          </cell>
          <cell r="F544">
            <v>39722</v>
          </cell>
          <cell r="G544">
            <v>30751.64</v>
          </cell>
          <cell r="H544">
            <v>6150.33</v>
          </cell>
          <cell r="I544">
            <v>24601.31</v>
          </cell>
          <cell r="J544">
            <v>18451.080000000002</v>
          </cell>
          <cell r="K544">
            <v>12300.56</v>
          </cell>
          <cell r="L544">
            <v>0</v>
          </cell>
          <cell r="M544">
            <v>4612.7700000000004</v>
          </cell>
        </row>
        <row r="545">
          <cell r="A545">
            <v>7591</v>
          </cell>
          <cell r="B545" t="str">
            <v>HYBRID AUTOMOBILE</v>
          </cell>
          <cell r="C545" t="str">
            <v>ESCAPE</v>
          </cell>
          <cell r="D545" t="str">
            <v>88009-02-</v>
          </cell>
          <cell r="E545" t="str">
            <v>101M</v>
          </cell>
          <cell r="F545">
            <v>39722</v>
          </cell>
          <cell r="G545">
            <v>30873.87</v>
          </cell>
          <cell r="H545">
            <v>6174.77</v>
          </cell>
          <cell r="I545">
            <v>24699.1</v>
          </cell>
          <cell r="J545">
            <v>18524.16</v>
          </cell>
          <cell r="K545">
            <v>12349.71</v>
          </cell>
          <cell r="L545">
            <v>0</v>
          </cell>
          <cell r="M545">
            <v>4631.04</v>
          </cell>
        </row>
        <row r="546">
          <cell r="A546">
            <v>7592</v>
          </cell>
          <cell r="B546" t="str">
            <v>HYBRID AUTOMOBILE</v>
          </cell>
          <cell r="C546" t="str">
            <v>ESCAPE</v>
          </cell>
          <cell r="D546" t="str">
            <v>88009-02-</v>
          </cell>
          <cell r="E546" t="str">
            <v>020</v>
          </cell>
          <cell r="F546">
            <v>39753</v>
          </cell>
          <cell r="G546">
            <v>30873.87</v>
          </cell>
          <cell r="H546">
            <v>6174.77</v>
          </cell>
          <cell r="I546">
            <v>24699.1</v>
          </cell>
          <cell r="J546">
            <v>18009.599999999999</v>
          </cell>
          <cell r="K546">
            <v>12864.27</v>
          </cell>
          <cell r="L546">
            <v>0</v>
          </cell>
          <cell r="M546">
            <v>4631.04</v>
          </cell>
        </row>
        <row r="547">
          <cell r="A547">
            <v>7593</v>
          </cell>
          <cell r="B547" t="str">
            <v>HYBRID AUTOMOBILE</v>
          </cell>
          <cell r="C547" t="str">
            <v>ESCAPE</v>
          </cell>
          <cell r="D547" t="str">
            <v>88009-02-</v>
          </cell>
          <cell r="E547" t="str">
            <v>101M</v>
          </cell>
          <cell r="F547">
            <v>39753</v>
          </cell>
          <cell r="G547">
            <v>30873.87</v>
          </cell>
          <cell r="H547">
            <v>6174.77</v>
          </cell>
          <cell r="I547">
            <v>24699.1</v>
          </cell>
          <cell r="J547">
            <v>18009.599999999999</v>
          </cell>
          <cell r="K547">
            <v>12864.27</v>
          </cell>
          <cell r="L547">
            <v>0</v>
          </cell>
          <cell r="M547">
            <v>4631.04</v>
          </cell>
        </row>
        <row r="548">
          <cell r="A548">
            <v>7594</v>
          </cell>
          <cell r="B548" t="str">
            <v>HYBRID SUV</v>
          </cell>
          <cell r="C548" t="str">
            <v>ESCALADE</v>
          </cell>
          <cell r="D548" t="str">
            <v>88009-02-</v>
          </cell>
          <cell r="E548" t="str">
            <v>010</v>
          </cell>
          <cell r="F548">
            <v>39814</v>
          </cell>
          <cell r="G548">
            <v>71779.899999999994</v>
          </cell>
          <cell r="H548">
            <v>8999.7999999999993</v>
          </cell>
          <cell r="I548">
            <v>62780.1</v>
          </cell>
          <cell r="J548">
            <v>43161.36</v>
          </cell>
          <cell r="K548">
            <v>28618.54</v>
          </cell>
          <cell r="L548">
            <v>0</v>
          </cell>
          <cell r="M548">
            <v>11771.28</v>
          </cell>
        </row>
        <row r="549">
          <cell r="A549">
            <v>7595</v>
          </cell>
          <cell r="B549" t="str">
            <v>HYBRID AUTOMOBILE</v>
          </cell>
          <cell r="C549" t="str">
            <v>ESCAPE</v>
          </cell>
          <cell r="D549" t="str">
            <v>88009-02-</v>
          </cell>
          <cell r="E549" t="str">
            <v>701M</v>
          </cell>
          <cell r="F549">
            <v>39814</v>
          </cell>
          <cell r="G549">
            <v>31135.919999999998</v>
          </cell>
          <cell r="H549">
            <v>4499.97</v>
          </cell>
          <cell r="I549">
            <v>26635.95</v>
          </cell>
          <cell r="J549">
            <v>18312.36</v>
          </cell>
          <cell r="K549">
            <v>12823.56</v>
          </cell>
          <cell r="L549">
            <v>0</v>
          </cell>
          <cell r="M549">
            <v>4994.28</v>
          </cell>
        </row>
        <row r="550">
          <cell r="A550">
            <v>7596</v>
          </cell>
          <cell r="B550" t="str">
            <v>HYBRID AUTOMOBILE</v>
          </cell>
          <cell r="C550" t="str">
            <v>ESCAPE</v>
          </cell>
          <cell r="D550" t="str">
            <v>88009-02-</v>
          </cell>
          <cell r="E550" t="str">
            <v>101M</v>
          </cell>
          <cell r="F550">
            <v>39845</v>
          </cell>
          <cell r="G550">
            <v>31392.5</v>
          </cell>
          <cell r="H550">
            <v>5800</v>
          </cell>
          <cell r="I550">
            <v>25592.5</v>
          </cell>
          <cell r="J550">
            <v>17061.759999999998</v>
          </cell>
          <cell r="K550">
            <v>14330.74</v>
          </cell>
          <cell r="L550">
            <v>0</v>
          </cell>
          <cell r="M550">
            <v>4798.62</v>
          </cell>
        </row>
        <row r="551">
          <cell r="A551">
            <v>7597</v>
          </cell>
          <cell r="B551" t="str">
            <v>AUTOMOBILE</v>
          </cell>
          <cell r="C551" t="str">
            <v>EXPLORER</v>
          </cell>
          <cell r="D551" t="str">
            <v>88009-02-</v>
          </cell>
          <cell r="E551" t="str">
            <v>101M</v>
          </cell>
          <cell r="F551">
            <v>39904</v>
          </cell>
          <cell r="G551">
            <v>28532.82</v>
          </cell>
          <cell r="H551">
            <v>5223.3999999999996</v>
          </cell>
          <cell r="I551">
            <v>23309.42</v>
          </cell>
          <cell r="J551">
            <v>14568.3</v>
          </cell>
          <cell r="K551">
            <v>13964.52</v>
          </cell>
          <cell r="L551">
            <v>0</v>
          </cell>
          <cell r="M551">
            <v>4370.49</v>
          </cell>
        </row>
        <row r="552">
          <cell r="A552">
            <v>7598</v>
          </cell>
          <cell r="B552" t="str">
            <v>HYBRID AUTOMOBILE</v>
          </cell>
          <cell r="C552" t="str">
            <v>ESCAPE</v>
          </cell>
          <cell r="D552" t="str">
            <v>88009-02-</v>
          </cell>
          <cell r="E552" t="str">
            <v>701M</v>
          </cell>
          <cell r="F552">
            <v>39904</v>
          </cell>
          <cell r="G552">
            <v>32130.3</v>
          </cell>
          <cell r="H552">
            <v>4500.1400000000003</v>
          </cell>
          <cell r="I552">
            <v>27630.16</v>
          </cell>
          <cell r="J552">
            <v>17268.900000000001</v>
          </cell>
          <cell r="K552">
            <v>14861.4</v>
          </cell>
          <cell r="L552">
            <v>0</v>
          </cell>
          <cell r="M552">
            <v>5180.67</v>
          </cell>
        </row>
        <row r="553">
          <cell r="A553">
            <v>7599</v>
          </cell>
          <cell r="B553" t="str">
            <v>HYBRID AUTOMOBILE</v>
          </cell>
          <cell r="C553" t="str">
            <v>ESCAPE</v>
          </cell>
          <cell r="D553" t="str">
            <v>88009-02-</v>
          </cell>
          <cell r="E553" t="str">
            <v>101M</v>
          </cell>
          <cell r="F553">
            <v>39934</v>
          </cell>
          <cell r="G553">
            <v>31778.97</v>
          </cell>
          <cell r="H553">
            <v>4500.12</v>
          </cell>
          <cell r="I553">
            <v>27278.85</v>
          </cell>
          <cell r="J553">
            <v>16480.990000000002</v>
          </cell>
          <cell r="K553">
            <v>15297.98</v>
          </cell>
          <cell r="L553">
            <v>0</v>
          </cell>
          <cell r="M553">
            <v>5114.79</v>
          </cell>
        </row>
        <row r="554">
          <cell r="A554">
            <v>7600</v>
          </cell>
          <cell r="B554" t="str">
            <v>HYBRID AUTOMOBILE</v>
          </cell>
          <cell r="C554" t="str">
            <v>TAHOE</v>
          </cell>
          <cell r="D554" t="str">
            <v>88009-02-</v>
          </cell>
          <cell r="E554" t="str">
            <v>301M</v>
          </cell>
          <cell r="F554">
            <v>39965</v>
          </cell>
          <cell r="G554">
            <v>51751.73</v>
          </cell>
          <cell r="H554">
            <v>4500.12</v>
          </cell>
          <cell r="I554">
            <v>47251.61</v>
          </cell>
          <cell r="J554">
            <v>27563.48</v>
          </cell>
          <cell r="K554">
            <v>24188.25</v>
          </cell>
          <cell r="L554">
            <v>0</v>
          </cell>
          <cell r="M554">
            <v>8859.69</v>
          </cell>
        </row>
        <row r="555">
          <cell r="A555">
            <v>7601</v>
          </cell>
          <cell r="B555" t="str">
            <v>AUTOMOBILE</v>
          </cell>
          <cell r="C555" t="str">
            <v>EXPLORER</v>
          </cell>
          <cell r="D555" t="str">
            <v>88009-02-</v>
          </cell>
          <cell r="E555" t="str">
            <v>141M</v>
          </cell>
          <cell r="F555">
            <v>40026</v>
          </cell>
          <cell r="G555">
            <v>27062.66</v>
          </cell>
          <cell r="H555">
            <v>3999.92</v>
          </cell>
          <cell r="I555">
            <v>23062.74</v>
          </cell>
          <cell r="J555">
            <v>12492.22</v>
          </cell>
          <cell r="K555">
            <v>14570.44</v>
          </cell>
          <cell r="L555">
            <v>0</v>
          </cell>
          <cell r="M555">
            <v>4324.2299999999996</v>
          </cell>
        </row>
        <row r="556">
          <cell r="A556">
            <v>7602</v>
          </cell>
          <cell r="B556" t="str">
            <v>HYBRID AUTOMOBILE</v>
          </cell>
          <cell r="C556" t="str">
            <v>ESCAPE</v>
          </cell>
          <cell r="D556" t="str">
            <v>88009-02-</v>
          </cell>
          <cell r="E556" t="str">
            <v>701M</v>
          </cell>
          <cell r="F556">
            <v>40269</v>
          </cell>
          <cell r="G556">
            <v>31182.09</v>
          </cell>
          <cell r="H556">
            <v>4499.91</v>
          </cell>
          <cell r="I556">
            <v>26682.18</v>
          </cell>
          <cell r="J556">
            <v>10005.84</v>
          </cell>
          <cell r="K556">
            <v>21176.25</v>
          </cell>
          <cell r="L556">
            <v>0</v>
          </cell>
          <cell r="M556">
            <v>5002.92</v>
          </cell>
        </row>
        <row r="557">
          <cell r="A557">
            <v>7603</v>
          </cell>
          <cell r="B557" t="str">
            <v>SUV</v>
          </cell>
          <cell r="C557" t="str">
            <v>GL550</v>
          </cell>
          <cell r="D557" t="str">
            <v>88009-02-</v>
          </cell>
          <cell r="E557" t="str">
            <v>010</v>
          </cell>
          <cell r="F557">
            <v>40248</v>
          </cell>
          <cell r="G557">
            <v>88424.89</v>
          </cell>
          <cell r="H557">
            <v>0</v>
          </cell>
          <cell r="I557">
            <v>88424.89</v>
          </cell>
          <cell r="J557">
            <v>35001.61</v>
          </cell>
          <cell r="K557">
            <v>53423.28</v>
          </cell>
          <cell r="L557">
            <v>0</v>
          </cell>
          <cell r="M557">
            <v>16579.71</v>
          </cell>
        </row>
        <row r="558">
          <cell r="A558">
            <v>7604</v>
          </cell>
          <cell r="B558" t="str">
            <v>HYBRID AUTOMOBILE</v>
          </cell>
          <cell r="C558" t="str">
            <v>ESCAPE</v>
          </cell>
          <cell r="D558" t="str">
            <v>88009-02-</v>
          </cell>
          <cell r="E558" t="str">
            <v>301M</v>
          </cell>
          <cell r="F558">
            <v>40330</v>
          </cell>
          <cell r="G558">
            <v>31255.62</v>
          </cell>
          <cell r="H558">
            <v>4500.1099999999997</v>
          </cell>
          <cell r="I558">
            <v>26755.51</v>
          </cell>
          <cell r="J558">
            <v>8918.56</v>
          </cell>
          <cell r="K558">
            <v>22337.06</v>
          </cell>
          <cell r="L558">
            <v>0</v>
          </cell>
          <cell r="M558">
            <v>5016.6899999999996</v>
          </cell>
        </row>
        <row r="559">
          <cell r="A559">
            <v>7605</v>
          </cell>
          <cell r="B559" t="str">
            <v>HYBRID AUTOMOBILE</v>
          </cell>
          <cell r="C559" t="str">
            <v>ESCAPE</v>
          </cell>
          <cell r="D559" t="str">
            <v>88009-02-</v>
          </cell>
          <cell r="E559" t="str">
            <v>301M</v>
          </cell>
          <cell r="F559">
            <v>40330</v>
          </cell>
          <cell r="G559">
            <v>31255.62</v>
          </cell>
          <cell r="H559">
            <v>4500.1099999999997</v>
          </cell>
          <cell r="I559">
            <v>26755.51</v>
          </cell>
          <cell r="J559">
            <v>8918.56</v>
          </cell>
          <cell r="K559">
            <v>22337.06</v>
          </cell>
          <cell r="L559">
            <v>0</v>
          </cell>
          <cell r="M559">
            <v>5016.6899999999996</v>
          </cell>
        </row>
        <row r="560">
          <cell r="A560">
            <v>7606</v>
          </cell>
          <cell r="B560" t="str">
            <v>HYBRID AUTOMOBILE</v>
          </cell>
          <cell r="C560" t="str">
            <v>ESCAPE</v>
          </cell>
          <cell r="D560" t="str">
            <v>88009-02-</v>
          </cell>
          <cell r="E560" t="str">
            <v>701M</v>
          </cell>
          <cell r="F560">
            <v>40391</v>
          </cell>
          <cell r="G560">
            <v>31182.49</v>
          </cell>
          <cell r="H560">
            <v>4500.2700000000004</v>
          </cell>
          <cell r="I560">
            <v>26682.22</v>
          </cell>
          <cell r="J560">
            <v>7782.32</v>
          </cell>
          <cell r="K560">
            <v>23400.17</v>
          </cell>
          <cell r="L560">
            <v>0</v>
          </cell>
          <cell r="M560">
            <v>5002.92</v>
          </cell>
        </row>
        <row r="561">
          <cell r="A561">
            <v>7607</v>
          </cell>
          <cell r="B561" t="str">
            <v>HYBRID AUTOMOBILE</v>
          </cell>
          <cell r="C561" t="str">
            <v>ESCAPE</v>
          </cell>
          <cell r="D561" t="str">
            <v>88009-02-</v>
          </cell>
          <cell r="E561" t="str">
            <v>101M</v>
          </cell>
          <cell r="F561">
            <v>40391</v>
          </cell>
          <cell r="G561">
            <v>31182.49</v>
          </cell>
          <cell r="H561">
            <v>4500.2700000000004</v>
          </cell>
          <cell r="I561">
            <v>26682.22</v>
          </cell>
          <cell r="J561">
            <v>7782.32</v>
          </cell>
          <cell r="K561">
            <v>23400.17</v>
          </cell>
          <cell r="L561">
            <v>0</v>
          </cell>
          <cell r="M561">
            <v>5002.92</v>
          </cell>
        </row>
        <row r="562">
          <cell r="A562">
            <v>7608</v>
          </cell>
          <cell r="B562" t="str">
            <v>AUTOMOBILE</v>
          </cell>
          <cell r="C562" t="str">
            <v>EXPLORER</v>
          </cell>
          <cell r="D562" t="str">
            <v>88009-02-</v>
          </cell>
          <cell r="E562" t="str">
            <v>111M</v>
          </cell>
          <cell r="F562">
            <v>40391</v>
          </cell>
          <cell r="G562">
            <v>27414.68</v>
          </cell>
          <cell r="H562">
            <v>4000.1</v>
          </cell>
          <cell r="I562">
            <v>23414.58</v>
          </cell>
          <cell r="J562">
            <v>6829.2</v>
          </cell>
          <cell r="K562">
            <v>20585.48</v>
          </cell>
          <cell r="L562">
            <v>0</v>
          </cell>
          <cell r="M562">
            <v>4390.2</v>
          </cell>
        </row>
        <row r="563">
          <cell r="A563">
            <v>7609</v>
          </cell>
          <cell r="B563" t="str">
            <v>SUV</v>
          </cell>
          <cell r="C563" t="str">
            <v>NAVIGATOR</v>
          </cell>
          <cell r="D563" t="str">
            <v>88009-02-</v>
          </cell>
          <cell r="E563" t="str">
            <v>010</v>
          </cell>
          <cell r="F563">
            <v>40452</v>
          </cell>
          <cell r="G563">
            <v>63502.52</v>
          </cell>
          <cell r="H563">
            <v>7487</v>
          </cell>
          <cell r="I563">
            <v>56015.519999999997</v>
          </cell>
          <cell r="J563">
            <v>14003.88</v>
          </cell>
          <cell r="K563">
            <v>49498.64</v>
          </cell>
          <cell r="L563">
            <v>0</v>
          </cell>
          <cell r="M563">
            <v>10502.91</v>
          </cell>
        </row>
        <row r="564">
          <cell r="A564">
            <v>7610</v>
          </cell>
          <cell r="B564" t="str">
            <v>SUV</v>
          </cell>
          <cell r="C564" t="str">
            <v>TAHOE HYBRID</v>
          </cell>
          <cell r="D564" t="str">
            <v>88009-02-</v>
          </cell>
          <cell r="E564" t="str">
            <v>601M</v>
          </cell>
          <cell r="F564">
            <v>40664</v>
          </cell>
          <cell r="G564">
            <v>50607.83</v>
          </cell>
          <cell r="H564">
            <v>4499.7</v>
          </cell>
          <cell r="I564">
            <v>46108.13</v>
          </cell>
          <cell r="J564">
            <v>4802.95</v>
          </cell>
          <cell r="K564">
            <v>45804.88</v>
          </cell>
          <cell r="L564">
            <v>0</v>
          </cell>
          <cell r="M564">
            <v>4802.95</v>
          </cell>
        </row>
        <row r="565">
          <cell r="A565">
            <v>7611</v>
          </cell>
          <cell r="B565" t="str">
            <v>SUV</v>
          </cell>
          <cell r="C565" t="str">
            <v>TAHOE HYBRID</v>
          </cell>
          <cell r="D565" t="str">
            <v>88009-02-</v>
          </cell>
          <cell r="E565" t="str">
            <v>101M</v>
          </cell>
          <cell r="F565">
            <v>40664</v>
          </cell>
          <cell r="G565">
            <v>50607.83</v>
          </cell>
          <cell r="H565">
            <v>4499.7</v>
          </cell>
          <cell r="I565">
            <v>46108.13</v>
          </cell>
          <cell r="J565">
            <v>4802.95</v>
          </cell>
          <cell r="K565">
            <v>45804.88</v>
          </cell>
          <cell r="L565">
            <v>0</v>
          </cell>
          <cell r="M565">
            <v>4802.95</v>
          </cell>
        </row>
        <row r="566">
          <cell r="A566">
            <v>7612</v>
          </cell>
          <cell r="B566" t="str">
            <v>AUTOMOBILE</v>
          </cell>
          <cell r="C566" t="str">
            <v>ESCAPE HYBRID</v>
          </cell>
          <cell r="D566" t="str">
            <v>88009-02-</v>
          </cell>
          <cell r="E566" t="str">
            <v>101M</v>
          </cell>
          <cell r="F566">
            <v>40796</v>
          </cell>
          <cell r="G566">
            <v>31010.26</v>
          </cell>
          <cell r="H566">
            <v>5363.63</v>
          </cell>
          <cell r="I566">
            <v>25646.63</v>
          </cell>
          <cell r="J566">
            <v>534.29999999999995</v>
          </cell>
          <cell r="K566">
            <v>30475.96</v>
          </cell>
          <cell r="L566">
            <v>0</v>
          </cell>
          <cell r="M566">
            <v>534.29999999999995</v>
          </cell>
        </row>
        <row r="567">
          <cell r="A567">
            <v>8000</v>
          </cell>
          <cell r="B567" t="str">
            <v>VAN TRAILER</v>
          </cell>
          <cell r="C567" t="str">
            <v>VAN</v>
          </cell>
          <cell r="D567" t="str">
            <v>88009-02-</v>
          </cell>
          <cell r="E567" t="str">
            <v>703M</v>
          </cell>
          <cell r="F567">
            <v>36381</v>
          </cell>
          <cell r="G567">
            <v>1040</v>
          </cell>
          <cell r="H567">
            <v>104</v>
          </cell>
          <cell r="I567">
            <v>0</v>
          </cell>
          <cell r="J567">
            <v>936</v>
          </cell>
          <cell r="K567">
            <v>104</v>
          </cell>
          <cell r="L567">
            <v>0</v>
          </cell>
          <cell r="M567">
            <v>0</v>
          </cell>
        </row>
        <row r="568">
          <cell r="A568">
            <v>8040</v>
          </cell>
          <cell r="B568" t="str">
            <v>CREW TRUCK UTILITY BED</v>
          </cell>
          <cell r="C568" t="str">
            <v>F450</v>
          </cell>
          <cell r="D568" t="str">
            <v>88009-02-</v>
          </cell>
          <cell r="E568" t="str">
            <v>301M</v>
          </cell>
          <cell r="F568">
            <v>34090</v>
          </cell>
          <cell r="G568">
            <v>33132</v>
          </cell>
          <cell r="H568">
            <v>1</v>
          </cell>
          <cell r="I568">
            <v>0</v>
          </cell>
          <cell r="J568">
            <v>33131</v>
          </cell>
          <cell r="K568">
            <v>1</v>
          </cell>
          <cell r="L568">
            <v>0</v>
          </cell>
          <cell r="M568">
            <v>0</v>
          </cell>
        </row>
        <row r="569">
          <cell r="A569">
            <v>8046</v>
          </cell>
          <cell r="B569" t="str">
            <v>FLATBED TRAFFIC CONTROL</v>
          </cell>
          <cell r="C569" t="str">
            <v>F450</v>
          </cell>
          <cell r="D569" t="str">
            <v>88009-02-</v>
          </cell>
          <cell r="E569" t="str">
            <v>101M</v>
          </cell>
          <cell r="F569">
            <v>34243</v>
          </cell>
          <cell r="G569">
            <v>21912</v>
          </cell>
          <cell r="H569">
            <v>1</v>
          </cell>
          <cell r="I569">
            <v>0</v>
          </cell>
          <cell r="J569">
            <v>21911</v>
          </cell>
          <cell r="K569">
            <v>1</v>
          </cell>
          <cell r="L569">
            <v>0</v>
          </cell>
          <cell r="M569">
            <v>0</v>
          </cell>
        </row>
        <row r="570">
          <cell r="A570">
            <v>8084</v>
          </cell>
          <cell r="B570" t="str">
            <v>SAW TRUCK &amp; SAW</v>
          </cell>
          <cell r="C570" t="str">
            <v>F450</v>
          </cell>
          <cell r="D570" t="str">
            <v>88009-02-</v>
          </cell>
          <cell r="E570" t="str">
            <v>101M</v>
          </cell>
          <cell r="F570">
            <v>37500</v>
          </cell>
          <cell r="G570">
            <v>7282.72</v>
          </cell>
          <cell r="H570">
            <v>0</v>
          </cell>
          <cell r="I570">
            <v>0</v>
          </cell>
          <cell r="J570">
            <v>7282.72</v>
          </cell>
          <cell r="K570">
            <v>0</v>
          </cell>
          <cell r="L570">
            <v>0</v>
          </cell>
          <cell r="M570">
            <v>0</v>
          </cell>
        </row>
        <row r="571">
          <cell r="A571">
            <v>8086</v>
          </cell>
          <cell r="B571" t="str">
            <v>FLATBED TRAFFIC CONTROL</v>
          </cell>
          <cell r="C571" t="str">
            <v>F450</v>
          </cell>
          <cell r="D571" t="str">
            <v>88009-02-</v>
          </cell>
          <cell r="E571" t="str">
            <v>301M</v>
          </cell>
          <cell r="F571">
            <v>37670</v>
          </cell>
          <cell r="G571">
            <v>7593.58</v>
          </cell>
          <cell r="H571">
            <v>0</v>
          </cell>
          <cell r="I571">
            <v>0</v>
          </cell>
          <cell r="J571">
            <v>7593.58</v>
          </cell>
          <cell r="K571">
            <v>0</v>
          </cell>
          <cell r="L571">
            <v>0</v>
          </cell>
          <cell r="M571">
            <v>0</v>
          </cell>
        </row>
        <row r="572">
          <cell r="A572">
            <v>8090</v>
          </cell>
          <cell r="B572" t="str">
            <v>PICKUP TRUCK</v>
          </cell>
          <cell r="C572" t="str">
            <v>F250</v>
          </cell>
          <cell r="D572" t="str">
            <v>88009-02-</v>
          </cell>
          <cell r="E572" t="str">
            <v>301M</v>
          </cell>
          <cell r="F572">
            <v>37834</v>
          </cell>
          <cell r="G572">
            <v>4376.32</v>
          </cell>
          <cell r="H572">
            <v>0</v>
          </cell>
          <cell r="I572">
            <v>0</v>
          </cell>
          <cell r="J572">
            <v>4376.32</v>
          </cell>
          <cell r="K572">
            <v>0</v>
          </cell>
          <cell r="L572">
            <v>0</v>
          </cell>
          <cell r="M572">
            <v>0</v>
          </cell>
        </row>
        <row r="573">
          <cell r="A573">
            <v>8092</v>
          </cell>
          <cell r="B573" t="str">
            <v>PICKUP TRUCK</v>
          </cell>
          <cell r="C573" t="str">
            <v>RANGER</v>
          </cell>
          <cell r="D573" t="str">
            <v>88009-02-</v>
          </cell>
          <cell r="E573" t="str">
            <v>101M</v>
          </cell>
          <cell r="F573">
            <v>37817</v>
          </cell>
          <cell r="G573">
            <v>2987.66</v>
          </cell>
          <cell r="H573">
            <v>0</v>
          </cell>
          <cell r="I573">
            <v>0</v>
          </cell>
          <cell r="J573">
            <v>2987.66</v>
          </cell>
          <cell r="K573">
            <v>0</v>
          </cell>
          <cell r="L573">
            <v>0</v>
          </cell>
          <cell r="M573">
            <v>0</v>
          </cell>
        </row>
        <row r="574">
          <cell r="A574">
            <v>8098</v>
          </cell>
          <cell r="B574" t="str">
            <v>PICKUP TRUCK</v>
          </cell>
          <cell r="C574" t="str">
            <v>F150</v>
          </cell>
          <cell r="D574" t="str">
            <v>88009-02-</v>
          </cell>
          <cell r="E574" t="str">
            <v>101M</v>
          </cell>
          <cell r="F574">
            <v>38084</v>
          </cell>
          <cell r="G574">
            <v>3847.38</v>
          </cell>
          <cell r="H574">
            <v>0</v>
          </cell>
          <cell r="I574">
            <v>0</v>
          </cell>
          <cell r="J574">
            <v>3847.38</v>
          </cell>
          <cell r="K574">
            <v>0</v>
          </cell>
          <cell r="L574">
            <v>0</v>
          </cell>
          <cell r="M574">
            <v>0</v>
          </cell>
        </row>
        <row r="575">
          <cell r="A575">
            <v>8099</v>
          </cell>
          <cell r="B575" t="str">
            <v>PICKUP TRUCK</v>
          </cell>
          <cell r="C575" t="str">
            <v>F250</v>
          </cell>
          <cell r="D575" t="str">
            <v>88009-02-</v>
          </cell>
          <cell r="E575" t="str">
            <v>101M</v>
          </cell>
          <cell r="F575">
            <v>38084</v>
          </cell>
          <cell r="G575">
            <v>4482.8900000000003</v>
          </cell>
          <cell r="H575">
            <v>0</v>
          </cell>
          <cell r="I575">
            <v>0</v>
          </cell>
          <cell r="J575">
            <v>4482.8900000000003</v>
          </cell>
          <cell r="K575">
            <v>0</v>
          </cell>
          <cell r="L575">
            <v>0</v>
          </cell>
          <cell r="M575">
            <v>0</v>
          </cell>
        </row>
        <row r="576">
          <cell r="A576">
            <v>8100</v>
          </cell>
          <cell r="B576" t="str">
            <v>PICKUP TRUCK</v>
          </cell>
          <cell r="C576" t="str">
            <v>F250</v>
          </cell>
          <cell r="D576" t="str">
            <v>88009-02-</v>
          </cell>
          <cell r="E576" t="str">
            <v>301M</v>
          </cell>
          <cell r="F576">
            <v>38078</v>
          </cell>
          <cell r="G576">
            <v>4499.1400000000003</v>
          </cell>
          <cell r="H576">
            <v>0</v>
          </cell>
          <cell r="I576">
            <v>0</v>
          </cell>
          <cell r="J576">
            <v>4499.1400000000003</v>
          </cell>
          <cell r="K576">
            <v>0</v>
          </cell>
          <cell r="L576">
            <v>0</v>
          </cell>
          <cell r="M576">
            <v>0</v>
          </cell>
        </row>
        <row r="577">
          <cell r="A577">
            <v>8103</v>
          </cell>
          <cell r="B577" t="str">
            <v>FLATBED CREW TRUCK</v>
          </cell>
          <cell r="C577" t="str">
            <v>F450</v>
          </cell>
          <cell r="D577" t="str">
            <v>88009-02-</v>
          </cell>
          <cell r="E577" t="str">
            <v>601M</v>
          </cell>
          <cell r="F577">
            <v>38084</v>
          </cell>
          <cell r="G577">
            <v>8593.9599999999991</v>
          </cell>
          <cell r="H577">
            <v>0</v>
          </cell>
          <cell r="I577">
            <v>0</v>
          </cell>
          <cell r="J577">
            <v>8593.9599999999991</v>
          </cell>
          <cell r="K577">
            <v>0</v>
          </cell>
          <cell r="L577">
            <v>0</v>
          </cell>
          <cell r="M577">
            <v>0</v>
          </cell>
        </row>
        <row r="578">
          <cell r="A578">
            <v>8104</v>
          </cell>
          <cell r="B578" t="str">
            <v>PICKUP TRUCK</v>
          </cell>
          <cell r="C578" t="str">
            <v>F250</v>
          </cell>
          <cell r="D578" t="str">
            <v>88009-02-</v>
          </cell>
          <cell r="E578" t="str">
            <v>101M</v>
          </cell>
          <cell r="F578">
            <v>38078</v>
          </cell>
          <cell r="G578">
            <v>4508.6899999999996</v>
          </cell>
          <cell r="H578">
            <v>0</v>
          </cell>
          <cell r="I578">
            <v>0</v>
          </cell>
          <cell r="J578">
            <v>4508.6899999999996</v>
          </cell>
          <cell r="K578">
            <v>0</v>
          </cell>
          <cell r="L578">
            <v>0</v>
          </cell>
          <cell r="M578">
            <v>0</v>
          </cell>
        </row>
        <row r="579">
          <cell r="A579">
            <v>8106</v>
          </cell>
          <cell r="B579" t="str">
            <v>PICKUP TRUCK</v>
          </cell>
          <cell r="C579" t="str">
            <v>RANGER</v>
          </cell>
          <cell r="D579" t="str">
            <v>88009-02-</v>
          </cell>
          <cell r="E579" t="str">
            <v>101M</v>
          </cell>
          <cell r="F579">
            <v>38153</v>
          </cell>
          <cell r="G579">
            <v>3252.45</v>
          </cell>
          <cell r="H579">
            <v>0</v>
          </cell>
          <cell r="I579">
            <v>0</v>
          </cell>
          <cell r="J579">
            <v>3252.45</v>
          </cell>
          <cell r="K579">
            <v>0</v>
          </cell>
          <cell r="L579">
            <v>0</v>
          </cell>
          <cell r="M579">
            <v>0</v>
          </cell>
        </row>
        <row r="580">
          <cell r="A580">
            <v>8108</v>
          </cell>
          <cell r="B580" t="str">
            <v>FLATBED CREW TRUCK</v>
          </cell>
          <cell r="C580" t="str">
            <v>F350</v>
          </cell>
          <cell r="D580" t="str">
            <v>88009-02-</v>
          </cell>
          <cell r="E580" t="str">
            <v>701M</v>
          </cell>
          <cell r="F580">
            <v>38260</v>
          </cell>
          <cell r="G580">
            <v>8661.4699999999993</v>
          </cell>
          <cell r="H580">
            <v>0</v>
          </cell>
          <cell r="I580">
            <v>0</v>
          </cell>
          <cell r="J580">
            <v>8661.4699999999993</v>
          </cell>
          <cell r="K580">
            <v>0</v>
          </cell>
          <cell r="L580">
            <v>0</v>
          </cell>
          <cell r="M580">
            <v>0</v>
          </cell>
        </row>
        <row r="581">
          <cell r="A581">
            <v>8109</v>
          </cell>
          <cell r="B581" t="str">
            <v>MECHANICS TRUCK</v>
          </cell>
          <cell r="C581" t="str">
            <v>F450</v>
          </cell>
          <cell r="D581" t="str">
            <v>88009-02-</v>
          </cell>
          <cell r="E581" t="str">
            <v>301M</v>
          </cell>
          <cell r="F581">
            <v>38442</v>
          </cell>
          <cell r="G581">
            <v>9850.0499999999993</v>
          </cell>
          <cell r="H581">
            <v>0</v>
          </cell>
          <cell r="I581">
            <v>0</v>
          </cell>
          <cell r="J581">
            <v>9850.0499999999993</v>
          </cell>
          <cell r="K581">
            <v>0</v>
          </cell>
          <cell r="L581">
            <v>0</v>
          </cell>
          <cell r="M581">
            <v>0</v>
          </cell>
        </row>
        <row r="582">
          <cell r="A582">
            <v>8110</v>
          </cell>
          <cell r="B582" t="str">
            <v>PICKUP TRAFFIC CONTROL</v>
          </cell>
          <cell r="C582" t="str">
            <v>F250</v>
          </cell>
          <cell r="D582" t="str">
            <v>88009-02-</v>
          </cell>
          <cell r="E582" t="str">
            <v>101M</v>
          </cell>
          <cell r="F582">
            <v>38411</v>
          </cell>
          <cell r="G582">
            <v>4605.88</v>
          </cell>
          <cell r="H582">
            <v>0</v>
          </cell>
          <cell r="I582">
            <v>0</v>
          </cell>
          <cell r="J582">
            <v>4605.88</v>
          </cell>
          <cell r="K582">
            <v>0</v>
          </cell>
          <cell r="L582">
            <v>0</v>
          </cell>
          <cell r="M582">
            <v>0</v>
          </cell>
        </row>
        <row r="583">
          <cell r="A583">
            <v>8111</v>
          </cell>
          <cell r="B583" t="str">
            <v>FLATBED TRUCK</v>
          </cell>
          <cell r="C583" t="str">
            <v>F450</v>
          </cell>
          <cell r="D583" t="str">
            <v>88009-02-</v>
          </cell>
          <cell r="E583" t="str">
            <v>111M</v>
          </cell>
          <cell r="F583">
            <v>38502</v>
          </cell>
          <cell r="G583">
            <v>9090.6200000000008</v>
          </cell>
          <cell r="H583">
            <v>0</v>
          </cell>
          <cell r="I583">
            <v>0</v>
          </cell>
          <cell r="J583">
            <v>9090.6200000000008</v>
          </cell>
          <cell r="K583">
            <v>0</v>
          </cell>
          <cell r="L583">
            <v>0</v>
          </cell>
          <cell r="M583">
            <v>0</v>
          </cell>
        </row>
        <row r="584">
          <cell r="A584">
            <v>8114</v>
          </cell>
          <cell r="B584" t="str">
            <v>FLATBED CREW TRUCK</v>
          </cell>
          <cell r="C584" t="str">
            <v>F450</v>
          </cell>
          <cell r="D584" t="str">
            <v>88009-02-</v>
          </cell>
          <cell r="E584" t="str">
            <v>701M</v>
          </cell>
          <cell r="F584">
            <v>38565</v>
          </cell>
          <cell r="G584">
            <v>7599.65</v>
          </cell>
          <cell r="H584">
            <v>0</v>
          </cell>
          <cell r="I584">
            <v>0</v>
          </cell>
          <cell r="J584">
            <v>7599.65</v>
          </cell>
          <cell r="K584">
            <v>0</v>
          </cell>
          <cell r="L584">
            <v>0</v>
          </cell>
          <cell r="M584">
            <v>0</v>
          </cell>
        </row>
        <row r="585">
          <cell r="A585">
            <v>8120</v>
          </cell>
          <cell r="B585" t="str">
            <v>PICKUP TRUCK</v>
          </cell>
          <cell r="C585" t="str">
            <v>F250</v>
          </cell>
          <cell r="D585" t="str">
            <v>88009-02-</v>
          </cell>
          <cell r="E585" t="str">
            <v>101M</v>
          </cell>
          <cell r="F585">
            <v>38749</v>
          </cell>
          <cell r="G585">
            <v>4608.2</v>
          </cell>
          <cell r="H585">
            <v>0</v>
          </cell>
          <cell r="I585">
            <v>736.02</v>
          </cell>
          <cell r="J585">
            <v>4608.2</v>
          </cell>
          <cell r="K585">
            <v>0</v>
          </cell>
          <cell r="L585">
            <v>0</v>
          </cell>
          <cell r="M585">
            <v>0</v>
          </cell>
        </row>
        <row r="586">
          <cell r="A586">
            <v>8122</v>
          </cell>
          <cell r="B586" t="str">
            <v>PICKUP TRUCK</v>
          </cell>
          <cell r="C586" t="str">
            <v>F250</v>
          </cell>
          <cell r="D586" t="str">
            <v>88009-02-</v>
          </cell>
          <cell r="E586" t="str">
            <v>701M</v>
          </cell>
          <cell r="F586">
            <v>37329</v>
          </cell>
          <cell r="G586">
            <v>23114.75</v>
          </cell>
          <cell r="H586">
            <v>0</v>
          </cell>
          <cell r="I586">
            <v>0</v>
          </cell>
          <cell r="J586">
            <v>23114.75</v>
          </cell>
          <cell r="K586">
            <v>0</v>
          </cell>
          <cell r="L586">
            <v>0</v>
          </cell>
          <cell r="M586">
            <v>0</v>
          </cell>
        </row>
        <row r="587">
          <cell r="A587">
            <v>8123</v>
          </cell>
          <cell r="B587" t="str">
            <v>FLATBED CREW TRUCK</v>
          </cell>
          <cell r="C587" t="str">
            <v>F350</v>
          </cell>
          <cell r="D587" t="str">
            <v>88009-02-</v>
          </cell>
          <cell r="E587" t="str">
            <v>701M</v>
          </cell>
          <cell r="F587">
            <v>37350</v>
          </cell>
          <cell r="G587">
            <v>28983.72</v>
          </cell>
          <cell r="H587">
            <v>0</v>
          </cell>
          <cell r="I587">
            <v>0</v>
          </cell>
          <cell r="J587">
            <v>28983.72</v>
          </cell>
          <cell r="K587">
            <v>0</v>
          </cell>
          <cell r="L587">
            <v>0</v>
          </cell>
          <cell r="M587">
            <v>0</v>
          </cell>
        </row>
        <row r="588">
          <cell r="A588">
            <v>8124</v>
          </cell>
          <cell r="B588" t="str">
            <v>PICKUP TRUCK</v>
          </cell>
          <cell r="C588" t="str">
            <v>F250</v>
          </cell>
          <cell r="D588" t="str">
            <v>88009-02-</v>
          </cell>
          <cell r="E588" t="str">
            <v>301M</v>
          </cell>
          <cell r="F588">
            <v>37411</v>
          </cell>
          <cell r="G588">
            <v>23008.52</v>
          </cell>
          <cell r="H588">
            <v>0</v>
          </cell>
          <cell r="I588">
            <v>0</v>
          </cell>
          <cell r="J588">
            <v>23008.52</v>
          </cell>
          <cell r="K588">
            <v>0</v>
          </cell>
          <cell r="L588">
            <v>0</v>
          </cell>
          <cell r="M588">
            <v>0</v>
          </cell>
        </row>
        <row r="589">
          <cell r="A589">
            <v>8125</v>
          </cell>
          <cell r="B589" t="str">
            <v>CREW TRUCK UTILITY BED</v>
          </cell>
          <cell r="C589" t="str">
            <v>F450</v>
          </cell>
          <cell r="D589" t="str">
            <v>88009-02-</v>
          </cell>
          <cell r="E589" t="str">
            <v>301M</v>
          </cell>
          <cell r="F589">
            <v>37438</v>
          </cell>
          <cell r="G589">
            <v>32094.74</v>
          </cell>
          <cell r="H589">
            <v>0</v>
          </cell>
          <cell r="I589">
            <v>0</v>
          </cell>
          <cell r="J589">
            <v>32094.74</v>
          </cell>
          <cell r="K589">
            <v>0</v>
          </cell>
          <cell r="L589">
            <v>0</v>
          </cell>
          <cell r="M589">
            <v>0</v>
          </cell>
        </row>
        <row r="590">
          <cell r="A590">
            <v>8127</v>
          </cell>
          <cell r="B590" t="str">
            <v>PICKUP TRUCK</v>
          </cell>
          <cell r="C590" t="str">
            <v>F250</v>
          </cell>
          <cell r="D590" t="str">
            <v>88009-02-</v>
          </cell>
          <cell r="E590" t="str">
            <v>701M</v>
          </cell>
          <cell r="F590">
            <v>37494</v>
          </cell>
          <cell r="G590">
            <v>23191.59</v>
          </cell>
          <cell r="H590">
            <v>0</v>
          </cell>
          <cell r="I590">
            <v>0</v>
          </cell>
          <cell r="J590">
            <v>23191.59</v>
          </cell>
          <cell r="K590">
            <v>0</v>
          </cell>
          <cell r="L590">
            <v>0</v>
          </cell>
          <cell r="M590">
            <v>0</v>
          </cell>
        </row>
        <row r="591">
          <cell r="A591">
            <v>8130</v>
          </cell>
          <cell r="B591" t="str">
            <v>FLATBED CREW TRUCK</v>
          </cell>
          <cell r="C591" t="str">
            <v>F450</v>
          </cell>
          <cell r="D591" t="str">
            <v>88009-02-</v>
          </cell>
          <cell r="E591" t="str">
            <v>601M</v>
          </cell>
          <cell r="F591">
            <v>37565</v>
          </cell>
          <cell r="G591">
            <v>43874.81</v>
          </cell>
          <cell r="H591">
            <v>0</v>
          </cell>
          <cell r="I591">
            <v>0</v>
          </cell>
          <cell r="J591">
            <v>43874.81</v>
          </cell>
          <cell r="K591">
            <v>0</v>
          </cell>
          <cell r="L591">
            <v>0</v>
          </cell>
          <cell r="M591">
            <v>0</v>
          </cell>
        </row>
        <row r="592">
          <cell r="A592">
            <v>8136</v>
          </cell>
          <cell r="B592" t="str">
            <v>PICKUP TRUCK</v>
          </cell>
          <cell r="C592" t="str">
            <v>F250</v>
          </cell>
          <cell r="D592" t="str">
            <v>88009-02-</v>
          </cell>
          <cell r="E592" t="str">
            <v>111M</v>
          </cell>
          <cell r="F592">
            <v>37553</v>
          </cell>
          <cell r="G592">
            <v>23186.07</v>
          </cell>
          <cell r="H592">
            <v>0</v>
          </cell>
          <cell r="I592">
            <v>0</v>
          </cell>
          <cell r="J592">
            <v>23186.07</v>
          </cell>
          <cell r="K592">
            <v>0</v>
          </cell>
          <cell r="L592">
            <v>0</v>
          </cell>
          <cell r="M592">
            <v>0</v>
          </cell>
        </row>
        <row r="593">
          <cell r="A593">
            <v>8137</v>
          </cell>
          <cell r="B593" t="str">
            <v>PICKUP TRUCK</v>
          </cell>
          <cell r="C593" t="str">
            <v>F250</v>
          </cell>
          <cell r="D593" t="str">
            <v>88009-02-</v>
          </cell>
          <cell r="E593" t="str">
            <v>101M</v>
          </cell>
          <cell r="F593">
            <v>37763</v>
          </cell>
          <cell r="G593">
            <v>23601.65</v>
          </cell>
          <cell r="H593">
            <v>3598</v>
          </cell>
          <cell r="I593">
            <v>0</v>
          </cell>
          <cell r="J593">
            <v>20003.650000000001</v>
          </cell>
          <cell r="K593">
            <v>3598</v>
          </cell>
          <cell r="L593">
            <v>0</v>
          </cell>
          <cell r="M593">
            <v>0</v>
          </cell>
        </row>
        <row r="594">
          <cell r="A594">
            <v>8146</v>
          </cell>
          <cell r="B594" t="str">
            <v>FLATBED CREW TRUCK</v>
          </cell>
          <cell r="C594" t="str">
            <v>F450</v>
          </cell>
          <cell r="D594" t="str">
            <v>88009-02-</v>
          </cell>
          <cell r="E594" t="str">
            <v>301M</v>
          </cell>
          <cell r="F594">
            <v>38079</v>
          </cell>
          <cell r="G594">
            <v>33899.230000000003</v>
          </cell>
          <cell r="H594">
            <v>5200</v>
          </cell>
          <cell r="I594">
            <v>2895.22</v>
          </cell>
          <cell r="J594">
            <v>28699.23</v>
          </cell>
          <cell r="K594">
            <v>5200</v>
          </cell>
          <cell r="L594">
            <v>0</v>
          </cell>
          <cell r="M594">
            <v>0</v>
          </cell>
        </row>
        <row r="595">
          <cell r="A595">
            <v>8150</v>
          </cell>
          <cell r="B595" t="str">
            <v>FLATBED CREW TRUCK</v>
          </cell>
          <cell r="C595" t="str">
            <v>F450</v>
          </cell>
          <cell r="D595" t="str">
            <v>88009-02-</v>
          </cell>
          <cell r="E595" t="str">
            <v>701M</v>
          </cell>
          <cell r="F595">
            <v>38155</v>
          </cell>
          <cell r="G595">
            <v>34714.69</v>
          </cell>
          <cell r="H595">
            <v>0</v>
          </cell>
          <cell r="I595">
            <v>5026.66</v>
          </cell>
          <cell r="J595">
            <v>34714.69</v>
          </cell>
          <cell r="K595">
            <v>0</v>
          </cell>
          <cell r="L595">
            <v>0</v>
          </cell>
          <cell r="M595">
            <v>0</v>
          </cell>
        </row>
        <row r="596">
          <cell r="A596">
            <v>8151</v>
          </cell>
          <cell r="B596" t="str">
            <v>FLATBED CREW TRUCK</v>
          </cell>
          <cell r="C596" t="str">
            <v>F450</v>
          </cell>
          <cell r="D596" t="str">
            <v>88009-02-</v>
          </cell>
          <cell r="E596" t="str">
            <v>701M</v>
          </cell>
          <cell r="F596">
            <v>38155</v>
          </cell>
          <cell r="G596">
            <v>34714.69</v>
          </cell>
          <cell r="H596">
            <v>0</v>
          </cell>
          <cell r="I596">
            <v>5026.66</v>
          </cell>
          <cell r="J596">
            <v>34714.69</v>
          </cell>
          <cell r="K596">
            <v>0</v>
          </cell>
          <cell r="L596">
            <v>0</v>
          </cell>
          <cell r="M596">
            <v>0</v>
          </cell>
        </row>
        <row r="597">
          <cell r="A597">
            <v>8152</v>
          </cell>
          <cell r="B597" t="str">
            <v>PICK UP TRUCK</v>
          </cell>
          <cell r="C597" t="str">
            <v>F250</v>
          </cell>
          <cell r="D597" t="str">
            <v>88009-02-</v>
          </cell>
          <cell r="E597" t="str">
            <v>701M</v>
          </cell>
          <cell r="F597">
            <v>38155</v>
          </cell>
          <cell r="G597">
            <v>23874.45</v>
          </cell>
          <cell r="H597">
            <v>0</v>
          </cell>
          <cell r="I597">
            <v>3456.98</v>
          </cell>
          <cell r="J597">
            <v>23874.45</v>
          </cell>
          <cell r="K597">
            <v>0</v>
          </cell>
          <cell r="L597">
            <v>0</v>
          </cell>
          <cell r="M597">
            <v>0</v>
          </cell>
        </row>
        <row r="598">
          <cell r="A598">
            <v>8154</v>
          </cell>
          <cell r="B598" t="str">
            <v>PICKUP TRUCK</v>
          </cell>
          <cell r="C598" t="str">
            <v>F250</v>
          </cell>
          <cell r="D598" t="str">
            <v>88009-02-</v>
          </cell>
          <cell r="E598" t="str">
            <v>101M</v>
          </cell>
          <cell r="F598">
            <v>38231</v>
          </cell>
          <cell r="G598">
            <v>24563.47</v>
          </cell>
          <cell r="H598">
            <v>0</v>
          </cell>
          <cell r="I598">
            <v>5117.3500000000004</v>
          </cell>
          <cell r="J598">
            <v>24563.47</v>
          </cell>
          <cell r="K598">
            <v>0</v>
          </cell>
          <cell r="L598">
            <v>0</v>
          </cell>
          <cell r="M598">
            <v>0</v>
          </cell>
        </row>
        <row r="599">
          <cell r="A599">
            <v>8155</v>
          </cell>
          <cell r="B599" t="str">
            <v>PICKUP TRUCK</v>
          </cell>
          <cell r="C599" t="str">
            <v>F250</v>
          </cell>
          <cell r="D599" t="str">
            <v>88009-02-</v>
          </cell>
          <cell r="E599" t="str">
            <v>601M</v>
          </cell>
          <cell r="F599">
            <v>38231</v>
          </cell>
          <cell r="G599">
            <v>24563.47</v>
          </cell>
          <cell r="H599">
            <v>0</v>
          </cell>
          <cell r="I599">
            <v>5117.3500000000004</v>
          </cell>
          <cell r="J599">
            <v>24563.47</v>
          </cell>
          <cell r="K599">
            <v>0</v>
          </cell>
          <cell r="L599">
            <v>0</v>
          </cell>
          <cell r="M599">
            <v>0</v>
          </cell>
        </row>
        <row r="600">
          <cell r="A600">
            <v>8157</v>
          </cell>
          <cell r="B600" t="str">
            <v>FLATBED CREW TRUCK</v>
          </cell>
          <cell r="C600" t="str">
            <v>F450</v>
          </cell>
          <cell r="D600" t="str">
            <v>88009-02-</v>
          </cell>
          <cell r="E600" t="str">
            <v>141M</v>
          </cell>
          <cell r="F600">
            <v>38231</v>
          </cell>
          <cell r="G600">
            <v>43457.99</v>
          </cell>
          <cell r="H600">
            <v>0</v>
          </cell>
          <cell r="I600">
            <v>9053.75</v>
          </cell>
          <cell r="J600">
            <v>43457.99</v>
          </cell>
          <cell r="K600">
            <v>0</v>
          </cell>
          <cell r="L600">
            <v>0</v>
          </cell>
          <cell r="M600">
            <v>0</v>
          </cell>
        </row>
        <row r="601">
          <cell r="A601">
            <v>8158</v>
          </cell>
          <cell r="B601" t="str">
            <v>FLATBED CREW TRUCK</v>
          </cell>
          <cell r="C601" t="str">
            <v>F450</v>
          </cell>
          <cell r="D601" t="str">
            <v>88009-02-</v>
          </cell>
          <cell r="E601" t="str">
            <v>141M</v>
          </cell>
          <cell r="F601">
            <v>38272</v>
          </cell>
          <cell r="G601">
            <v>45386.71</v>
          </cell>
          <cell r="H601">
            <v>6808.01</v>
          </cell>
          <cell r="I601">
            <v>8840.9699999999993</v>
          </cell>
          <cell r="J601">
            <v>38578.699999999997</v>
          </cell>
          <cell r="K601">
            <v>6808.01</v>
          </cell>
          <cell r="L601">
            <v>0</v>
          </cell>
          <cell r="M601">
            <v>0</v>
          </cell>
        </row>
        <row r="602">
          <cell r="A602">
            <v>8159</v>
          </cell>
          <cell r="B602" t="str">
            <v>FLATBED TRUCK</v>
          </cell>
          <cell r="C602" t="str">
            <v>F550</v>
          </cell>
          <cell r="D602" t="str">
            <v>88009-02-</v>
          </cell>
          <cell r="E602" t="str">
            <v>111M</v>
          </cell>
          <cell r="F602">
            <v>38384</v>
          </cell>
          <cell r="G602">
            <v>38553.56</v>
          </cell>
          <cell r="H602">
            <v>0</v>
          </cell>
          <cell r="I602">
            <v>10441.57</v>
          </cell>
          <cell r="J602">
            <v>38553.56</v>
          </cell>
          <cell r="K602">
            <v>0</v>
          </cell>
          <cell r="L602">
            <v>0</v>
          </cell>
          <cell r="M602">
            <v>0</v>
          </cell>
        </row>
        <row r="603">
          <cell r="A603">
            <v>8159.01</v>
          </cell>
          <cell r="B603" t="str">
            <v>FLATBED TRUCK-PAYOFF AMT</v>
          </cell>
          <cell r="D603" t="str">
            <v>88009-02-</v>
          </cell>
          <cell r="F603">
            <v>39873</v>
          </cell>
          <cell r="G603">
            <v>8847.49</v>
          </cell>
          <cell r="H603">
            <v>0</v>
          </cell>
          <cell r="I603">
            <v>8847.49</v>
          </cell>
          <cell r="J603">
            <v>8847.49</v>
          </cell>
          <cell r="K603">
            <v>0</v>
          </cell>
          <cell r="L603">
            <v>0</v>
          </cell>
          <cell r="M603">
            <v>737.19</v>
          </cell>
        </row>
        <row r="604">
          <cell r="A604">
            <v>8161</v>
          </cell>
          <cell r="B604" t="str">
            <v>FLATBED CREW TRUCK</v>
          </cell>
          <cell r="C604" t="str">
            <v>3500</v>
          </cell>
          <cell r="D604" t="str">
            <v>88009-02-</v>
          </cell>
          <cell r="E604" t="str">
            <v>141M</v>
          </cell>
          <cell r="F604">
            <v>38224</v>
          </cell>
          <cell r="G604">
            <v>7273</v>
          </cell>
          <cell r="H604">
            <v>0</v>
          </cell>
          <cell r="I604">
            <v>0</v>
          </cell>
          <cell r="J604">
            <v>7273</v>
          </cell>
          <cell r="K604">
            <v>0</v>
          </cell>
          <cell r="L604">
            <v>0</v>
          </cell>
          <cell r="M604">
            <v>0</v>
          </cell>
        </row>
        <row r="605">
          <cell r="A605">
            <v>8164</v>
          </cell>
          <cell r="B605" t="str">
            <v>FLATBED CREW TRUCK</v>
          </cell>
          <cell r="C605" t="str">
            <v>F450</v>
          </cell>
          <cell r="D605" t="str">
            <v>88009-02-</v>
          </cell>
          <cell r="E605" t="str">
            <v>601M</v>
          </cell>
          <cell r="F605">
            <v>38365</v>
          </cell>
          <cell r="G605">
            <v>44205.440000000002</v>
          </cell>
          <cell r="H605">
            <v>6630.82</v>
          </cell>
          <cell r="I605">
            <v>10959.27</v>
          </cell>
          <cell r="J605">
            <v>37574.620000000003</v>
          </cell>
          <cell r="K605">
            <v>6630.82</v>
          </cell>
          <cell r="L605">
            <v>0</v>
          </cell>
          <cell r="M605">
            <v>0</v>
          </cell>
        </row>
        <row r="606">
          <cell r="A606">
            <v>8165</v>
          </cell>
          <cell r="B606" t="str">
            <v>MECHANICS TRUCK</v>
          </cell>
          <cell r="C606" t="str">
            <v>F550</v>
          </cell>
          <cell r="D606" t="str">
            <v>88009-02-</v>
          </cell>
          <cell r="E606" t="str">
            <v>101M</v>
          </cell>
          <cell r="F606">
            <v>38272</v>
          </cell>
          <cell r="G606">
            <v>63503.95</v>
          </cell>
          <cell r="H606">
            <v>9525.59</v>
          </cell>
          <cell r="I606">
            <v>12370.01</v>
          </cell>
          <cell r="J606">
            <v>53978.36</v>
          </cell>
          <cell r="K606">
            <v>9525.59</v>
          </cell>
          <cell r="L606">
            <v>0</v>
          </cell>
          <cell r="M606">
            <v>0</v>
          </cell>
        </row>
        <row r="607">
          <cell r="A607">
            <v>8166</v>
          </cell>
          <cell r="B607" t="str">
            <v>PICKUP TRUCK</v>
          </cell>
          <cell r="C607" t="str">
            <v>F250</v>
          </cell>
          <cell r="D607" t="str">
            <v>88009-02-</v>
          </cell>
          <cell r="E607" t="str">
            <v>101M</v>
          </cell>
          <cell r="F607">
            <v>38309</v>
          </cell>
          <cell r="G607">
            <v>24857.91</v>
          </cell>
          <cell r="H607">
            <v>3789.44</v>
          </cell>
          <cell r="I607">
            <v>5267.1</v>
          </cell>
          <cell r="J607">
            <v>21068.47</v>
          </cell>
          <cell r="K607">
            <v>3789.44</v>
          </cell>
          <cell r="L607">
            <v>0</v>
          </cell>
          <cell r="M607">
            <v>0</v>
          </cell>
        </row>
        <row r="608">
          <cell r="A608">
            <v>8167</v>
          </cell>
          <cell r="B608" t="str">
            <v>PICKUP TRUCK</v>
          </cell>
          <cell r="C608" t="str">
            <v>F250</v>
          </cell>
          <cell r="D608" t="str">
            <v>88009-02-</v>
          </cell>
          <cell r="E608" t="str">
            <v>101M</v>
          </cell>
          <cell r="F608">
            <v>38322</v>
          </cell>
          <cell r="G608">
            <v>24742.89</v>
          </cell>
          <cell r="H608">
            <v>3711.58</v>
          </cell>
          <cell r="I608">
            <v>5696.01</v>
          </cell>
          <cell r="J608">
            <v>21031.31</v>
          </cell>
          <cell r="K608">
            <v>3711.58</v>
          </cell>
          <cell r="L608">
            <v>0</v>
          </cell>
          <cell r="M608">
            <v>0</v>
          </cell>
        </row>
        <row r="609">
          <cell r="A609">
            <v>8168</v>
          </cell>
          <cell r="B609" t="str">
            <v>PICKUP TRUCK</v>
          </cell>
          <cell r="C609" t="str">
            <v>F250</v>
          </cell>
          <cell r="D609" t="str">
            <v>88009-02-</v>
          </cell>
          <cell r="E609" t="str">
            <v>101M</v>
          </cell>
          <cell r="F609">
            <v>38309</v>
          </cell>
          <cell r="G609">
            <v>24857.91</v>
          </cell>
          <cell r="H609">
            <v>3728.69</v>
          </cell>
          <cell r="I609">
            <v>5282.34</v>
          </cell>
          <cell r="J609">
            <v>21129.22</v>
          </cell>
          <cell r="K609">
            <v>3728.69</v>
          </cell>
          <cell r="L609">
            <v>0</v>
          </cell>
          <cell r="M609">
            <v>0</v>
          </cell>
        </row>
        <row r="610">
          <cell r="A610">
            <v>8169</v>
          </cell>
          <cell r="B610" t="str">
            <v>FLATBED CREW TRUCK</v>
          </cell>
          <cell r="C610" t="str">
            <v>F450</v>
          </cell>
          <cell r="D610" t="str">
            <v>88009-02-</v>
          </cell>
          <cell r="E610" t="str">
            <v>111M</v>
          </cell>
          <cell r="F610">
            <v>38443</v>
          </cell>
          <cell r="G610">
            <v>40611.49</v>
          </cell>
          <cell r="H610">
            <v>0</v>
          </cell>
          <cell r="I610">
            <v>12691.13</v>
          </cell>
          <cell r="J610">
            <v>40611.49</v>
          </cell>
          <cell r="K610">
            <v>0</v>
          </cell>
          <cell r="L610">
            <v>0</v>
          </cell>
          <cell r="M610">
            <v>0</v>
          </cell>
        </row>
        <row r="611">
          <cell r="A611">
            <v>8169.01</v>
          </cell>
          <cell r="B611" t="str">
            <v>FLATBED CREW TRUCK-PAYOFF AMT</v>
          </cell>
          <cell r="D611" t="str">
            <v>88009-02-</v>
          </cell>
          <cell r="F611">
            <v>39934</v>
          </cell>
          <cell r="G611">
            <v>9306.75</v>
          </cell>
          <cell r="H611">
            <v>0</v>
          </cell>
          <cell r="I611">
            <v>9306.75</v>
          </cell>
          <cell r="J611">
            <v>9306.75</v>
          </cell>
          <cell r="K611">
            <v>0</v>
          </cell>
          <cell r="L611">
            <v>0</v>
          </cell>
          <cell r="M611">
            <v>1551.15</v>
          </cell>
        </row>
        <row r="612">
          <cell r="A612">
            <v>8170</v>
          </cell>
          <cell r="B612" t="str">
            <v>PICKUP TRUCK</v>
          </cell>
          <cell r="C612" t="str">
            <v>F250</v>
          </cell>
          <cell r="D612" t="str">
            <v>88009-02-</v>
          </cell>
          <cell r="E612" t="str">
            <v>701M</v>
          </cell>
          <cell r="F612">
            <v>38365</v>
          </cell>
          <cell r="G612">
            <v>24857.91</v>
          </cell>
          <cell r="H612">
            <v>3728.69</v>
          </cell>
          <cell r="I612">
            <v>6162.73</v>
          </cell>
          <cell r="J612">
            <v>21129.22</v>
          </cell>
          <cell r="K612">
            <v>3728.69</v>
          </cell>
          <cell r="L612">
            <v>0</v>
          </cell>
          <cell r="M612">
            <v>0</v>
          </cell>
        </row>
        <row r="613">
          <cell r="A613">
            <v>8171</v>
          </cell>
          <cell r="B613" t="str">
            <v>PICKUP TRUCK</v>
          </cell>
          <cell r="C613" t="str">
            <v>F250</v>
          </cell>
          <cell r="D613" t="str">
            <v>88009-02-</v>
          </cell>
          <cell r="E613" t="str">
            <v>101M</v>
          </cell>
          <cell r="F613">
            <v>38353</v>
          </cell>
          <cell r="G613">
            <v>21659.77</v>
          </cell>
          <cell r="H613">
            <v>0</v>
          </cell>
          <cell r="I613">
            <v>5866.19</v>
          </cell>
          <cell r="J613">
            <v>21659.77</v>
          </cell>
          <cell r="K613">
            <v>0</v>
          </cell>
          <cell r="L613">
            <v>0</v>
          </cell>
          <cell r="M613">
            <v>0</v>
          </cell>
        </row>
        <row r="614">
          <cell r="A614">
            <v>8171.01</v>
          </cell>
          <cell r="B614" t="str">
            <v>PICKUP TRUCK -PAYOFF AMT</v>
          </cell>
          <cell r="D614" t="str">
            <v>88009-02-</v>
          </cell>
          <cell r="F614">
            <v>39873</v>
          </cell>
          <cell r="G614">
            <v>4970.84</v>
          </cell>
          <cell r="H614">
            <v>0</v>
          </cell>
          <cell r="I614">
            <v>4970.84</v>
          </cell>
          <cell r="J614">
            <v>4970.84</v>
          </cell>
          <cell r="K614">
            <v>0</v>
          </cell>
          <cell r="L614">
            <v>0</v>
          </cell>
          <cell r="M614">
            <v>414.2</v>
          </cell>
        </row>
        <row r="615">
          <cell r="A615">
            <v>8172</v>
          </cell>
          <cell r="B615" t="str">
            <v>FLATBED CREW TRUCK</v>
          </cell>
          <cell r="C615" t="str">
            <v>F450</v>
          </cell>
          <cell r="D615" t="str">
            <v>88009-02-</v>
          </cell>
          <cell r="E615" t="str">
            <v>701M</v>
          </cell>
          <cell r="F615">
            <v>38443</v>
          </cell>
          <cell r="G615">
            <v>39667.230000000003</v>
          </cell>
          <cell r="H615">
            <v>0</v>
          </cell>
          <cell r="I615">
            <v>12396.02</v>
          </cell>
          <cell r="J615">
            <v>39667.230000000003</v>
          </cell>
          <cell r="K615">
            <v>0</v>
          </cell>
          <cell r="L615">
            <v>0</v>
          </cell>
          <cell r="M615">
            <v>0</v>
          </cell>
        </row>
        <row r="616">
          <cell r="A616">
            <v>8172.01</v>
          </cell>
          <cell r="B616" t="str">
            <v>FLATBED CREW TRUCK-PAYOFF AMT</v>
          </cell>
          <cell r="D616" t="str">
            <v>88009-02-</v>
          </cell>
          <cell r="F616">
            <v>39934</v>
          </cell>
          <cell r="G616">
            <v>9090.5300000000007</v>
          </cell>
          <cell r="H616">
            <v>0</v>
          </cell>
          <cell r="I616">
            <v>9090.5300000000007</v>
          </cell>
          <cell r="J616">
            <v>9090.5300000000007</v>
          </cell>
          <cell r="K616">
            <v>0</v>
          </cell>
          <cell r="L616">
            <v>0</v>
          </cell>
          <cell r="M616">
            <v>1515.13</v>
          </cell>
        </row>
        <row r="617">
          <cell r="A617">
            <v>8173</v>
          </cell>
          <cell r="B617" t="str">
            <v>PICKUP TRUCK</v>
          </cell>
          <cell r="C617" t="str">
            <v>F250</v>
          </cell>
          <cell r="D617" t="str">
            <v>88009-02-</v>
          </cell>
          <cell r="E617" t="str">
            <v>301M</v>
          </cell>
          <cell r="F617">
            <v>38504</v>
          </cell>
          <cell r="G617">
            <v>25925.25</v>
          </cell>
          <cell r="H617">
            <v>0</v>
          </cell>
          <cell r="I617">
            <v>10262.06</v>
          </cell>
          <cell r="J617">
            <v>25925.25</v>
          </cell>
          <cell r="K617">
            <v>0</v>
          </cell>
          <cell r="L617">
            <v>0</v>
          </cell>
          <cell r="M617">
            <v>0</v>
          </cell>
        </row>
        <row r="618">
          <cell r="A618">
            <v>8174</v>
          </cell>
          <cell r="B618" t="str">
            <v>PICKUP TRUCK</v>
          </cell>
          <cell r="C618" t="str">
            <v>F250</v>
          </cell>
          <cell r="D618" t="str">
            <v>88009-02-</v>
          </cell>
          <cell r="E618" t="str">
            <v>301M</v>
          </cell>
          <cell r="F618">
            <v>38504</v>
          </cell>
          <cell r="G618">
            <v>25925.68</v>
          </cell>
          <cell r="H618">
            <v>0</v>
          </cell>
          <cell r="I618">
            <v>10262.209999999999</v>
          </cell>
          <cell r="J618">
            <v>25925.68</v>
          </cell>
          <cell r="K618">
            <v>0</v>
          </cell>
          <cell r="L618">
            <v>0</v>
          </cell>
          <cell r="M618">
            <v>0</v>
          </cell>
        </row>
        <row r="619">
          <cell r="A619">
            <v>8175</v>
          </cell>
          <cell r="B619" t="str">
            <v>FLATBED CREW TRUCK</v>
          </cell>
          <cell r="C619" t="str">
            <v>F450</v>
          </cell>
          <cell r="D619" t="str">
            <v>88009-02-</v>
          </cell>
          <cell r="E619" t="str">
            <v>301M</v>
          </cell>
          <cell r="F619">
            <v>38504</v>
          </cell>
          <cell r="G619">
            <v>46809.21</v>
          </cell>
          <cell r="H619">
            <v>0</v>
          </cell>
          <cell r="I619">
            <v>11702.37</v>
          </cell>
          <cell r="J619">
            <v>46809.21</v>
          </cell>
          <cell r="K619">
            <v>0</v>
          </cell>
          <cell r="L619">
            <v>0</v>
          </cell>
          <cell r="M619">
            <v>0</v>
          </cell>
        </row>
        <row r="620">
          <cell r="A620">
            <v>8178</v>
          </cell>
          <cell r="B620" t="str">
            <v>FLATBED CREW TRUCK</v>
          </cell>
          <cell r="C620" t="str">
            <v>F450</v>
          </cell>
          <cell r="D620" t="str">
            <v>88009-02-</v>
          </cell>
          <cell r="E620" t="str">
            <v>111M</v>
          </cell>
          <cell r="F620">
            <v>38565</v>
          </cell>
          <cell r="G620">
            <v>38275.79</v>
          </cell>
          <cell r="H620">
            <v>0</v>
          </cell>
          <cell r="I620">
            <v>16745.71</v>
          </cell>
          <cell r="J620">
            <v>38275.79</v>
          </cell>
          <cell r="K620">
            <v>0</v>
          </cell>
          <cell r="L620">
            <v>0</v>
          </cell>
          <cell r="M620">
            <v>0</v>
          </cell>
        </row>
        <row r="621">
          <cell r="A621">
            <v>8179</v>
          </cell>
          <cell r="B621" t="str">
            <v>PICKUP TRUCK</v>
          </cell>
          <cell r="C621" t="str">
            <v>F150</v>
          </cell>
          <cell r="D621" t="str">
            <v>88009-02-</v>
          </cell>
          <cell r="E621" t="str">
            <v>601M</v>
          </cell>
          <cell r="F621">
            <v>38504</v>
          </cell>
          <cell r="G621">
            <v>29801.16</v>
          </cell>
          <cell r="H621">
            <v>0</v>
          </cell>
          <cell r="I621">
            <v>11796.24</v>
          </cell>
          <cell r="J621">
            <v>29801.16</v>
          </cell>
          <cell r="K621">
            <v>0</v>
          </cell>
          <cell r="L621">
            <v>0</v>
          </cell>
          <cell r="M621">
            <v>0</v>
          </cell>
        </row>
        <row r="622">
          <cell r="A622">
            <v>8180</v>
          </cell>
          <cell r="B622" t="str">
            <v>PICKUP TRUCK</v>
          </cell>
          <cell r="C622" t="str">
            <v>F250</v>
          </cell>
          <cell r="D622" t="str">
            <v>88009-02-</v>
          </cell>
          <cell r="E622" t="str">
            <v>701M</v>
          </cell>
          <cell r="F622">
            <v>38534</v>
          </cell>
          <cell r="G622">
            <v>25214.91</v>
          </cell>
          <cell r="H622">
            <v>0</v>
          </cell>
          <cell r="I622">
            <v>10506.23</v>
          </cell>
          <cell r="J622">
            <v>25214.91</v>
          </cell>
          <cell r="K622">
            <v>0</v>
          </cell>
          <cell r="L622">
            <v>0</v>
          </cell>
          <cell r="M622">
            <v>0</v>
          </cell>
        </row>
        <row r="623">
          <cell r="A623">
            <v>8182</v>
          </cell>
          <cell r="B623" t="str">
            <v>PICKUP TRUCK</v>
          </cell>
          <cell r="C623" t="str">
            <v>F250</v>
          </cell>
          <cell r="D623" t="str">
            <v>88009-02-</v>
          </cell>
          <cell r="E623" t="str">
            <v>141M</v>
          </cell>
          <cell r="F623">
            <v>38657</v>
          </cell>
          <cell r="G623">
            <v>38054.78</v>
          </cell>
          <cell r="H623">
            <v>0</v>
          </cell>
          <cell r="I623">
            <v>19027.34</v>
          </cell>
          <cell r="J623">
            <v>38054.78</v>
          </cell>
          <cell r="K623">
            <v>0</v>
          </cell>
          <cell r="L623">
            <v>0</v>
          </cell>
          <cell r="M623">
            <v>0</v>
          </cell>
        </row>
        <row r="624">
          <cell r="A624">
            <v>8183</v>
          </cell>
          <cell r="B624" t="str">
            <v>PICKUP TRUCK</v>
          </cell>
          <cell r="C624" t="str">
            <v>F250</v>
          </cell>
          <cell r="D624" t="str">
            <v>88009-02-</v>
          </cell>
          <cell r="E624" t="str">
            <v>101M</v>
          </cell>
          <cell r="F624">
            <v>38565</v>
          </cell>
          <cell r="G624">
            <v>27170.07</v>
          </cell>
          <cell r="H624">
            <v>0</v>
          </cell>
          <cell r="I624">
            <v>11886.94</v>
          </cell>
          <cell r="J624">
            <v>27170.07</v>
          </cell>
          <cell r="K624">
            <v>0</v>
          </cell>
          <cell r="L624">
            <v>0</v>
          </cell>
          <cell r="M624">
            <v>0</v>
          </cell>
        </row>
        <row r="625">
          <cell r="A625">
            <v>8184</v>
          </cell>
          <cell r="B625" t="str">
            <v>PICKUP TRUCK</v>
          </cell>
          <cell r="C625" t="str">
            <v>F250</v>
          </cell>
          <cell r="D625" t="str">
            <v>88009-02-</v>
          </cell>
          <cell r="E625" t="str">
            <v>101M</v>
          </cell>
          <cell r="F625">
            <v>38565</v>
          </cell>
          <cell r="G625">
            <v>27170.07</v>
          </cell>
          <cell r="H625">
            <v>0</v>
          </cell>
          <cell r="I625">
            <v>11886.94</v>
          </cell>
          <cell r="J625">
            <v>27170.07</v>
          </cell>
          <cell r="K625">
            <v>0</v>
          </cell>
          <cell r="L625">
            <v>0</v>
          </cell>
          <cell r="M625">
            <v>0</v>
          </cell>
        </row>
        <row r="626">
          <cell r="A626">
            <v>8185</v>
          </cell>
          <cell r="B626" t="str">
            <v>PICKUP TRUCK</v>
          </cell>
          <cell r="C626" t="str">
            <v>F250</v>
          </cell>
          <cell r="D626" t="str">
            <v>88009-02-</v>
          </cell>
          <cell r="E626" t="str">
            <v>301M</v>
          </cell>
          <cell r="F626">
            <v>38749</v>
          </cell>
          <cell r="G626">
            <v>27272.83</v>
          </cell>
          <cell r="H626">
            <v>0</v>
          </cell>
          <cell r="I626">
            <v>15340.99</v>
          </cell>
          <cell r="J626">
            <v>27272.83</v>
          </cell>
          <cell r="K626">
            <v>0</v>
          </cell>
          <cell r="L626">
            <v>0</v>
          </cell>
          <cell r="M626">
            <v>0</v>
          </cell>
        </row>
        <row r="627">
          <cell r="A627">
            <v>8186</v>
          </cell>
          <cell r="B627" t="str">
            <v>PICKUP TRUCK</v>
          </cell>
          <cell r="C627" t="str">
            <v>F250</v>
          </cell>
          <cell r="D627" t="str">
            <v>88009-02-</v>
          </cell>
          <cell r="E627" t="str">
            <v>301M</v>
          </cell>
          <cell r="F627">
            <v>38749</v>
          </cell>
          <cell r="G627">
            <v>27272.83</v>
          </cell>
          <cell r="H627">
            <v>0</v>
          </cell>
          <cell r="I627">
            <v>15340.99</v>
          </cell>
          <cell r="J627">
            <v>27272.83</v>
          </cell>
          <cell r="K627">
            <v>0</v>
          </cell>
          <cell r="L627">
            <v>0</v>
          </cell>
          <cell r="M627">
            <v>0</v>
          </cell>
        </row>
        <row r="628">
          <cell r="A628">
            <v>8187</v>
          </cell>
          <cell r="B628" t="str">
            <v>FLATBED CREW TRUCK</v>
          </cell>
          <cell r="C628" t="str">
            <v>F455</v>
          </cell>
          <cell r="D628" t="str">
            <v>88009-02-</v>
          </cell>
          <cell r="E628" t="str">
            <v>301M</v>
          </cell>
          <cell r="F628">
            <v>38777</v>
          </cell>
          <cell r="G628">
            <v>53538.21</v>
          </cell>
          <cell r="H628">
            <v>0</v>
          </cell>
          <cell r="I628">
            <v>31230.62</v>
          </cell>
          <cell r="J628">
            <v>53538.21</v>
          </cell>
          <cell r="K628">
            <v>0</v>
          </cell>
          <cell r="L628">
            <v>0</v>
          </cell>
          <cell r="M628">
            <v>0</v>
          </cell>
        </row>
        <row r="629">
          <cell r="A629">
            <v>8188</v>
          </cell>
          <cell r="B629" t="str">
            <v>PICKUP TRUCK</v>
          </cell>
          <cell r="C629" t="str">
            <v>F250</v>
          </cell>
          <cell r="D629" t="str">
            <v>88009-02-</v>
          </cell>
          <cell r="E629" t="str">
            <v>701M</v>
          </cell>
          <cell r="F629">
            <v>38869</v>
          </cell>
          <cell r="G629">
            <v>28409.96</v>
          </cell>
          <cell r="H629">
            <v>0</v>
          </cell>
          <cell r="I629">
            <v>18348.12</v>
          </cell>
          <cell r="J629">
            <v>28409.96</v>
          </cell>
          <cell r="K629">
            <v>0</v>
          </cell>
          <cell r="L629">
            <v>0</v>
          </cell>
          <cell r="M629">
            <v>0</v>
          </cell>
        </row>
        <row r="630">
          <cell r="A630">
            <v>8189</v>
          </cell>
          <cell r="B630" t="str">
            <v>PICKUP TRUCK</v>
          </cell>
          <cell r="C630" t="str">
            <v>F250</v>
          </cell>
          <cell r="D630" t="str">
            <v>88009-02-</v>
          </cell>
          <cell r="E630" t="str">
            <v>301M</v>
          </cell>
          <cell r="F630">
            <v>38961</v>
          </cell>
          <cell r="G630">
            <v>28210.21</v>
          </cell>
          <cell r="H630">
            <v>0</v>
          </cell>
          <cell r="I630">
            <v>19982.27</v>
          </cell>
          <cell r="J630">
            <v>28210.21</v>
          </cell>
          <cell r="K630">
            <v>0</v>
          </cell>
          <cell r="L630">
            <v>0</v>
          </cell>
          <cell r="M630">
            <v>0</v>
          </cell>
        </row>
        <row r="631">
          <cell r="A631">
            <v>8190</v>
          </cell>
          <cell r="B631" t="str">
            <v>PICKUP TRUCK</v>
          </cell>
          <cell r="C631" t="str">
            <v>F250</v>
          </cell>
          <cell r="D631" t="str">
            <v>88009-02-</v>
          </cell>
          <cell r="E631" t="str">
            <v>301M</v>
          </cell>
          <cell r="F631">
            <v>38961</v>
          </cell>
          <cell r="G631">
            <v>28210.21</v>
          </cell>
          <cell r="H631">
            <v>0</v>
          </cell>
          <cell r="I631">
            <v>19982.27</v>
          </cell>
          <cell r="J631">
            <v>28210.21</v>
          </cell>
          <cell r="K631">
            <v>0</v>
          </cell>
          <cell r="L631">
            <v>0</v>
          </cell>
          <cell r="M631">
            <v>0</v>
          </cell>
        </row>
        <row r="632">
          <cell r="A632">
            <v>8192</v>
          </cell>
          <cell r="B632" t="str">
            <v>FLATBED CREW TRUCK</v>
          </cell>
          <cell r="C632" t="str">
            <v>F450</v>
          </cell>
          <cell r="D632" t="str">
            <v>88009-02-</v>
          </cell>
          <cell r="E632" t="str">
            <v>301M</v>
          </cell>
          <cell r="F632">
            <v>39083</v>
          </cell>
          <cell r="G632">
            <v>36428.07</v>
          </cell>
          <cell r="H632">
            <v>0</v>
          </cell>
          <cell r="I632">
            <v>36428.07</v>
          </cell>
          <cell r="J632">
            <v>32178.37</v>
          </cell>
          <cell r="K632">
            <v>4249.7</v>
          </cell>
          <cell r="L632">
            <v>0</v>
          </cell>
          <cell r="M632">
            <v>2549.88</v>
          </cell>
        </row>
        <row r="633">
          <cell r="A633">
            <v>8193</v>
          </cell>
          <cell r="B633" t="str">
            <v>PICKUP TRUCK</v>
          </cell>
          <cell r="C633" t="str">
            <v>F250</v>
          </cell>
          <cell r="D633" t="str">
            <v>88009-02-</v>
          </cell>
          <cell r="E633" t="str">
            <v>101M</v>
          </cell>
          <cell r="F633">
            <v>39142</v>
          </cell>
          <cell r="G633">
            <v>26113.79</v>
          </cell>
          <cell r="H633">
            <v>4828.95</v>
          </cell>
          <cell r="I633">
            <v>21284.84</v>
          </cell>
          <cell r="J633">
            <v>21284.84</v>
          </cell>
          <cell r="K633">
            <v>4828.95</v>
          </cell>
          <cell r="L633">
            <v>0</v>
          </cell>
          <cell r="M633">
            <v>887.06</v>
          </cell>
        </row>
        <row r="634">
          <cell r="A634">
            <v>8194</v>
          </cell>
          <cell r="B634" t="str">
            <v>PICKUP TRUCK</v>
          </cell>
          <cell r="C634" t="str">
            <v>F250</v>
          </cell>
          <cell r="D634" t="str">
            <v>88009-02-</v>
          </cell>
          <cell r="E634" t="str">
            <v>101M</v>
          </cell>
          <cell r="F634">
            <v>39142</v>
          </cell>
          <cell r="G634">
            <v>26113.79</v>
          </cell>
          <cell r="H634">
            <v>4828.95</v>
          </cell>
          <cell r="I634">
            <v>21284.84</v>
          </cell>
          <cell r="J634">
            <v>21284.84</v>
          </cell>
          <cell r="K634">
            <v>4828.95</v>
          </cell>
          <cell r="L634">
            <v>0</v>
          </cell>
          <cell r="M634">
            <v>887.06</v>
          </cell>
        </row>
        <row r="635">
          <cell r="A635">
            <v>8195</v>
          </cell>
          <cell r="B635" t="str">
            <v>FLATBED CREW TRUCK</v>
          </cell>
          <cell r="C635" t="str">
            <v>F450</v>
          </cell>
          <cell r="D635" t="str">
            <v>88009-02-</v>
          </cell>
          <cell r="E635" t="str">
            <v>111M</v>
          </cell>
          <cell r="F635">
            <v>39234</v>
          </cell>
          <cell r="G635">
            <v>48885.81</v>
          </cell>
          <cell r="H635">
            <v>9040.74</v>
          </cell>
          <cell r="I635">
            <v>39845.07</v>
          </cell>
          <cell r="J635">
            <v>39845.07</v>
          </cell>
          <cell r="K635">
            <v>9040.74</v>
          </cell>
          <cell r="L635">
            <v>0</v>
          </cell>
          <cell r="M635">
            <v>4150.34</v>
          </cell>
        </row>
        <row r="636">
          <cell r="A636">
            <v>8196</v>
          </cell>
          <cell r="B636" t="str">
            <v>PICKUP TRUCK</v>
          </cell>
          <cell r="C636" t="str">
            <v>F150</v>
          </cell>
          <cell r="D636" t="str">
            <v>88009-02-</v>
          </cell>
          <cell r="E636" t="str">
            <v>101M</v>
          </cell>
          <cell r="F636">
            <v>40603</v>
          </cell>
          <cell r="G636">
            <v>31696.07</v>
          </cell>
          <cell r="H636">
            <v>5861.23</v>
          </cell>
          <cell r="I636">
            <v>25834.84</v>
          </cell>
          <cell r="J636">
            <v>25834.84</v>
          </cell>
          <cell r="K636">
            <v>5861.23</v>
          </cell>
          <cell r="L636">
            <v>0</v>
          </cell>
          <cell r="M636">
            <v>1076.26</v>
          </cell>
        </row>
        <row r="637">
          <cell r="A637">
            <v>8197</v>
          </cell>
          <cell r="B637" t="str">
            <v>PICKUP TRUCK</v>
          </cell>
          <cell r="C637" t="str">
            <v>RANGER</v>
          </cell>
          <cell r="D637" t="str">
            <v>88009-02-</v>
          </cell>
          <cell r="E637" t="str">
            <v>701M</v>
          </cell>
          <cell r="F637">
            <v>39173</v>
          </cell>
          <cell r="G637">
            <v>19272.400000000001</v>
          </cell>
          <cell r="H637">
            <v>3563.83</v>
          </cell>
          <cell r="I637">
            <v>15708.57</v>
          </cell>
          <cell r="J637">
            <v>15708.57</v>
          </cell>
          <cell r="K637">
            <v>3563.83</v>
          </cell>
          <cell r="L637">
            <v>0</v>
          </cell>
          <cell r="M637">
            <v>981.87</v>
          </cell>
        </row>
        <row r="638">
          <cell r="A638">
            <v>8198</v>
          </cell>
          <cell r="B638" t="str">
            <v>FLATBED CREW TRUCK</v>
          </cell>
          <cell r="C638" t="str">
            <v>F450</v>
          </cell>
          <cell r="D638" t="str">
            <v>88009-02-</v>
          </cell>
          <cell r="E638" t="str">
            <v>601M</v>
          </cell>
          <cell r="F638">
            <v>39264</v>
          </cell>
          <cell r="G638">
            <v>46659.9</v>
          </cell>
          <cell r="H638">
            <v>8626.14</v>
          </cell>
          <cell r="I638">
            <v>38033.760000000002</v>
          </cell>
          <cell r="J638">
            <v>38033.760000000002</v>
          </cell>
          <cell r="K638">
            <v>8626.14</v>
          </cell>
          <cell r="L638">
            <v>0</v>
          </cell>
          <cell r="M638">
            <v>4754.22</v>
          </cell>
        </row>
        <row r="639">
          <cell r="A639">
            <v>8199</v>
          </cell>
          <cell r="B639" t="str">
            <v>PICKUP TRUCK</v>
          </cell>
          <cell r="C639" t="str">
            <v>F250</v>
          </cell>
          <cell r="D639" t="str">
            <v>88009-02-</v>
          </cell>
          <cell r="E639" t="str">
            <v>701M</v>
          </cell>
          <cell r="F639">
            <v>39203</v>
          </cell>
          <cell r="G639">
            <v>26647.119999999999</v>
          </cell>
          <cell r="H639">
            <v>4927.55</v>
          </cell>
          <cell r="I639">
            <v>21719.57</v>
          </cell>
          <cell r="J639">
            <v>21719.57</v>
          </cell>
          <cell r="K639">
            <v>4927.55</v>
          </cell>
          <cell r="L639">
            <v>0</v>
          </cell>
          <cell r="M639">
            <v>1810.01</v>
          </cell>
        </row>
        <row r="640">
          <cell r="A640">
            <v>8200</v>
          </cell>
          <cell r="B640" t="str">
            <v>PICKUP TRUCK</v>
          </cell>
          <cell r="C640" t="str">
            <v>F250</v>
          </cell>
          <cell r="D640" t="str">
            <v>88009-02-</v>
          </cell>
          <cell r="E640" t="str">
            <v>101M</v>
          </cell>
          <cell r="F640">
            <v>39234</v>
          </cell>
          <cell r="G640">
            <v>24481.79</v>
          </cell>
          <cell r="H640">
            <v>4527.55</v>
          </cell>
          <cell r="I640">
            <v>19954.240000000002</v>
          </cell>
          <cell r="J640">
            <v>19954.240000000002</v>
          </cell>
          <cell r="K640">
            <v>4527.55</v>
          </cell>
          <cell r="L640">
            <v>0</v>
          </cell>
          <cell r="M640">
            <v>2078.71</v>
          </cell>
        </row>
        <row r="641">
          <cell r="A641">
            <v>8201</v>
          </cell>
          <cell r="B641" t="str">
            <v>FLATBED TRAFFIC CONTROL</v>
          </cell>
          <cell r="C641" t="str">
            <v>F350</v>
          </cell>
          <cell r="D641" t="str">
            <v>88009-02-</v>
          </cell>
          <cell r="E641" t="str">
            <v>101M</v>
          </cell>
          <cell r="F641">
            <v>39227</v>
          </cell>
          <cell r="G641">
            <v>18943.75</v>
          </cell>
          <cell r="H641">
            <v>0</v>
          </cell>
          <cell r="I641">
            <v>14207.83</v>
          </cell>
          <cell r="J641">
            <v>18943.75</v>
          </cell>
          <cell r="K641">
            <v>0</v>
          </cell>
          <cell r="L641">
            <v>0</v>
          </cell>
          <cell r="M641">
            <v>0</v>
          </cell>
        </row>
        <row r="642">
          <cell r="A642">
            <v>8202</v>
          </cell>
          <cell r="B642" t="str">
            <v>PICKUP TRUCK</v>
          </cell>
          <cell r="C642" t="str">
            <v>F250</v>
          </cell>
          <cell r="D642" t="str">
            <v>88009-02-</v>
          </cell>
          <cell r="E642" t="str">
            <v>101M</v>
          </cell>
          <cell r="F642">
            <v>39264</v>
          </cell>
          <cell r="G642">
            <v>25019.48</v>
          </cell>
          <cell r="H642">
            <v>4627.55</v>
          </cell>
          <cell r="I642">
            <v>20391.93</v>
          </cell>
          <cell r="J642">
            <v>20391.93</v>
          </cell>
          <cell r="K642">
            <v>4627.55</v>
          </cell>
          <cell r="L642">
            <v>0</v>
          </cell>
          <cell r="M642">
            <v>2549.0700000000002</v>
          </cell>
        </row>
        <row r="643">
          <cell r="A643">
            <v>8203</v>
          </cell>
          <cell r="B643" t="str">
            <v>FLATBED CREW TRUCK</v>
          </cell>
          <cell r="C643" t="str">
            <v>F450</v>
          </cell>
          <cell r="D643" t="str">
            <v>88009-02-</v>
          </cell>
          <cell r="E643" t="str">
            <v>111M</v>
          </cell>
          <cell r="F643">
            <v>39387</v>
          </cell>
          <cell r="G643">
            <v>47291.48</v>
          </cell>
          <cell r="H643">
            <v>8841.32</v>
          </cell>
          <cell r="I643">
            <v>38450.160000000003</v>
          </cell>
          <cell r="J643">
            <v>37649.35</v>
          </cell>
          <cell r="K643">
            <v>9642.1299999999992</v>
          </cell>
          <cell r="L643">
            <v>0</v>
          </cell>
          <cell r="M643">
            <v>7209.45</v>
          </cell>
        </row>
        <row r="644">
          <cell r="A644">
            <v>8204</v>
          </cell>
          <cell r="B644" t="str">
            <v>PICKUP TRUCK</v>
          </cell>
          <cell r="C644" t="str">
            <v>F150</v>
          </cell>
          <cell r="D644" t="str">
            <v>88009-02-</v>
          </cell>
          <cell r="E644" t="str">
            <v>020</v>
          </cell>
          <cell r="F644">
            <v>39326</v>
          </cell>
          <cell r="G644">
            <v>27353.64</v>
          </cell>
          <cell r="H644">
            <v>5053.79</v>
          </cell>
          <cell r="I644">
            <v>22299.85</v>
          </cell>
          <cell r="J644">
            <v>22299.85</v>
          </cell>
          <cell r="K644">
            <v>5053.79</v>
          </cell>
          <cell r="L644">
            <v>0</v>
          </cell>
          <cell r="M644">
            <v>3716.65</v>
          </cell>
        </row>
        <row r="645">
          <cell r="A645">
            <v>8205</v>
          </cell>
          <cell r="B645" t="str">
            <v>PICKUP TRUCK</v>
          </cell>
          <cell r="C645" t="str">
            <v>F150</v>
          </cell>
          <cell r="D645" t="str">
            <v>88009-02-</v>
          </cell>
          <cell r="E645" t="str">
            <v>701M</v>
          </cell>
          <cell r="F645">
            <v>39326</v>
          </cell>
          <cell r="G645">
            <v>27353.64</v>
          </cell>
          <cell r="H645">
            <v>5053.79</v>
          </cell>
          <cell r="I645">
            <v>22299.85</v>
          </cell>
          <cell r="J645">
            <v>22299.85</v>
          </cell>
          <cell r="K645">
            <v>5053.79</v>
          </cell>
          <cell r="L645">
            <v>0</v>
          </cell>
          <cell r="M645">
            <v>3716.65</v>
          </cell>
        </row>
        <row r="646">
          <cell r="A646">
            <v>8206</v>
          </cell>
          <cell r="B646" t="str">
            <v>PICKUP TRUCK</v>
          </cell>
          <cell r="C646" t="str">
            <v>F150</v>
          </cell>
          <cell r="D646" t="str">
            <v>88009-02-</v>
          </cell>
          <cell r="E646" t="str">
            <v>121M</v>
          </cell>
          <cell r="F646">
            <v>39387</v>
          </cell>
          <cell r="G646">
            <v>29793.93</v>
          </cell>
          <cell r="H646">
            <v>5581.2</v>
          </cell>
          <cell r="I646">
            <v>24212.73</v>
          </cell>
          <cell r="J646">
            <v>23708.21</v>
          </cell>
          <cell r="K646">
            <v>6085.72</v>
          </cell>
          <cell r="L646">
            <v>0</v>
          </cell>
          <cell r="M646">
            <v>4539.87</v>
          </cell>
        </row>
        <row r="647">
          <cell r="A647">
            <v>8207</v>
          </cell>
          <cell r="B647" t="str">
            <v>PICKUP TRUCK</v>
          </cell>
          <cell r="C647" t="str">
            <v>F250</v>
          </cell>
          <cell r="D647" t="str">
            <v>88009-02-</v>
          </cell>
          <cell r="E647" t="str">
            <v>101M</v>
          </cell>
          <cell r="F647">
            <v>39387</v>
          </cell>
          <cell r="G647">
            <v>25456.880000000001</v>
          </cell>
          <cell r="H647">
            <v>4759.2299999999996</v>
          </cell>
          <cell r="I647">
            <v>20697.650000000001</v>
          </cell>
          <cell r="J647">
            <v>20266.400000000001</v>
          </cell>
          <cell r="K647">
            <v>5190.4799999999996</v>
          </cell>
          <cell r="L647">
            <v>0</v>
          </cell>
          <cell r="M647">
            <v>3880.8</v>
          </cell>
        </row>
        <row r="648">
          <cell r="A648">
            <v>8208</v>
          </cell>
          <cell r="B648" t="str">
            <v>FLATBED TRUCK</v>
          </cell>
          <cell r="C648" t="str">
            <v>F450</v>
          </cell>
          <cell r="D648" t="str">
            <v>88009-02-</v>
          </cell>
          <cell r="E648" t="str">
            <v>111M</v>
          </cell>
          <cell r="F648">
            <v>39437</v>
          </cell>
          <cell r="G648">
            <v>43685.73</v>
          </cell>
          <cell r="H648">
            <v>8078.32</v>
          </cell>
          <cell r="I648">
            <v>35607.410000000003</v>
          </cell>
          <cell r="J648">
            <v>34123.72</v>
          </cell>
          <cell r="K648">
            <v>9562.01</v>
          </cell>
          <cell r="L648">
            <v>0</v>
          </cell>
          <cell r="M648">
            <v>6676.38</v>
          </cell>
        </row>
        <row r="649">
          <cell r="A649">
            <v>8209</v>
          </cell>
          <cell r="B649" t="str">
            <v>PICKUP TRUCK</v>
          </cell>
          <cell r="C649" t="str">
            <v>RANGER</v>
          </cell>
          <cell r="D649" t="str">
            <v>88009-02-</v>
          </cell>
          <cell r="E649" t="str">
            <v>101M</v>
          </cell>
          <cell r="F649">
            <v>39387</v>
          </cell>
          <cell r="G649">
            <v>20036.099999999999</v>
          </cell>
          <cell r="H649">
            <v>3745.8</v>
          </cell>
          <cell r="I649">
            <v>16290.3</v>
          </cell>
          <cell r="J649">
            <v>15950.86</v>
          </cell>
          <cell r="K649">
            <v>4085.24</v>
          </cell>
          <cell r="L649">
            <v>0</v>
          </cell>
          <cell r="M649">
            <v>3054.42</v>
          </cell>
        </row>
        <row r="650">
          <cell r="A650">
            <v>8210</v>
          </cell>
          <cell r="B650" t="str">
            <v>FLATBED TRUCK</v>
          </cell>
          <cell r="C650" t="str">
            <v>F350</v>
          </cell>
          <cell r="D650" t="str">
            <v>88009-02-</v>
          </cell>
          <cell r="E650" t="str">
            <v>121M</v>
          </cell>
          <cell r="F650">
            <v>39399</v>
          </cell>
          <cell r="G650">
            <v>8118.74</v>
          </cell>
          <cell r="H650">
            <v>0</v>
          </cell>
          <cell r="I650">
            <v>8118.74</v>
          </cell>
          <cell r="J650">
            <v>8118.74</v>
          </cell>
          <cell r="K650">
            <v>0</v>
          </cell>
          <cell r="L650">
            <v>0</v>
          </cell>
          <cell r="M650">
            <v>0</v>
          </cell>
        </row>
        <row r="651">
          <cell r="A651">
            <v>8211</v>
          </cell>
          <cell r="B651" t="str">
            <v>PICKUP TRUCK</v>
          </cell>
          <cell r="C651" t="str">
            <v>F250</v>
          </cell>
          <cell r="D651" t="str">
            <v>88009-02-</v>
          </cell>
          <cell r="E651" t="str">
            <v>701M</v>
          </cell>
          <cell r="F651">
            <v>39417</v>
          </cell>
          <cell r="G651">
            <v>23425.32</v>
          </cell>
          <cell r="H651">
            <v>4900</v>
          </cell>
          <cell r="I651">
            <v>18525.32</v>
          </cell>
          <cell r="J651">
            <v>17753.77</v>
          </cell>
          <cell r="K651">
            <v>5671.55</v>
          </cell>
          <cell r="L651">
            <v>0</v>
          </cell>
          <cell r="M651">
            <v>3473.46</v>
          </cell>
        </row>
        <row r="652">
          <cell r="A652">
            <v>8212</v>
          </cell>
          <cell r="B652" t="str">
            <v>PICKUP TRUCK</v>
          </cell>
          <cell r="C652" t="str">
            <v>F250</v>
          </cell>
          <cell r="D652" t="str">
            <v>88009-02-</v>
          </cell>
          <cell r="E652" t="str">
            <v>701M</v>
          </cell>
          <cell r="F652">
            <v>39448</v>
          </cell>
          <cell r="G652">
            <v>24556.799999999999</v>
          </cell>
          <cell r="H652">
            <v>4537.05</v>
          </cell>
          <cell r="I652">
            <v>20019.75</v>
          </cell>
          <cell r="J652">
            <v>18768.599999999999</v>
          </cell>
          <cell r="K652">
            <v>5788.2</v>
          </cell>
          <cell r="L652">
            <v>0</v>
          </cell>
          <cell r="M652">
            <v>3753.72</v>
          </cell>
        </row>
        <row r="653">
          <cell r="A653">
            <v>8213</v>
          </cell>
          <cell r="B653" t="str">
            <v>PICKUP TRUCK</v>
          </cell>
          <cell r="C653" t="str">
            <v>F150</v>
          </cell>
          <cell r="D653" t="str">
            <v>88009-02-</v>
          </cell>
          <cell r="E653" t="str">
            <v>020</v>
          </cell>
          <cell r="F653">
            <v>39457</v>
          </cell>
          <cell r="G653">
            <v>27611.49</v>
          </cell>
          <cell r="H653">
            <v>5101.43</v>
          </cell>
          <cell r="I653">
            <v>22510.06</v>
          </cell>
          <cell r="J653">
            <v>21103.200000000001</v>
          </cell>
          <cell r="K653">
            <v>6508.29</v>
          </cell>
          <cell r="L653">
            <v>0</v>
          </cell>
          <cell r="M653">
            <v>4220.6400000000003</v>
          </cell>
        </row>
        <row r="654">
          <cell r="A654">
            <v>8214</v>
          </cell>
          <cell r="B654" t="str">
            <v>PICKUP TRUCK</v>
          </cell>
          <cell r="C654" t="str">
            <v>RANGER</v>
          </cell>
          <cell r="D654" t="str">
            <v>88009-02-</v>
          </cell>
          <cell r="E654" t="str">
            <v>101M</v>
          </cell>
          <cell r="F654">
            <v>39448</v>
          </cell>
          <cell r="G654">
            <v>19845.04</v>
          </cell>
          <cell r="H654">
            <v>3666.52</v>
          </cell>
          <cell r="I654">
            <v>16178.52</v>
          </cell>
          <cell r="J654">
            <v>15167.25</v>
          </cell>
          <cell r="K654">
            <v>4677.79</v>
          </cell>
          <cell r="L654">
            <v>0</v>
          </cell>
          <cell r="M654">
            <v>3033.45</v>
          </cell>
        </row>
        <row r="655">
          <cell r="A655">
            <v>8215</v>
          </cell>
          <cell r="B655" t="str">
            <v>MECHANICS TRUCK</v>
          </cell>
          <cell r="C655" t="str">
            <v>F450</v>
          </cell>
          <cell r="D655" t="str">
            <v>88009-02-</v>
          </cell>
          <cell r="E655" t="str">
            <v>101M</v>
          </cell>
          <cell r="F655">
            <v>39569</v>
          </cell>
          <cell r="G655">
            <v>66125.98</v>
          </cell>
          <cell r="H655">
            <v>13225.2</v>
          </cell>
          <cell r="I655">
            <v>52900.78</v>
          </cell>
          <cell r="J655">
            <v>45186.1</v>
          </cell>
          <cell r="K655">
            <v>20939.88</v>
          </cell>
          <cell r="L655">
            <v>0</v>
          </cell>
          <cell r="M655">
            <v>9918.9</v>
          </cell>
        </row>
        <row r="656">
          <cell r="A656">
            <v>8216</v>
          </cell>
          <cell r="B656" t="str">
            <v>FLATBED CREW TRUCK</v>
          </cell>
          <cell r="C656" t="str">
            <v>F450</v>
          </cell>
          <cell r="D656" t="str">
            <v>88009-02-</v>
          </cell>
          <cell r="E656" t="str">
            <v>701M</v>
          </cell>
          <cell r="F656">
            <v>39569</v>
          </cell>
          <cell r="G656">
            <v>47407.16</v>
          </cell>
          <cell r="H656">
            <v>9481.43</v>
          </cell>
          <cell r="I656">
            <v>37925.730000000003</v>
          </cell>
          <cell r="J656">
            <v>32394.92</v>
          </cell>
          <cell r="K656">
            <v>15012.24</v>
          </cell>
          <cell r="L656">
            <v>0</v>
          </cell>
          <cell r="M656">
            <v>7111.08</v>
          </cell>
        </row>
        <row r="657">
          <cell r="A657">
            <v>8217</v>
          </cell>
          <cell r="B657" t="str">
            <v>PICKUP TRUCK</v>
          </cell>
          <cell r="C657" t="str">
            <v>F150</v>
          </cell>
          <cell r="D657" t="str">
            <v>88009-02-</v>
          </cell>
          <cell r="E657" t="str">
            <v>701M</v>
          </cell>
          <cell r="F657">
            <v>39479</v>
          </cell>
          <cell r="G657">
            <v>26183.51</v>
          </cell>
          <cell r="H657">
            <v>5236.7</v>
          </cell>
          <cell r="I657">
            <v>20946.810000000001</v>
          </cell>
          <cell r="J657">
            <v>19201.16</v>
          </cell>
          <cell r="K657">
            <v>6982.35</v>
          </cell>
          <cell r="L657">
            <v>0</v>
          </cell>
          <cell r="M657">
            <v>3927.51</v>
          </cell>
        </row>
        <row r="658">
          <cell r="A658">
            <v>8218</v>
          </cell>
          <cell r="B658" t="str">
            <v>PICKUP TRUCK</v>
          </cell>
          <cell r="C658" t="str">
            <v>F150</v>
          </cell>
          <cell r="D658" t="str">
            <v>88009-02-</v>
          </cell>
          <cell r="E658" t="str">
            <v>701M</v>
          </cell>
          <cell r="F658">
            <v>39479</v>
          </cell>
          <cell r="G658">
            <v>27511.98</v>
          </cell>
          <cell r="H658">
            <v>5502.4</v>
          </cell>
          <cell r="I658">
            <v>22009.58</v>
          </cell>
          <cell r="J658">
            <v>20175.32</v>
          </cell>
          <cell r="K658">
            <v>7336.66</v>
          </cell>
          <cell r="L658">
            <v>0</v>
          </cell>
          <cell r="M658">
            <v>4126.7700000000004</v>
          </cell>
        </row>
        <row r="659">
          <cell r="A659">
            <v>8219</v>
          </cell>
          <cell r="B659" t="str">
            <v>PICKUP TRUCK</v>
          </cell>
          <cell r="C659" t="str">
            <v>F150</v>
          </cell>
          <cell r="D659" t="str">
            <v>88009-02-</v>
          </cell>
          <cell r="E659" t="str">
            <v>601M</v>
          </cell>
          <cell r="F659">
            <v>39479</v>
          </cell>
          <cell r="G659">
            <v>27316.89</v>
          </cell>
          <cell r="H659">
            <v>5463.38</v>
          </cell>
          <cell r="I659">
            <v>21853.51</v>
          </cell>
          <cell r="J659">
            <v>20032.32</v>
          </cell>
          <cell r="K659">
            <v>7284.57</v>
          </cell>
          <cell r="L659">
            <v>0</v>
          </cell>
          <cell r="M659">
            <v>4097.5200000000004</v>
          </cell>
        </row>
        <row r="660">
          <cell r="A660">
            <v>8220</v>
          </cell>
          <cell r="B660" t="str">
            <v>PICKUP TRUCK</v>
          </cell>
          <cell r="C660" t="str">
            <v>F150</v>
          </cell>
          <cell r="D660" t="str">
            <v>88009-02-</v>
          </cell>
          <cell r="E660" t="str">
            <v>301M</v>
          </cell>
          <cell r="F660">
            <v>39479</v>
          </cell>
          <cell r="G660">
            <v>29268.83</v>
          </cell>
          <cell r="H660">
            <v>5853.77</v>
          </cell>
          <cell r="I660">
            <v>23415.06</v>
          </cell>
          <cell r="J660">
            <v>21463.64</v>
          </cell>
          <cell r="K660">
            <v>7805.19</v>
          </cell>
          <cell r="L660">
            <v>0</v>
          </cell>
          <cell r="M660">
            <v>4390.29</v>
          </cell>
        </row>
        <row r="661">
          <cell r="A661">
            <v>8221</v>
          </cell>
          <cell r="B661" t="str">
            <v>CREW TRUCK</v>
          </cell>
          <cell r="C661" t="str">
            <v>F350</v>
          </cell>
          <cell r="D661" t="str">
            <v>88009-02-</v>
          </cell>
          <cell r="E661" t="str">
            <v>141M</v>
          </cell>
          <cell r="F661">
            <v>39508</v>
          </cell>
          <cell r="G661">
            <v>34913.93</v>
          </cell>
          <cell r="H661">
            <v>6982.79</v>
          </cell>
          <cell r="I661">
            <v>27931.14</v>
          </cell>
          <cell r="J661">
            <v>25021.7</v>
          </cell>
          <cell r="K661">
            <v>9892.23</v>
          </cell>
          <cell r="L661">
            <v>0</v>
          </cell>
          <cell r="M661">
            <v>5237.1000000000004</v>
          </cell>
        </row>
        <row r="662">
          <cell r="A662">
            <v>8222</v>
          </cell>
          <cell r="B662" t="str">
            <v>CREW TRUCK</v>
          </cell>
          <cell r="C662" t="str">
            <v>F350</v>
          </cell>
          <cell r="D662" t="str">
            <v>88009-02-</v>
          </cell>
          <cell r="E662" t="str">
            <v>141M</v>
          </cell>
          <cell r="F662">
            <v>39508</v>
          </cell>
          <cell r="G662">
            <v>34913.93</v>
          </cell>
          <cell r="H662">
            <v>6982.79</v>
          </cell>
          <cell r="I662">
            <v>27931.14</v>
          </cell>
          <cell r="J662">
            <v>25021.7</v>
          </cell>
          <cell r="K662">
            <v>9892.23</v>
          </cell>
          <cell r="L662">
            <v>0</v>
          </cell>
          <cell r="M662">
            <v>5237.1000000000004</v>
          </cell>
        </row>
        <row r="663">
          <cell r="A663">
            <v>8223</v>
          </cell>
          <cell r="B663" t="str">
            <v>MECHANICS TRUCK</v>
          </cell>
          <cell r="C663" t="str">
            <v>F450</v>
          </cell>
          <cell r="D663" t="str">
            <v>88009-02-</v>
          </cell>
          <cell r="E663" t="str">
            <v>301M</v>
          </cell>
          <cell r="F663">
            <v>39600</v>
          </cell>
          <cell r="G663">
            <v>68724.52</v>
          </cell>
          <cell r="H663">
            <v>13744.9</v>
          </cell>
          <cell r="I663">
            <v>54979.62</v>
          </cell>
          <cell r="J663">
            <v>45816.4</v>
          </cell>
          <cell r="K663">
            <v>22908.12</v>
          </cell>
          <cell r="L663">
            <v>0</v>
          </cell>
          <cell r="M663">
            <v>10308.69</v>
          </cell>
        </row>
        <row r="664">
          <cell r="A664">
            <v>8224</v>
          </cell>
          <cell r="B664" t="str">
            <v>PICKUP TRUCK</v>
          </cell>
          <cell r="C664" t="str">
            <v>F150</v>
          </cell>
          <cell r="D664" t="str">
            <v>88009-02-</v>
          </cell>
          <cell r="E664" t="str">
            <v>111M</v>
          </cell>
          <cell r="F664">
            <v>39569</v>
          </cell>
          <cell r="G664">
            <v>28369.26</v>
          </cell>
          <cell r="H664">
            <v>5673.85</v>
          </cell>
          <cell r="I664">
            <v>22695.41</v>
          </cell>
          <cell r="J664">
            <v>19385.62</v>
          </cell>
          <cell r="K664">
            <v>8983.64</v>
          </cell>
          <cell r="L664">
            <v>0</v>
          </cell>
          <cell r="M664">
            <v>4255.38</v>
          </cell>
        </row>
        <row r="665">
          <cell r="A665">
            <v>8225</v>
          </cell>
          <cell r="B665" t="str">
            <v>FLATBED CREW TRUCK</v>
          </cell>
          <cell r="C665" t="str">
            <v>F450</v>
          </cell>
          <cell r="D665" t="str">
            <v>88009-02-</v>
          </cell>
          <cell r="E665" t="str">
            <v>301M</v>
          </cell>
          <cell r="F665">
            <v>39600</v>
          </cell>
          <cell r="G665">
            <v>51574.9</v>
          </cell>
          <cell r="H665">
            <v>10314.98</v>
          </cell>
          <cell r="I665">
            <v>41259.919999999998</v>
          </cell>
          <cell r="J665">
            <v>34383.199999999997</v>
          </cell>
          <cell r="K665">
            <v>17191.7</v>
          </cell>
          <cell r="L665">
            <v>0</v>
          </cell>
          <cell r="M665">
            <v>7736.22</v>
          </cell>
        </row>
        <row r="666">
          <cell r="A666">
            <v>8226</v>
          </cell>
          <cell r="B666" t="str">
            <v>FLATBED CREW TRUCK</v>
          </cell>
          <cell r="C666" t="str">
            <v>F450</v>
          </cell>
          <cell r="D666" t="str">
            <v>88009-02-</v>
          </cell>
          <cell r="E666" t="str">
            <v>111M</v>
          </cell>
          <cell r="F666">
            <v>39630</v>
          </cell>
          <cell r="G666">
            <v>49079.47</v>
          </cell>
          <cell r="H666">
            <v>9815.89</v>
          </cell>
          <cell r="I666">
            <v>39263.58</v>
          </cell>
          <cell r="J666">
            <v>31901.61</v>
          </cell>
          <cell r="K666">
            <v>17177.86</v>
          </cell>
          <cell r="L666">
            <v>0</v>
          </cell>
          <cell r="M666">
            <v>7361.91</v>
          </cell>
        </row>
        <row r="667">
          <cell r="A667">
            <v>8227</v>
          </cell>
          <cell r="B667" t="str">
            <v>FLATBED CREW TRUCK</v>
          </cell>
          <cell r="C667" t="str">
            <v>F450</v>
          </cell>
          <cell r="D667" t="str">
            <v>88009-02-</v>
          </cell>
          <cell r="E667" t="str">
            <v>701M</v>
          </cell>
          <cell r="F667">
            <v>39722</v>
          </cell>
          <cell r="G667">
            <v>49121.24</v>
          </cell>
          <cell r="H667">
            <v>9824.25</v>
          </cell>
          <cell r="I667">
            <v>39296.99</v>
          </cell>
          <cell r="J667">
            <v>29472.84</v>
          </cell>
          <cell r="K667">
            <v>19648.400000000001</v>
          </cell>
          <cell r="L667">
            <v>0</v>
          </cell>
          <cell r="M667">
            <v>7368.21</v>
          </cell>
        </row>
        <row r="668">
          <cell r="A668">
            <v>8229</v>
          </cell>
          <cell r="B668" t="str">
            <v>PICKUP TRUCK</v>
          </cell>
          <cell r="C668" t="str">
            <v>F250</v>
          </cell>
          <cell r="D668" t="str">
            <v>88009-02-</v>
          </cell>
          <cell r="E668" t="str">
            <v>701M</v>
          </cell>
          <cell r="F668">
            <v>39630</v>
          </cell>
          <cell r="G668">
            <v>23328.86</v>
          </cell>
          <cell r="H668">
            <v>4665.7700000000004</v>
          </cell>
          <cell r="I668">
            <v>18663.09</v>
          </cell>
          <cell r="J668">
            <v>15163.59</v>
          </cell>
          <cell r="K668">
            <v>8165.27</v>
          </cell>
          <cell r="L668">
            <v>0</v>
          </cell>
          <cell r="M668">
            <v>3499.29</v>
          </cell>
        </row>
        <row r="669">
          <cell r="A669">
            <v>8230</v>
          </cell>
          <cell r="B669" t="str">
            <v>PICKUP TRUCK</v>
          </cell>
          <cell r="C669" t="str">
            <v>F250</v>
          </cell>
          <cell r="D669" t="str">
            <v>88009-02-</v>
          </cell>
          <cell r="E669" t="str">
            <v>101M</v>
          </cell>
          <cell r="F669">
            <v>39722</v>
          </cell>
          <cell r="G669">
            <v>24151.57</v>
          </cell>
          <cell r="H669">
            <v>4830.3100000000004</v>
          </cell>
          <cell r="I669">
            <v>19321.259999999998</v>
          </cell>
          <cell r="J669">
            <v>14491.08</v>
          </cell>
          <cell r="K669">
            <v>9660.49</v>
          </cell>
          <cell r="L669">
            <v>0</v>
          </cell>
          <cell r="M669">
            <v>3622.77</v>
          </cell>
        </row>
        <row r="670">
          <cell r="A670">
            <v>8231</v>
          </cell>
          <cell r="B670" t="str">
            <v>PICKUP TRUCK</v>
          </cell>
          <cell r="C670" t="str">
            <v>F250</v>
          </cell>
          <cell r="D670" t="str">
            <v>88009-02-</v>
          </cell>
          <cell r="E670" t="str">
            <v>701M</v>
          </cell>
          <cell r="F670">
            <v>39722</v>
          </cell>
          <cell r="G670">
            <v>24150.73</v>
          </cell>
          <cell r="H670">
            <v>4830.1499999999996</v>
          </cell>
          <cell r="I670">
            <v>19320.580000000002</v>
          </cell>
          <cell r="J670">
            <v>14490.36</v>
          </cell>
          <cell r="K670">
            <v>9660.3700000000008</v>
          </cell>
          <cell r="L670">
            <v>0</v>
          </cell>
          <cell r="M670">
            <v>3622.59</v>
          </cell>
        </row>
        <row r="671">
          <cell r="A671">
            <v>8232</v>
          </cell>
          <cell r="B671" t="str">
            <v>PICKUP TRUCK</v>
          </cell>
          <cell r="C671" t="str">
            <v>F250</v>
          </cell>
          <cell r="D671" t="str">
            <v>88009-02-</v>
          </cell>
          <cell r="E671" t="str">
            <v>111M</v>
          </cell>
          <cell r="F671">
            <v>39753</v>
          </cell>
          <cell r="G671">
            <v>24151.55</v>
          </cell>
          <cell r="H671">
            <v>4830.3100000000004</v>
          </cell>
          <cell r="I671">
            <v>19321.240000000002</v>
          </cell>
          <cell r="J671">
            <v>14088.55</v>
          </cell>
          <cell r="K671">
            <v>10063</v>
          </cell>
          <cell r="L671">
            <v>0</v>
          </cell>
          <cell r="M671">
            <v>3622.77</v>
          </cell>
        </row>
        <row r="672">
          <cell r="A672">
            <v>8233</v>
          </cell>
          <cell r="B672" t="str">
            <v>PICKUP TRUCK</v>
          </cell>
          <cell r="C672" t="str">
            <v>F250</v>
          </cell>
          <cell r="D672" t="str">
            <v>88009-02-</v>
          </cell>
          <cell r="E672" t="str">
            <v>101M</v>
          </cell>
          <cell r="F672">
            <v>39753</v>
          </cell>
          <cell r="G672">
            <v>24150.58</v>
          </cell>
          <cell r="H672">
            <v>4830.12</v>
          </cell>
          <cell r="I672">
            <v>19320.46</v>
          </cell>
          <cell r="J672">
            <v>14087.85</v>
          </cell>
          <cell r="K672">
            <v>10062.73</v>
          </cell>
          <cell r="L672">
            <v>0</v>
          </cell>
          <cell r="M672">
            <v>3622.59</v>
          </cell>
        </row>
        <row r="673">
          <cell r="A673">
            <v>8234</v>
          </cell>
          <cell r="B673" t="str">
            <v>PICKUP TRUCK</v>
          </cell>
          <cell r="C673" t="str">
            <v>F250</v>
          </cell>
          <cell r="D673" t="str">
            <v>88009-02-</v>
          </cell>
          <cell r="E673" t="str">
            <v>101M</v>
          </cell>
          <cell r="F673">
            <v>39814</v>
          </cell>
          <cell r="G673">
            <v>25633.599999999999</v>
          </cell>
          <cell r="H673">
            <v>4736</v>
          </cell>
          <cell r="I673">
            <v>20897.599999999999</v>
          </cell>
          <cell r="J673">
            <v>14367.21</v>
          </cell>
          <cell r="K673">
            <v>11266.39</v>
          </cell>
          <cell r="L673">
            <v>0</v>
          </cell>
          <cell r="M673">
            <v>3918.33</v>
          </cell>
        </row>
        <row r="674">
          <cell r="A674">
            <v>8235</v>
          </cell>
          <cell r="B674" t="str">
            <v>PICKUP TRUCK</v>
          </cell>
          <cell r="C674" t="str">
            <v>F250</v>
          </cell>
          <cell r="D674" t="str">
            <v>88009-02-</v>
          </cell>
          <cell r="E674" t="str">
            <v>101M</v>
          </cell>
          <cell r="F674">
            <v>39845</v>
          </cell>
          <cell r="G674">
            <v>25092.35</v>
          </cell>
          <cell r="H674">
            <v>4636</v>
          </cell>
          <cell r="I674">
            <v>20456.349999999999</v>
          </cell>
          <cell r="J674">
            <v>13637.44</v>
          </cell>
          <cell r="K674">
            <v>11454.91</v>
          </cell>
          <cell r="L674">
            <v>0</v>
          </cell>
          <cell r="M674">
            <v>3835.53</v>
          </cell>
        </row>
        <row r="675">
          <cell r="A675">
            <v>8236</v>
          </cell>
          <cell r="B675" t="str">
            <v>PICKUP TRUCK</v>
          </cell>
          <cell r="C675" t="str">
            <v>F250</v>
          </cell>
          <cell r="D675" t="str">
            <v>88009-02-</v>
          </cell>
          <cell r="E675" t="str">
            <v>101M</v>
          </cell>
          <cell r="F675">
            <v>39845</v>
          </cell>
          <cell r="G675">
            <v>24976.45</v>
          </cell>
          <cell r="H675">
            <v>4636</v>
          </cell>
          <cell r="I675">
            <v>20340.45</v>
          </cell>
          <cell r="J675">
            <v>13560.32</v>
          </cell>
          <cell r="K675">
            <v>11416.13</v>
          </cell>
          <cell r="L675">
            <v>0</v>
          </cell>
          <cell r="M675">
            <v>3813.84</v>
          </cell>
        </row>
        <row r="676">
          <cell r="A676">
            <v>8237</v>
          </cell>
          <cell r="B676" t="str">
            <v>FLATBED CREW TRUCK</v>
          </cell>
          <cell r="C676" t="str">
            <v>F450</v>
          </cell>
          <cell r="D676" t="str">
            <v>88009-02-</v>
          </cell>
          <cell r="E676" t="str">
            <v>601M</v>
          </cell>
          <cell r="F676">
            <v>39873</v>
          </cell>
          <cell r="G676">
            <v>47467.63</v>
          </cell>
          <cell r="H676">
            <v>8770</v>
          </cell>
          <cell r="I676">
            <v>38697.629999999997</v>
          </cell>
          <cell r="J676">
            <v>24992.2</v>
          </cell>
          <cell r="K676">
            <v>22475.43</v>
          </cell>
          <cell r="L676">
            <v>0</v>
          </cell>
          <cell r="M676">
            <v>7255.8</v>
          </cell>
        </row>
        <row r="677">
          <cell r="A677">
            <v>8238</v>
          </cell>
          <cell r="B677" t="str">
            <v>PICKUP TRUCK</v>
          </cell>
          <cell r="C677" t="str">
            <v>F150</v>
          </cell>
          <cell r="D677" t="str">
            <v>88009-02-</v>
          </cell>
          <cell r="E677" t="str">
            <v>101M</v>
          </cell>
          <cell r="F677">
            <v>39904</v>
          </cell>
          <cell r="G677">
            <v>26240.23</v>
          </cell>
          <cell r="H677">
            <v>2999.83</v>
          </cell>
          <cell r="I677">
            <v>23240.400000000001</v>
          </cell>
          <cell r="J677">
            <v>14525.4</v>
          </cell>
          <cell r="K677">
            <v>11714.83</v>
          </cell>
          <cell r="L677">
            <v>0</v>
          </cell>
          <cell r="M677">
            <v>4357.62</v>
          </cell>
        </row>
        <row r="678">
          <cell r="A678">
            <v>8239</v>
          </cell>
          <cell r="B678" t="str">
            <v>PICKUP TRUCK</v>
          </cell>
          <cell r="C678" t="str">
            <v>F250</v>
          </cell>
          <cell r="D678" t="str">
            <v>88009-02-</v>
          </cell>
          <cell r="E678" t="str">
            <v>101M</v>
          </cell>
          <cell r="F678">
            <v>39904</v>
          </cell>
          <cell r="G678">
            <v>22590.18</v>
          </cell>
          <cell r="H678">
            <v>1999.78</v>
          </cell>
          <cell r="I678">
            <v>20590.400000000001</v>
          </cell>
          <cell r="J678">
            <v>12869.1</v>
          </cell>
          <cell r="K678">
            <v>9721.08</v>
          </cell>
          <cell r="L678">
            <v>0</v>
          </cell>
          <cell r="M678">
            <v>3860.73</v>
          </cell>
        </row>
        <row r="679">
          <cell r="A679">
            <v>8240</v>
          </cell>
          <cell r="B679" t="str">
            <v>PICKUP TRUCK</v>
          </cell>
          <cell r="C679" t="str">
            <v>F250</v>
          </cell>
          <cell r="D679" t="str">
            <v>88009-02-</v>
          </cell>
          <cell r="E679" t="str">
            <v>101M</v>
          </cell>
          <cell r="F679">
            <v>39904</v>
          </cell>
          <cell r="G679">
            <v>22590.18</v>
          </cell>
          <cell r="H679">
            <v>1999.78</v>
          </cell>
          <cell r="I679">
            <v>20590.400000000001</v>
          </cell>
          <cell r="J679">
            <v>12869.1</v>
          </cell>
          <cell r="K679">
            <v>9721.08</v>
          </cell>
          <cell r="L679">
            <v>0</v>
          </cell>
          <cell r="M679">
            <v>3860.73</v>
          </cell>
        </row>
        <row r="680">
          <cell r="A680">
            <v>8241</v>
          </cell>
          <cell r="B680" t="str">
            <v>PICKUP TRUCK</v>
          </cell>
          <cell r="C680" t="str">
            <v>F150</v>
          </cell>
          <cell r="D680" t="str">
            <v>88009-02-</v>
          </cell>
          <cell r="E680" t="str">
            <v>111M</v>
          </cell>
          <cell r="F680">
            <v>39934</v>
          </cell>
          <cell r="G680">
            <v>29161.01</v>
          </cell>
          <cell r="H680">
            <v>5338.4</v>
          </cell>
          <cell r="I680">
            <v>23822.61</v>
          </cell>
          <cell r="J680">
            <v>14392.7</v>
          </cell>
          <cell r="K680">
            <v>14768.31</v>
          </cell>
          <cell r="L680">
            <v>0</v>
          </cell>
          <cell r="M680">
            <v>4466.7</v>
          </cell>
        </row>
        <row r="681">
          <cell r="A681">
            <v>8242</v>
          </cell>
          <cell r="B681" t="str">
            <v>PICKUP TRUCK</v>
          </cell>
          <cell r="C681" t="str">
            <v>F150</v>
          </cell>
          <cell r="D681" t="str">
            <v>88009-02-</v>
          </cell>
          <cell r="E681" t="str">
            <v>101M</v>
          </cell>
          <cell r="F681">
            <v>39934</v>
          </cell>
          <cell r="G681">
            <v>26240.23</v>
          </cell>
          <cell r="H681">
            <v>2999.83</v>
          </cell>
          <cell r="I681">
            <v>23240.400000000001</v>
          </cell>
          <cell r="J681">
            <v>14041.22</v>
          </cell>
          <cell r="K681">
            <v>12199.01</v>
          </cell>
          <cell r="L681">
            <v>0</v>
          </cell>
          <cell r="M681">
            <v>4357.62</v>
          </cell>
        </row>
        <row r="682">
          <cell r="A682">
            <v>8243</v>
          </cell>
          <cell r="B682" t="str">
            <v>PICKUP TRUCK</v>
          </cell>
          <cell r="C682" t="str">
            <v>F150</v>
          </cell>
          <cell r="D682" t="str">
            <v>88009-02-</v>
          </cell>
          <cell r="E682" t="str">
            <v>701M</v>
          </cell>
          <cell r="F682">
            <v>39965</v>
          </cell>
          <cell r="G682">
            <v>29481.55</v>
          </cell>
          <cell r="H682">
            <v>5397.08</v>
          </cell>
          <cell r="I682">
            <v>24084.47</v>
          </cell>
          <cell r="J682">
            <v>14049.28</v>
          </cell>
          <cell r="K682">
            <v>15432.27</v>
          </cell>
          <cell r="L682">
            <v>0</v>
          </cell>
          <cell r="M682">
            <v>4515.84</v>
          </cell>
        </row>
        <row r="683">
          <cell r="A683">
            <v>8244</v>
          </cell>
          <cell r="B683" t="str">
            <v>FLATBED CREW TRUCK</v>
          </cell>
          <cell r="C683" t="str">
            <v>F450</v>
          </cell>
          <cell r="D683" t="str">
            <v>88009-02-</v>
          </cell>
          <cell r="E683" t="str">
            <v>601M</v>
          </cell>
          <cell r="F683">
            <v>39965</v>
          </cell>
          <cell r="G683">
            <v>40406.49</v>
          </cell>
          <cell r="H683">
            <v>7397.07</v>
          </cell>
          <cell r="I683">
            <v>33009.42</v>
          </cell>
          <cell r="J683">
            <v>19255.599999999999</v>
          </cell>
          <cell r="K683">
            <v>21150.89</v>
          </cell>
          <cell r="L683">
            <v>0</v>
          </cell>
          <cell r="M683">
            <v>6189.3</v>
          </cell>
        </row>
        <row r="684">
          <cell r="A684">
            <v>8245</v>
          </cell>
          <cell r="B684" t="str">
            <v>PICKUP TRUCK</v>
          </cell>
          <cell r="C684" t="str">
            <v>F150</v>
          </cell>
          <cell r="D684" t="str">
            <v>88009-02-</v>
          </cell>
          <cell r="E684" t="str">
            <v>141M</v>
          </cell>
          <cell r="F684">
            <v>39965</v>
          </cell>
          <cell r="G684">
            <v>26241.81</v>
          </cell>
          <cell r="H684">
            <v>3000.35</v>
          </cell>
          <cell r="I684">
            <v>23241.46</v>
          </cell>
          <cell r="J684">
            <v>13557.6</v>
          </cell>
          <cell r="K684">
            <v>12684.21</v>
          </cell>
          <cell r="L684">
            <v>0</v>
          </cell>
          <cell r="M684">
            <v>4357.8</v>
          </cell>
        </row>
        <row r="685">
          <cell r="A685">
            <v>8246</v>
          </cell>
          <cell r="B685" t="str">
            <v>PICKUP TRUCK</v>
          </cell>
          <cell r="C685" t="str">
            <v>F150</v>
          </cell>
          <cell r="D685" t="str">
            <v>88009-02-</v>
          </cell>
          <cell r="E685" t="str">
            <v>101M</v>
          </cell>
          <cell r="F685">
            <v>39965</v>
          </cell>
          <cell r="G685">
            <v>26241.81</v>
          </cell>
          <cell r="H685">
            <v>2999.84</v>
          </cell>
          <cell r="I685">
            <v>23241.97</v>
          </cell>
          <cell r="J685">
            <v>13557.88</v>
          </cell>
          <cell r="K685">
            <v>12683.93</v>
          </cell>
          <cell r="L685">
            <v>0</v>
          </cell>
          <cell r="M685">
            <v>4357.8900000000003</v>
          </cell>
        </row>
        <row r="686">
          <cell r="A686">
            <v>8247</v>
          </cell>
          <cell r="B686" t="str">
            <v>PICKUP TRUCK</v>
          </cell>
          <cell r="C686" t="str">
            <v>F250</v>
          </cell>
          <cell r="D686" t="str">
            <v>88009-02-</v>
          </cell>
          <cell r="E686" t="str">
            <v>701M</v>
          </cell>
          <cell r="F686">
            <v>39965</v>
          </cell>
          <cell r="G686">
            <v>22593.72</v>
          </cell>
          <cell r="H686">
            <v>1999.67</v>
          </cell>
          <cell r="I686">
            <v>20594.05</v>
          </cell>
          <cell r="J686">
            <v>12013.12</v>
          </cell>
          <cell r="K686">
            <v>10580.6</v>
          </cell>
          <cell r="L686">
            <v>0</v>
          </cell>
          <cell r="M686">
            <v>3861.36</v>
          </cell>
        </row>
        <row r="687">
          <cell r="A687">
            <v>8248</v>
          </cell>
          <cell r="B687" t="str">
            <v>FLATBED CREW TRUCK</v>
          </cell>
          <cell r="C687" t="str">
            <v>F450</v>
          </cell>
          <cell r="D687" t="str">
            <v>88009-02-</v>
          </cell>
          <cell r="E687" t="str">
            <v>701M</v>
          </cell>
          <cell r="F687">
            <v>39995</v>
          </cell>
          <cell r="G687">
            <v>27511.119999999999</v>
          </cell>
          <cell r="H687">
            <v>4500.1400000000003</v>
          </cell>
          <cell r="I687">
            <v>23010.98</v>
          </cell>
          <cell r="J687">
            <v>12943.8</v>
          </cell>
          <cell r="K687">
            <v>14567.32</v>
          </cell>
          <cell r="L687">
            <v>0</v>
          </cell>
          <cell r="M687">
            <v>4314.6000000000004</v>
          </cell>
        </row>
        <row r="688">
          <cell r="A688">
            <v>8248.01</v>
          </cell>
          <cell r="B688" t="str">
            <v>BODY ADDED TO TRUCK</v>
          </cell>
          <cell r="D688" t="str">
            <v>88009-02-</v>
          </cell>
          <cell r="F688">
            <v>39962</v>
          </cell>
          <cell r="G688">
            <v>13368.92</v>
          </cell>
          <cell r="H688">
            <v>0</v>
          </cell>
          <cell r="I688">
            <v>13368.92</v>
          </cell>
          <cell r="J688">
            <v>7520.04</v>
          </cell>
          <cell r="K688">
            <v>5848.88</v>
          </cell>
          <cell r="L688">
            <v>0</v>
          </cell>
          <cell r="M688">
            <v>2506.6799999999998</v>
          </cell>
        </row>
        <row r="689">
          <cell r="A689">
            <v>8249</v>
          </cell>
          <cell r="B689" t="str">
            <v>PICKUP TRUCK</v>
          </cell>
          <cell r="C689" t="str">
            <v xml:space="preserve"> F150</v>
          </cell>
          <cell r="D689" t="str">
            <v>88009-02-</v>
          </cell>
          <cell r="E689" t="str">
            <v>101M</v>
          </cell>
          <cell r="F689">
            <v>39995</v>
          </cell>
          <cell r="G689">
            <v>26243.66</v>
          </cell>
          <cell r="H689">
            <v>3000.1</v>
          </cell>
          <cell r="I689">
            <v>23243.56</v>
          </cell>
          <cell r="J689">
            <v>13074.48</v>
          </cell>
          <cell r="K689">
            <v>13169.18</v>
          </cell>
          <cell r="L689">
            <v>0</v>
          </cell>
          <cell r="M689">
            <v>4358.16</v>
          </cell>
        </row>
        <row r="690">
          <cell r="A690">
            <v>8250</v>
          </cell>
          <cell r="B690" t="str">
            <v>PICKUP TRUCK</v>
          </cell>
          <cell r="C690" t="str">
            <v>F150</v>
          </cell>
          <cell r="D690" t="str">
            <v>88009-02-</v>
          </cell>
          <cell r="E690" t="str">
            <v>121M</v>
          </cell>
          <cell r="F690">
            <v>39995</v>
          </cell>
          <cell r="G690">
            <v>26243.66</v>
          </cell>
          <cell r="H690">
            <v>3000.1</v>
          </cell>
          <cell r="I690">
            <v>23243.56</v>
          </cell>
          <cell r="J690">
            <v>13074.48</v>
          </cell>
          <cell r="K690">
            <v>13169.18</v>
          </cell>
          <cell r="L690">
            <v>0</v>
          </cell>
          <cell r="M690">
            <v>4358.16</v>
          </cell>
        </row>
        <row r="691">
          <cell r="A691">
            <v>8251</v>
          </cell>
          <cell r="B691" t="str">
            <v>FLATBED CREW TRUCK</v>
          </cell>
          <cell r="C691" t="str">
            <v>F450</v>
          </cell>
          <cell r="D691" t="str">
            <v>88009-02-</v>
          </cell>
          <cell r="E691" t="str">
            <v>601M</v>
          </cell>
          <cell r="F691">
            <v>40026</v>
          </cell>
          <cell r="G691">
            <v>27511.119999999999</v>
          </cell>
          <cell r="H691">
            <v>4500.1400000000003</v>
          </cell>
          <cell r="I691">
            <v>23010.98</v>
          </cell>
          <cell r="J691">
            <v>12464.4</v>
          </cell>
          <cell r="K691">
            <v>15046.72</v>
          </cell>
          <cell r="L691">
            <v>0</v>
          </cell>
          <cell r="M691">
            <v>4314.6000000000004</v>
          </cell>
        </row>
        <row r="692">
          <cell r="A692">
            <v>8251.01</v>
          </cell>
          <cell r="B692" t="str">
            <v>BODY ADDED TO TRUCK</v>
          </cell>
          <cell r="D692" t="str">
            <v>88009-02-</v>
          </cell>
          <cell r="F692">
            <v>40026</v>
          </cell>
          <cell r="G692">
            <v>13906.05</v>
          </cell>
          <cell r="H692">
            <v>0</v>
          </cell>
          <cell r="I692">
            <v>13906.05</v>
          </cell>
          <cell r="J692">
            <v>7532.46</v>
          </cell>
          <cell r="K692">
            <v>6373.59</v>
          </cell>
          <cell r="L692">
            <v>0</v>
          </cell>
          <cell r="M692">
            <v>2607.39</v>
          </cell>
        </row>
        <row r="693">
          <cell r="A693">
            <v>8252</v>
          </cell>
          <cell r="B693" t="str">
            <v>PICKUP TRUCK</v>
          </cell>
          <cell r="C693" t="str">
            <v>F250</v>
          </cell>
          <cell r="D693" t="str">
            <v>88009-02-</v>
          </cell>
          <cell r="E693" t="str">
            <v>301M</v>
          </cell>
          <cell r="F693">
            <v>40118</v>
          </cell>
          <cell r="G693">
            <v>31728.02</v>
          </cell>
          <cell r="H693">
            <v>4500.1899999999996</v>
          </cell>
          <cell r="I693">
            <v>27227.83</v>
          </cell>
          <cell r="J693">
            <v>13046.75</v>
          </cell>
          <cell r="K693">
            <v>18681.27</v>
          </cell>
          <cell r="L693">
            <v>0</v>
          </cell>
          <cell r="M693">
            <v>5105.25</v>
          </cell>
        </row>
        <row r="694">
          <cell r="A694">
            <v>8253</v>
          </cell>
          <cell r="B694" t="str">
            <v>MECHANICS TRUCK</v>
          </cell>
          <cell r="C694" t="str">
            <v>F450</v>
          </cell>
          <cell r="D694" t="str">
            <v>88009-02-</v>
          </cell>
          <cell r="E694" t="str">
            <v>101M</v>
          </cell>
          <cell r="F694">
            <v>40148</v>
          </cell>
          <cell r="G694">
            <v>40835.31</v>
          </cell>
          <cell r="H694">
            <v>4500.2700000000004</v>
          </cell>
          <cell r="I694">
            <v>36335.040000000001</v>
          </cell>
          <cell r="J694">
            <v>16653.560000000001</v>
          </cell>
          <cell r="K694">
            <v>24181.75</v>
          </cell>
          <cell r="L694">
            <v>0</v>
          </cell>
          <cell r="M694">
            <v>6812.82</v>
          </cell>
        </row>
        <row r="695">
          <cell r="A695">
            <v>8254</v>
          </cell>
          <cell r="B695" t="str">
            <v>PICKUP TRUCK</v>
          </cell>
          <cell r="C695" t="str">
            <v>F250</v>
          </cell>
          <cell r="D695" t="str">
            <v>88009-02-</v>
          </cell>
          <cell r="E695" t="str">
            <v>701M</v>
          </cell>
          <cell r="F695">
            <v>40238</v>
          </cell>
          <cell r="G695">
            <v>23771.11</v>
          </cell>
          <cell r="H695">
            <v>2500.09</v>
          </cell>
          <cell r="I695">
            <v>21271.02</v>
          </cell>
          <cell r="J695">
            <v>8419.85</v>
          </cell>
          <cell r="K695">
            <v>15351.26</v>
          </cell>
          <cell r="L695">
            <v>0</v>
          </cell>
          <cell r="M695">
            <v>3988.35</v>
          </cell>
        </row>
        <row r="696">
          <cell r="A696">
            <v>8254.01</v>
          </cell>
          <cell r="B696" t="str">
            <v>ADD'L LABOR,FUEL TANK&amp; ACCESSO</v>
          </cell>
          <cell r="D696" t="str">
            <v>88009-02-</v>
          </cell>
          <cell r="F696">
            <v>0</v>
          </cell>
          <cell r="G696">
            <v>3727.63</v>
          </cell>
          <cell r="H696">
            <v>0</v>
          </cell>
          <cell r="I696">
            <v>3727.63</v>
          </cell>
          <cell r="J696">
            <v>1475.54</v>
          </cell>
          <cell r="K696">
            <v>2252.09</v>
          </cell>
          <cell r="L696">
            <v>0</v>
          </cell>
          <cell r="M696">
            <v>698.94</v>
          </cell>
        </row>
        <row r="697">
          <cell r="A697">
            <v>8255</v>
          </cell>
          <cell r="B697" t="str">
            <v>FLATBED CREW TRUCK</v>
          </cell>
          <cell r="C697" t="str">
            <v>F450</v>
          </cell>
          <cell r="D697" t="str">
            <v>88009-02-</v>
          </cell>
          <cell r="E697" t="str">
            <v>701M</v>
          </cell>
          <cell r="F697">
            <v>40269</v>
          </cell>
          <cell r="G697">
            <v>29164.92</v>
          </cell>
          <cell r="H697">
            <v>3991.51</v>
          </cell>
          <cell r="I697">
            <v>25173.41</v>
          </cell>
          <cell r="J697">
            <v>9440.1</v>
          </cell>
          <cell r="K697">
            <v>19724.82</v>
          </cell>
          <cell r="L697">
            <v>0</v>
          </cell>
          <cell r="M697">
            <v>4720.05</v>
          </cell>
        </row>
        <row r="698">
          <cell r="A698">
            <v>8255.01</v>
          </cell>
          <cell r="B698" t="str">
            <v>BODY ADDED TO TRUCK</v>
          </cell>
          <cell r="D698" t="str">
            <v>88009-02-</v>
          </cell>
          <cell r="F698">
            <v>40298</v>
          </cell>
          <cell r="G698">
            <v>15048.53</v>
          </cell>
          <cell r="H698">
            <v>0</v>
          </cell>
          <cell r="I698">
            <v>15048.53</v>
          </cell>
          <cell r="J698">
            <v>5643.18</v>
          </cell>
          <cell r="K698">
            <v>9405.35</v>
          </cell>
          <cell r="L698">
            <v>0</v>
          </cell>
          <cell r="M698">
            <v>2821.59</v>
          </cell>
        </row>
        <row r="699">
          <cell r="A699">
            <v>8256</v>
          </cell>
          <cell r="B699" t="str">
            <v>EXTENDED WAGON - VAN</v>
          </cell>
          <cell r="C699" t="str">
            <v>E350</v>
          </cell>
          <cell r="D699" t="str">
            <v>88009-02-</v>
          </cell>
          <cell r="E699" t="str">
            <v>101M</v>
          </cell>
          <cell r="F699">
            <v>40299</v>
          </cell>
          <cell r="G699">
            <v>11122.58</v>
          </cell>
          <cell r="H699">
            <v>3500.04</v>
          </cell>
          <cell r="I699">
            <v>7622.54</v>
          </cell>
          <cell r="J699">
            <v>5399.37</v>
          </cell>
          <cell r="K699">
            <v>5723.21</v>
          </cell>
          <cell r="L699">
            <v>0</v>
          </cell>
          <cell r="M699">
            <v>2858.49</v>
          </cell>
        </row>
        <row r="700">
          <cell r="A700">
            <v>8257</v>
          </cell>
          <cell r="B700" t="str">
            <v>PICKUP TRUCK</v>
          </cell>
          <cell r="C700" t="str">
            <v>F250</v>
          </cell>
          <cell r="D700" t="str">
            <v>88009-02-</v>
          </cell>
          <cell r="E700" t="str">
            <v>701M</v>
          </cell>
          <cell r="F700">
            <v>40360</v>
          </cell>
          <cell r="G700">
            <v>23771.11</v>
          </cell>
          <cell r="H700">
            <v>2500.09</v>
          </cell>
          <cell r="I700">
            <v>21271.02</v>
          </cell>
          <cell r="J700">
            <v>6647.25</v>
          </cell>
          <cell r="K700">
            <v>17123.86</v>
          </cell>
          <cell r="L700">
            <v>0</v>
          </cell>
          <cell r="M700">
            <v>3988.35</v>
          </cell>
        </row>
        <row r="701">
          <cell r="A701">
            <v>8257.01</v>
          </cell>
          <cell r="B701" t="str">
            <v>TOOLBOXES &amp; LABOR</v>
          </cell>
          <cell r="D701" t="str">
            <v>88009-02-</v>
          </cell>
          <cell r="E701" t="str">
            <v>701M</v>
          </cell>
          <cell r="F701">
            <v>0</v>
          </cell>
          <cell r="G701">
            <v>3422.14</v>
          </cell>
          <cell r="H701">
            <v>0</v>
          </cell>
          <cell r="I701">
            <v>3422.14</v>
          </cell>
          <cell r="J701">
            <v>1069.3499999999999</v>
          </cell>
          <cell r="K701">
            <v>2352.79</v>
          </cell>
          <cell r="L701">
            <v>0</v>
          </cell>
          <cell r="M701">
            <v>641.61</v>
          </cell>
        </row>
        <row r="702">
          <cell r="A702">
            <v>8258</v>
          </cell>
          <cell r="B702" t="str">
            <v>PICKUP TRUCK</v>
          </cell>
          <cell r="C702" t="str">
            <v>F250</v>
          </cell>
          <cell r="D702" t="str">
            <v>88009-02-</v>
          </cell>
          <cell r="E702" t="str">
            <v>101M</v>
          </cell>
          <cell r="F702">
            <v>40391</v>
          </cell>
          <cell r="G702">
            <v>23771.11</v>
          </cell>
          <cell r="H702">
            <v>2500.09</v>
          </cell>
          <cell r="I702">
            <v>21271.02</v>
          </cell>
          <cell r="J702">
            <v>6204.1</v>
          </cell>
          <cell r="K702">
            <v>17567.009999999998</v>
          </cell>
          <cell r="L702">
            <v>0</v>
          </cell>
          <cell r="M702">
            <v>3988.35</v>
          </cell>
        </row>
        <row r="703">
          <cell r="A703">
            <v>8259</v>
          </cell>
          <cell r="B703" t="str">
            <v>MECHANICS TRUCK</v>
          </cell>
          <cell r="C703" t="str">
            <v>F450</v>
          </cell>
          <cell r="D703" t="str">
            <v>88009-02-</v>
          </cell>
          <cell r="E703" t="str">
            <v>901M</v>
          </cell>
          <cell r="F703">
            <v>40391</v>
          </cell>
          <cell r="G703">
            <v>30633.41</v>
          </cell>
          <cell r="H703">
            <v>4499.8500000000004</v>
          </cell>
          <cell r="I703">
            <v>26133.56</v>
          </cell>
          <cell r="J703">
            <v>7622.3</v>
          </cell>
          <cell r="K703">
            <v>23011.11</v>
          </cell>
          <cell r="L703">
            <v>0</v>
          </cell>
          <cell r="M703">
            <v>4900.05</v>
          </cell>
        </row>
        <row r="704">
          <cell r="A704">
            <v>8259.01</v>
          </cell>
          <cell r="B704" t="str">
            <v>BODY FOR TRUCK</v>
          </cell>
          <cell r="D704" t="str">
            <v>88009-02-</v>
          </cell>
          <cell r="F704">
            <v>40365</v>
          </cell>
          <cell r="G704">
            <v>16699.560000000001</v>
          </cell>
          <cell r="H704">
            <v>0</v>
          </cell>
          <cell r="I704">
            <v>16699.560000000001</v>
          </cell>
          <cell r="J704">
            <v>4870.74</v>
          </cell>
          <cell r="K704">
            <v>11828.82</v>
          </cell>
          <cell r="L704">
            <v>0</v>
          </cell>
          <cell r="M704">
            <v>3131.19</v>
          </cell>
        </row>
        <row r="705">
          <cell r="A705">
            <v>8260</v>
          </cell>
          <cell r="B705" t="str">
            <v>PICKUP TRUCK</v>
          </cell>
          <cell r="C705" t="str">
            <v>F150</v>
          </cell>
          <cell r="D705" t="str">
            <v>88009-02-</v>
          </cell>
          <cell r="E705" t="str">
            <v>601M</v>
          </cell>
          <cell r="F705">
            <v>40422</v>
          </cell>
          <cell r="G705">
            <v>26913.34</v>
          </cell>
          <cell r="H705">
            <v>3500.22</v>
          </cell>
          <cell r="I705">
            <v>23413.119999999999</v>
          </cell>
          <cell r="J705">
            <v>6341.01</v>
          </cell>
          <cell r="K705">
            <v>20572.330000000002</v>
          </cell>
          <cell r="L705">
            <v>0</v>
          </cell>
          <cell r="M705">
            <v>4389.93</v>
          </cell>
        </row>
        <row r="706">
          <cell r="A706">
            <v>8261</v>
          </cell>
          <cell r="B706" t="str">
            <v>PICKUP TRUCK</v>
          </cell>
          <cell r="C706" t="str">
            <v>F150</v>
          </cell>
          <cell r="D706" t="str">
            <v>88009-02-</v>
          </cell>
          <cell r="E706" t="str">
            <v>701M</v>
          </cell>
          <cell r="F706">
            <v>40422</v>
          </cell>
          <cell r="G706">
            <v>26913.34</v>
          </cell>
          <cell r="H706">
            <v>3500.22</v>
          </cell>
          <cell r="I706">
            <v>23413.119999999999</v>
          </cell>
          <cell r="J706">
            <v>6341.01</v>
          </cell>
          <cell r="K706">
            <v>20572.330000000002</v>
          </cell>
          <cell r="L706">
            <v>0</v>
          </cell>
          <cell r="M706">
            <v>4389.93</v>
          </cell>
        </row>
        <row r="707">
          <cell r="A707">
            <v>8262</v>
          </cell>
          <cell r="B707" t="str">
            <v>PICKUP TRUCK</v>
          </cell>
          <cell r="C707" t="str">
            <v>F150</v>
          </cell>
          <cell r="D707" t="str">
            <v>88009-02-</v>
          </cell>
          <cell r="E707" t="str">
            <v>301M</v>
          </cell>
          <cell r="F707">
            <v>40634</v>
          </cell>
          <cell r="G707">
            <v>27619.99</v>
          </cell>
          <cell r="H707">
            <v>3063.48</v>
          </cell>
          <cell r="I707">
            <v>24556.51</v>
          </cell>
          <cell r="J707">
            <v>3069.54</v>
          </cell>
          <cell r="K707">
            <v>24550.45</v>
          </cell>
          <cell r="L707">
            <v>0</v>
          </cell>
          <cell r="M707">
            <v>3069.54</v>
          </cell>
        </row>
        <row r="708">
          <cell r="A708">
            <v>8492</v>
          </cell>
          <cell r="B708" t="str">
            <v>OFFICE TRAILER</v>
          </cell>
          <cell r="D708" t="str">
            <v>88009-02-</v>
          </cell>
          <cell r="E708" t="str">
            <v>703M</v>
          </cell>
          <cell r="F708">
            <v>35697</v>
          </cell>
          <cell r="G708">
            <v>12817</v>
          </cell>
          <cell r="H708">
            <v>1</v>
          </cell>
          <cell r="I708">
            <v>0</v>
          </cell>
          <cell r="J708">
            <v>12816</v>
          </cell>
          <cell r="K708">
            <v>1</v>
          </cell>
          <cell r="L708">
            <v>0</v>
          </cell>
          <cell r="M708">
            <v>0</v>
          </cell>
        </row>
        <row r="709">
          <cell r="A709">
            <v>9001</v>
          </cell>
          <cell r="B709" t="str">
            <v>GRIZZLY FEEDER</v>
          </cell>
          <cell r="D709" t="str">
            <v>88009-02-</v>
          </cell>
          <cell r="E709" t="str">
            <v>350</v>
          </cell>
          <cell r="F709">
            <v>34639</v>
          </cell>
          <cell r="G709">
            <v>36580</v>
          </cell>
          <cell r="H709">
            <v>5487</v>
          </cell>
          <cell r="I709">
            <v>5487</v>
          </cell>
          <cell r="J709">
            <v>31093</v>
          </cell>
          <cell r="K709">
            <v>5487</v>
          </cell>
          <cell r="L709">
            <v>0</v>
          </cell>
          <cell r="M709">
            <v>0</v>
          </cell>
        </row>
        <row r="710">
          <cell r="A710">
            <v>9002</v>
          </cell>
          <cell r="B710" t="str">
            <v>JAW CRUSHER</v>
          </cell>
          <cell r="D710" t="str">
            <v>88009-02-</v>
          </cell>
          <cell r="E710" t="str">
            <v>350</v>
          </cell>
          <cell r="F710">
            <v>34639</v>
          </cell>
          <cell r="G710">
            <v>170685</v>
          </cell>
          <cell r="H710">
            <v>25603</v>
          </cell>
          <cell r="I710">
            <v>25603</v>
          </cell>
          <cell r="J710">
            <v>145082</v>
          </cell>
          <cell r="K710">
            <v>25603</v>
          </cell>
          <cell r="L710">
            <v>0</v>
          </cell>
          <cell r="M710">
            <v>0</v>
          </cell>
        </row>
        <row r="711">
          <cell r="A711">
            <v>9003</v>
          </cell>
          <cell r="B711" t="str">
            <v>MAIN FEED CONVEYOR</v>
          </cell>
          <cell r="D711" t="str">
            <v>88009-02-</v>
          </cell>
          <cell r="E711" t="str">
            <v>350</v>
          </cell>
          <cell r="F711">
            <v>34639</v>
          </cell>
          <cell r="G711">
            <v>23112</v>
          </cell>
          <cell r="H711">
            <v>3467</v>
          </cell>
          <cell r="I711">
            <v>3467</v>
          </cell>
          <cell r="J711">
            <v>19645</v>
          </cell>
          <cell r="K711">
            <v>3467</v>
          </cell>
          <cell r="L711">
            <v>0</v>
          </cell>
          <cell r="M711">
            <v>0</v>
          </cell>
        </row>
        <row r="712">
          <cell r="A712">
            <v>9004</v>
          </cell>
          <cell r="B712" t="str">
            <v>MAIN TOWER SCREEN</v>
          </cell>
          <cell r="D712" t="str">
            <v>88009-02-</v>
          </cell>
          <cell r="E712" t="str">
            <v>350</v>
          </cell>
          <cell r="F712">
            <v>34639</v>
          </cell>
          <cell r="G712">
            <v>28886</v>
          </cell>
          <cell r="H712">
            <v>4333</v>
          </cell>
          <cell r="I712">
            <v>4333</v>
          </cell>
          <cell r="J712">
            <v>24553</v>
          </cell>
          <cell r="K712">
            <v>4333</v>
          </cell>
          <cell r="L712">
            <v>0</v>
          </cell>
          <cell r="M712">
            <v>0</v>
          </cell>
        </row>
        <row r="713">
          <cell r="A713">
            <v>9005</v>
          </cell>
          <cell r="B713" t="str">
            <v>CONVEYOR-FH CN CRSHR</v>
          </cell>
          <cell r="D713" t="str">
            <v>88009-02-</v>
          </cell>
          <cell r="E713" t="str">
            <v>350</v>
          </cell>
          <cell r="F713">
            <v>34639</v>
          </cell>
          <cell r="G713">
            <v>1658</v>
          </cell>
          <cell r="H713">
            <v>249</v>
          </cell>
          <cell r="I713">
            <v>249</v>
          </cell>
          <cell r="J713">
            <v>1409</v>
          </cell>
          <cell r="K713">
            <v>249</v>
          </cell>
          <cell r="L713">
            <v>0</v>
          </cell>
          <cell r="M713">
            <v>0</v>
          </cell>
        </row>
        <row r="714">
          <cell r="A714">
            <v>9006</v>
          </cell>
          <cell r="B714" t="str">
            <v>BASE CONVEYOR</v>
          </cell>
          <cell r="D714" t="str">
            <v>88009-02-</v>
          </cell>
          <cell r="E714" t="str">
            <v>350</v>
          </cell>
          <cell r="F714">
            <v>34639</v>
          </cell>
          <cell r="G714">
            <v>7058</v>
          </cell>
          <cell r="H714">
            <v>1059</v>
          </cell>
          <cell r="I714">
            <v>1059</v>
          </cell>
          <cell r="J714">
            <v>5999</v>
          </cell>
          <cell r="K714">
            <v>1059</v>
          </cell>
          <cell r="L714">
            <v>0</v>
          </cell>
          <cell r="M714">
            <v>0</v>
          </cell>
        </row>
        <row r="715">
          <cell r="A715">
            <v>9007</v>
          </cell>
          <cell r="B715" t="str">
            <v>INCLINE CONVEYOR</v>
          </cell>
          <cell r="D715" t="str">
            <v>88009-02-</v>
          </cell>
          <cell r="E715" t="str">
            <v>350</v>
          </cell>
          <cell r="F715">
            <v>34639</v>
          </cell>
          <cell r="G715">
            <v>8809</v>
          </cell>
          <cell r="H715">
            <v>1321</v>
          </cell>
          <cell r="I715">
            <v>1321</v>
          </cell>
          <cell r="J715">
            <v>7488</v>
          </cell>
          <cell r="K715">
            <v>1321</v>
          </cell>
          <cell r="L715">
            <v>0</v>
          </cell>
          <cell r="M715">
            <v>0</v>
          </cell>
        </row>
        <row r="716">
          <cell r="A716">
            <v>9008</v>
          </cell>
          <cell r="B716" t="str">
            <v>WET CONVEYOR</v>
          </cell>
          <cell r="D716" t="str">
            <v>88009-02-</v>
          </cell>
          <cell r="E716" t="str">
            <v>350</v>
          </cell>
          <cell r="F716">
            <v>34639</v>
          </cell>
          <cell r="G716">
            <v>8079</v>
          </cell>
          <cell r="H716">
            <v>1212</v>
          </cell>
          <cell r="I716">
            <v>1212</v>
          </cell>
          <cell r="J716">
            <v>6867</v>
          </cell>
          <cell r="K716">
            <v>1212</v>
          </cell>
          <cell r="L716">
            <v>0</v>
          </cell>
          <cell r="M716">
            <v>0</v>
          </cell>
        </row>
        <row r="717">
          <cell r="A717">
            <v>9009</v>
          </cell>
          <cell r="B717" t="str">
            <v>CONE CRUSHER</v>
          </cell>
          <cell r="D717" t="str">
            <v>88009-02-</v>
          </cell>
          <cell r="E717" t="str">
            <v>350</v>
          </cell>
          <cell r="F717">
            <v>34639</v>
          </cell>
          <cell r="G717">
            <v>102726</v>
          </cell>
          <cell r="H717">
            <v>15409</v>
          </cell>
          <cell r="I717">
            <v>15409</v>
          </cell>
          <cell r="J717">
            <v>87317</v>
          </cell>
          <cell r="K717">
            <v>15409</v>
          </cell>
          <cell r="L717">
            <v>0</v>
          </cell>
          <cell r="M717">
            <v>0</v>
          </cell>
        </row>
        <row r="718">
          <cell r="A718">
            <v>9010</v>
          </cell>
          <cell r="B718" t="str">
            <v>FH CONE CRUSHER</v>
          </cell>
          <cell r="D718" t="str">
            <v>88009-02-</v>
          </cell>
          <cell r="E718" t="str">
            <v>350</v>
          </cell>
          <cell r="F718">
            <v>34639</v>
          </cell>
          <cell r="G718">
            <v>102726</v>
          </cell>
          <cell r="H718">
            <v>15409</v>
          </cell>
          <cell r="I718">
            <v>15409</v>
          </cell>
          <cell r="J718">
            <v>87317</v>
          </cell>
          <cell r="K718">
            <v>15409</v>
          </cell>
          <cell r="L718">
            <v>0</v>
          </cell>
          <cell r="M718">
            <v>0</v>
          </cell>
        </row>
        <row r="719">
          <cell r="A719">
            <v>9011</v>
          </cell>
          <cell r="B719" t="str">
            <v>CONVEYOR UNDER CRSHR</v>
          </cell>
          <cell r="D719" t="str">
            <v>88009-02-</v>
          </cell>
          <cell r="E719" t="str">
            <v>350</v>
          </cell>
          <cell r="F719">
            <v>34639</v>
          </cell>
          <cell r="G719">
            <v>11072</v>
          </cell>
          <cell r="H719">
            <v>1661</v>
          </cell>
          <cell r="I719">
            <v>1661</v>
          </cell>
          <cell r="J719">
            <v>9411</v>
          </cell>
          <cell r="K719">
            <v>1661</v>
          </cell>
          <cell r="L719">
            <v>0</v>
          </cell>
          <cell r="M719">
            <v>0</v>
          </cell>
        </row>
        <row r="720">
          <cell r="A720">
            <v>9012</v>
          </cell>
          <cell r="B720" t="str">
            <v>DRY TRNSFR PLNT SCRN</v>
          </cell>
          <cell r="D720" t="str">
            <v>88009-02-</v>
          </cell>
          <cell r="E720" t="str">
            <v>350</v>
          </cell>
          <cell r="F720">
            <v>34639</v>
          </cell>
          <cell r="G720">
            <v>28674</v>
          </cell>
          <cell r="H720">
            <v>4301</v>
          </cell>
          <cell r="I720">
            <v>4301</v>
          </cell>
          <cell r="J720">
            <v>24373</v>
          </cell>
          <cell r="K720">
            <v>4301</v>
          </cell>
          <cell r="L720">
            <v>0</v>
          </cell>
          <cell r="M720">
            <v>0</v>
          </cell>
        </row>
        <row r="721">
          <cell r="A721">
            <v>9013</v>
          </cell>
          <cell r="B721" t="str">
            <v>RETURN CONVEYOR</v>
          </cell>
          <cell r="D721" t="str">
            <v>88009-02-</v>
          </cell>
          <cell r="E721" t="str">
            <v>350</v>
          </cell>
          <cell r="F721">
            <v>34639</v>
          </cell>
          <cell r="G721">
            <v>3920</v>
          </cell>
          <cell r="H721">
            <v>588</v>
          </cell>
          <cell r="I721">
            <v>588</v>
          </cell>
          <cell r="J721">
            <v>3332</v>
          </cell>
          <cell r="K721">
            <v>588</v>
          </cell>
          <cell r="L721">
            <v>0</v>
          </cell>
          <cell r="M721">
            <v>0</v>
          </cell>
        </row>
        <row r="722">
          <cell r="A722">
            <v>9014</v>
          </cell>
          <cell r="B722" t="str">
            <v>DRY CONVEYOR</v>
          </cell>
          <cell r="D722" t="str">
            <v>88009-02-</v>
          </cell>
          <cell r="E722" t="str">
            <v>350</v>
          </cell>
          <cell r="F722">
            <v>34639</v>
          </cell>
          <cell r="G722">
            <v>9175</v>
          </cell>
          <cell r="H722">
            <v>1376</v>
          </cell>
          <cell r="I722">
            <v>1376</v>
          </cell>
          <cell r="J722">
            <v>7799</v>
          </cell>
          <cell r="K722">
            <v>1376</v>
          </cell>
          <cell r="L722">
            <v>0</v>
          </cell>
          <cell r="M722">
            <v>0</v>
          </cell>
        </row>
        <row r="723">
          <cell r="A723">
            <v>9015</v>
          </cell>
          <cell r="B723" t="str">
            <v>THREE DECK SCREEN</v>
          </cell>
          <cell r="D723" t="str">
            <v>88009-02-</v>
          </cell>
          <cell r="E723" t="str">
            <v>350</v>
          </cell>
          <cell r="F723">
            <v>34639</v>
          </cell>
          <cell r="G723">
            <v>30880</v>
          </cell>
          <cell r="H723">
            <v>4632</v>
          </cell>
          <cell r="I723">
            <v>4632</v>
          </cell>
          <cell r="J723">
            <v>26248</v>
          </cell>
          <cell r="K723">
            <v>4632</v>
          </cell>
          <cell r="L723">
            <v>0</v>
          </cell>
          <cell r="M723">
            <v>0</v>
          </cell>
        </row>
        <row r="724">
          <cell r="A724">
            <v>9016</v>
          </cell>
          <cell r="B724" t="str">
            <v>CONVEYOR</v>
          </cell>
          <cell r="D724" t="str">
            <v>88009-02-</v>
          </cell>
          <cell r="E724" t="str">
            <v>350</v>
          </cell>
          <cell r="F724">
            <v>34639</v>
          </cell>
          <cell r="G724">
            <v>11279</v>
          </cell>
          <cell r="H724">
            <v>1692</v>
          </cell>
          <cell r="I724">
            <v>1692</v>
          </cell>
          <cell r="J724">
            <v>9587</v>
          </cell>
          <cell r="K724">
            <v>1692</v>
          </cell>
          <cell r="L724">
            <v>0</v>
          </cell>
          <cell r="M724">
            <v>0</v>
          </cell>
        </row>
        <row r="725">
          <cell r="A725">
            <v>9017</v>
          </cell>
          <cell r="B725" t="str">
            <v>CONVEYOR</v>
          </cell>
          <cell r="D725" t="str">
            <v>88009-02-</v>
          </cell>
          <cell r="E725" t="str">
            <v>350</v>
          </cell>
          <cell r="F725">
            <v>34639</v>
          </cell>
          <cell r="G725">
            <v>10695</v>
          </cell>
          <cell r="H725">
            <v>1604</v>
          </cell>
          <cell r="I725">
            <v>1604</v>
          </cell>
          <cell r="J725">
            <v>9091</v>
          </cell>
          <cell r="K725">
            <v>1604</v>
          </cell>
          <cell r="L725">
            <v>0</v>
          </cell>
          <cell r="M725">
            <v>0</v>
          </cell>
        </row>
        <row r="726">
          <cell r="A726">
            <v>9018</v>
          </cell>
          <cell r="B726" t="str">
            <v>CONVEYOR</v>
          </cell>
          <cell r="D726" t="str">
            <v>88009-02-</v>
          </cell>
          <cell r="E726" t="str">
            <v>350</v>
          </cell>
          <cell r="F726">
            <v>34639</v>
          </cell>
          <cell r="G726">
            <v>10148</v>
          </cell>
          <cell r="H726">
            <v>1522</v>
          </cell>
          <cell r="I726">
            <v>1522</v>
          </cell>
          <cell r="J726">
            <v>8626</v>
          </cell>
          <cell r="K726">
            <v>1522</v>
          </cell>
          <cell r="L726">
            <v>0</v>
          </cell>
          <cell r="M726">
            <v>0</v>
          </cell>
        </row>
        <row r="727">
          <cell r="A727">
            <v>9019</v>
          </cell>
          <cell r="B727" t="str">
            <v>CONVEYOR</v>
          </cell>
          <cell r="D727" t="str">
            <v>88009-02-</v>
          </cell>
          <cell r="E727" t="str">
            <v>350</v>
          </cell>
          <cell r="F727">
            <v>34639</v>
          </cell>
          <cell r="G727">
            <v>10987</v>
          </cell>
          <cell r="H727">
            <v>1648</v>
          </cell>
          <cell r="I727">
            <v>1648</v>
          </cell>
          <cell r="J727">
            <v>9339</v>
          </cell>
          <cell r="K727">
            <v>1648</v>
          </cell>
          <cell r="L727">
            <v>0</v>
          </cell>
          <cell r="M727">
            <v>0</v>
          </cell>
        </row>
        <row r="728">
          <cell r="A728">
            <v>9020</v>
          </cell>
          <cell r="B728" t="str">
            <v>DECK WET SCREEN</v>
          </cell>
          <cell r="D728" t="str">
            <v>88009-02-</v>
          </cell>
          <cell r="E728" t="str">
            <v>350</v>
          </cell>
          <cell r="F728">
            <v>34639</v>
          </cell>
          <cell r="G728">
            <v>30880</v>
          </cell>
          <cell r="H728">
            <v>4632</v>
          </cell>
          <cell r="I728">
            <v>4632</v>
          </cell>
          <cell r="J728">
            <v>26248</v>
          </cell>
          <cell r="K728">
            <v>4632</v>
          </cell>
          <cell r="L728">
            <v>0</v>
          </cell>
          <cell r="M728">
            <v>0</v>
          </cell>
        </row>
        <row r="729">
          <cell r="A729">
            <v>9021</v>
          </cell>
          <cell r="B729" t="str">
            <v>CONVEYOR</v>
          </cell>
          <cell r="D729" t="str">
            <v>88009-02-</v>
          </cell>
          <cell r="E729" t="str">
            <v>350</v>
          </cell>
          <cell r="F729">
            <v>34639</v>
          </cell>
          <cell r="G729">
            <v>9486</v>
          </cell>
          <cell r="H729">
            <v>1423</v>
          </cell>
          <cell r="I729">
            <v>1423</v>
          </cell>
          <cell r="J729">
            <v>8063</v>
          </cell>
          <cell r="K729">
            <v>1423</v>
          </cell>
          <cell r="L729">
            <v>0</v>
          </cell>
          <cell r="M729">
            <v>0</v>
          </cell>
        </row>
        <row r="730">
          <cell r="A730">
            <v>9022</v>
          </cell>
          <cell r="B730" t="str">
            <v>CONVEYOR</v>
          </cell>
          <cell r="D730" t="str">
            <v>88009-02-</v>
          </cell>
          <cell r="E730" t="str">
            <v>350</v>
          </cell>
          <cell r="F730">
            <v>34639</v>
          </cell>
          <cell r="G730">
            <v>9819</v>
          </cell>
          <cell r="H730">
            <v>1473</v>
          </cell>
          <cell r="I730">
            <v>1473</v>
          </cell>
          <cell r="J730">
            <v>8346</v>
          </cell>
          <cell r="K730">
            <v>1473</v>
          </cell>
          <cell r="L730">
            <v>0</v>
          </cell>
          <cell r="M730">
            <v>0</v>
          </cell>
        </row>
        <row r="731">
          <cell r="A731">
            <v>9023</v>
          </cell>
          <cell r="B731" t="str">
            <v>CONVEYOR</v>
          </cell>
          <cell r="D731" t="str">
            <v>88009-02-</v>
          </cell>
          <cell r="E731" t="str">
            <v>350</v>
          </cell>
          <cell r="F731">
            <v>34639</v>
          </cell>
          <cell r="G731">
            <v>9819</v>
          </cell>
          <cell r="H731">
            <v>1473</v>
          </cell>
          <cell r="I731">
            <v>1473</v>
          </cell>
          <cell r="J731">
            <v>8346</v>
          </cell>
          <cell r="K731">
            <v>1473</v>
          </cell>
          <cell r="L731">
            <v>0</v>
          </cell>
          <cell r="M731">
            <v>0</v>
          </cell>
        </row>
        <row r="732">
          <cell r="A732">
            <v>9024</v>
          </cell>
          <cell r="B732" t="str">
            <v>CLASSIFIER</v>
          </cell>
          <cell r="D732" t="str">
            <v>88009-02-</v>
          </cell>
          <cell r="E732" t="str">
            <v>350</v>
          </cell>
          <cell r="F732">
            <v>34639</v>
          </cell>
          <cell r="G732">
            <v>32808</v>
          </cell>
          <cell r="H732">
            <v>4921</v>
          </cell>
          <cell r="I732">
            <v>4921</v>
          </cell>
          <cell r="J732">
            <v>27887</v>
          </cell>
          <cell r="K732">
            <v>4921</v>
          </cell>
          <cell r="L732">
            <v>0</v>
          </cell>
          <cell r="M732">
            <v>0</v>
          </cell>
        </row>
        <row r="733">
          <cell r="A733">
            <v>9025</v>
          </cell>
          <cell r="B733" t="str">
            <v>SAND SCREW</v>
          </cell>
          <cell r="D733" t="str">
            <v>88009-02-</v>
          </cell>
          <cell r="E733" t="str">
            <v>350</v>
          </cell>
          <cell r="F733">
            <v>34639</v>
          </cell>
          <cell r="G733">
            <v>7297</v>
          </cell>
          <cell r="H733">
            <v>1095</v>
          </cell>
          <cell r="I733">
            <v>1095</v>
          </cell>
          <cell r="J733">
            <v>6202</v>
          </cell>
          <cell r="K733">
            <v>1095</v>
          </cell>
          <cell r="L733">
            <v>0</v>
          </cell>
          <cell r="M733">
            <v>0</v>
          </cell>
        </row>
        <row r="734">
          <cell r="A734">
            <v>9027</v>
          </cell>
          <cell r="B734" t="str">
            <v>CONVEYOR</v>
          </cell>
          <cell r="D734" t="str">
            <v>88009-02-</v>
          </cell>
          <cell r="E734" t="str">
            <v>350</v>
          </cell>
          <cell r="F734">
            <v>34639</v>
          </cell>
          <cell r="G734">
            <v>6900</v>
          </cell>
          <cell r="H734">
            <v>1035</v>
          </cell>
          <cell r="I734">
            <v>1035</v>
          </cell>
          <cell r="J734">
            <v>5865</v>
          </cell>
          <cell r="K734">
            <v>1035</v>
          </cell>
          <cell r="L734">
            <v>0</v>
          </cell>
          <cell r="M734">
            <v>0</v>
          </cell>
        </row>
        <row r="735">
          <cell r="A735">
            <v>9028</v>
          </cell>
          <cell r="B735" t="str">
            <v>ELECTRICAL SERVICE</v>
          </cell>
          <cell r="D735" t="str">
            <v>88009-02-</v>
          </cell>
          <cell r="E735" t="str">
            <v>350</v>
          </cell>
          <cell r="F735">
            <v>34639</v>
          </cell>
          <cell r="G735">
            <v>21285</v>
          </cell>
          <cell r="H735">
            <v>3193</v>
          </cell>
          <cell r="I735">
            <v>3193</v>
          </cell>
          <cell r="J735">
            <v>18092</v>
          </cell>
          <cell r="K735">
            <v>3193</v>
          </cell>
          <cell r="L735">
            <v>0</v>
          </cell>
          <cell r="M735">
            <v>0</v>
          </cell>
        </row>
        <row r="736">
          <cell r="A736">
            <v>9029</v>
          </cell>
          <cell r="B736" t="str">
            <v>ELECTRICAL PANEL</v>
          </cell>
          <cell r="D736" t="str">
            <v>88009-02-</v>
          </cell>
          <cell r="E736" t="str">
            <v>350</v>
          </cell>
          <cell r="F736">
            <v>34639</v>
          </cell>
          <cell r="G736">
            <v>43782</v>
          </cell>
          <cell r="H736">
            <v>6567</v>
          </cell>
          <cell r="I736">
            <v>6567</v>
          </cell>
          <cell r="J736">
            <v>37215</v>
          </cell>
          <cell r="K736">
            <v>6567</v>
          </cell>
          <cell r="L736">
            <v>0</v>
          </cell>
          <cell r="M736">
            <v>0</v>
          </cell>
        </row>
        <row r="737">
          <cell r="A737">
            <v>9030</v>
          </cell>
          <cell r="B737" t="str">
            <v>WATER SUPPLY</v>
          </cell>
          <cell r="D737" t="str">
            <v>88009-02-</v>
          </cell>
          <cell r="E737" t="str">
            <v>350</v>
          </cell>
          <cell r="F737">
            <v>34639</v>
          </cell>
          <cell r="G737">
            <v>124949</v>
          </cell>
          <cell r="H737">
            <v>18742</v>
          </cell>
          <cell r="I737">
            <v>18742</v>
          </cell>
          <cell r="J737">
            <v>106207</v>
          </cell>
          <cell r="K737">
            <v>18742</v>
          </cell>
          <cell r="L737">
            <v>0</v>
          </cell>
          <cell r="M737">
            <v>0</v>
          </cell>
        </row>
        <row r="738">
          <cell r="A738">
            <v>9031</v>
          </cell>
          <cell r="B738" t="str">
            <v>MAIN TOWER</v>
          </cell>
          <cell r="D738" t="str">
            <v>88009-02-</v>
          </cell>
          <cell r="E738" t="str">
            <v>350</v>
          </cell>
          <cell r="F738">
            <v>34639</v>
          </cell>
          <cell r="G738">
            <v>14594</v>
          </cell>
          <cell r="H738">
            <v>2189</v>
          </cell>
          <cell r="I738">
            <v>2189</v>
          </cell>
          <cell r="J738">
            <v>12405</v>
          </cell>
          <cell r="K738">
            <v>2189</v>
          </cell>
          <cell r="L738">
            <v>0</v>
          </cell>
          <cell r="M738">
            <v>0</v>
          </cell>
        </row>
        <row r="739">
          <cell r="A739">
            <v>9032</v>
          </cell>
          <cell r="B739" t="str">
            <v>TRANSFER PLANT</v>
          </cell>
          <cell r="D739" t="str">
            <v>88009-02-</v>
          </cell>
          <cell r="E739" t="str">
            <v>350</v>
          </cell>
          <cell r="F739">
            <v>34639</v>
          </cell>
          <cell r="G739">
            <v>8756</v>
          </cell>
          <cell r="H739">
            <v>1313</v>
          </cell>
          <cell r="I739">
            <v>1313</v>
          </cell>
          <cell r="J739">
            <v>7443</v>
          </cell>
          <cell r="K739">
            <v>1313</v>
          </cell>
          <cell r="L739">
            <v>0</v>
          </cell>
          <cell r="M739">
            <v>0</v>
          </cell>
        </row>
        <row r="740">
          <cell r="A740">
            <v>9033</v>
          </cell>
          <cell r="B740" t="str">
            <v>WET TOWER</v>
          </cell>
          <cell r="D740" t="str">
            <v>88009-02-</v>
          </cell>
          <cell r="E740" t="str">
            <v>350</v>
          </cell>
          <cell r="F740">
            <v>34639</v>
          </cell>
          <cell r="G740">
            <v>11675</v>
          </cell>
          <cell r="H740">
            <v>1751</v>
          </cell>
          <cell r="I740">
            <v>1751</v>
          </cell>
          <cell r="J740">
            <v>9924</v>
          </cell>
          <cell r="K740">
            <v>1751</v>
          </cell>
          <cell r="L740">
            <v>0</v>
          </cell>
          <cell r="M740">
            <v>0</v>
          </cell>
        </row>
        <row r="741">
          <cell r="A741">
            <v>9034</v>
          </cell>
          <cell r="B741" t="str">
            <v>DRY TOWER</v>
          </cell>
          <cell r="D741" t="str">
            <v>88009-02-</v>
          </cell>
          <cell r="E741" t="str">
            <v>350</v>
          </cell>
          <cell r="F741">
            <v>34639</v>
          </cell>
          <cell r="G741">
            <v>8756</v>
          </cell>
          <cell r="H741">
            <v>1313</v>
          </cell>
          <cell r="I741">
            <v>1313</v>
          </cell>
          <cell r="J741">
            <v>7443</v>
          </cell>
          <cell r="K741">
            <v>1313</v>
          </cell>
          <cell r="L741">
            <v>0</v>
          </cell>
          <cell r="M741">
            <v>0</v>
          </cell>
        </row>
        <row r="742">
          <cell r="A742">
            <v>9035</v>
          </cell>
          <cell r="B742" t="str">
            <v>SCALES</v>
          </cell>
          <cell r="D742" t="str">
            <v>88009-02-</v>
          </cell>
          <cell r="E742" t="str">
            <v>350</v>
          </cell>
          <cell r="F742">
            <v>34639</v>
          </cell>
          <cell r="G742">
            <v>21891</v>
          </cell>
          <cell r="H742">
            <v>3284</v>
          </cell>
          <cell r="I742">
            <v>0</v>
          </cell>
          <cell r="J742">
            <v>18607</v>
          </cell>
          <cell r="K742">
            <v>3284</v>
          </cell>
          <cell r="L742">
            <v>0</v>
          </cell>
          <cell r="M742">
            <v>0</v>
          </cell>
        </row>
        <row r="743">
          <cell r="A743">
            <v>9036</v>
          </cell>
          <cell r="B743" t="str">
            <v>DRY TUNNEL</v>
          </cell>
          <cell r="D743" t="str">
            <v>88009-02-</v>
          </cell>
          <cell r="E743" t="str">
            <v>350</v>
          </cell>
          <cell r="F743">
            <v>34639</v>
          </cell>
          <cell r="G743">
            <v>18243</v>
          </cell>
          <cell r="H743">
            <v>2736</v>
          </cell>
          <cell r="I743">
            <v>2736</v>
          </cell>
          <cell r="J743">
            <v>15507</v>
          </cell>
          <cell r="K743">
            <v>2736</v>
          </cell>
          <cell r="L743">
            <v>0</v>
          </cell>
          <cell r="M743">
            <v>0</v>
          </cell>
        </row>
        <row r="744">
          <cell r="A744">
            <v>9037</v>
          </cell>
          <cell r="B744" t="str">
            <v>HYDRO CRANE</v>
          </cell>
          <cell r="D744" t="str">
            <v>88009-02-</v>
          </cell>
          <cell r="E744" t="str">
            <v>350</v>
          </cell>
          <cell r="F744">
            <v>34639</v>
          </cell>
          <cell r="G744">
            <v>5108</v>
          </cell>
          <cell r="H744">
            <v>766</v>
          </cell>
          <cell r="I744">
            <v>766</v>
          </cell>
          <cell r="J744">
            <v>4342</v>
          </cell>
          <cell r="K744">
            <v>766</v>
          </cell>
          <cell r="L744">
            <v>0</v>
          </cell>
          <cell r="M744">
            <v>0</v>
          </cell>
        </row>
        <row r="745">
          <cell r="A745">
            <v>9038</v>
          </cell>
          <cell r="B745" t="str">
            <v>TRAILER</v>
          </cell>
          <cell r="D745" t="str">
            <v>88009-02-</v>
          </cell>
          <cell r="E745" t="str">
            <v>350</v>
          </cell>
          <cell r="F745">
            <v>34639</v>
          </cell>
          <cell r="G745">
            <v>4768</v>
          </cell>
          <cell r="H745">
            <v>715</v>
          </cell>
          <cell r="I745">
            <v>715</v>
          </cell>
          <cell r="J745">
            <v>4053</v>
          </cell>
          <cell r="K745">
            <v>715</v>
          </cell>
          <cell r="L745">
            <v>0</v>
          </cell>
          <cell r="M745">
            <v>0</v>
          </cell>
        </row>
        <row r="746">
          <cell r="A746">
            <v>9039</v>
          </cell>
          <cell r="B746" t="str">
            <v>CONVEYOR</v>
          </cell>
          <cell r="D746" t="str">
            <v>88009-02-</v>
          </cell>
          <cell r="E746" t="str">
            <v>350</v>
          </cell>
          <cell r="F746">
            <v>34639</v>
          </cell>
          <cell r="G746">
            <v>45328</v>
          </cell>
          <cell r="H746">
            <v>6799</v>
          </cell>
          <cell r="I746">
            <v>6799</v>
          </cell>
          <cell r="J746">
            <v>38529</v>
          </cell>
          <cell r="K746">
            <v>6799</v>
          </cell>
          <cell r="L746">
            <v>0</v>
          </cell>
          <cell r="M746">
            <v>0</v>
          </cell>
        </row>
        <row r="747">
          <cell r="A747">
            <v>9040</v>
          </cell>
          <cell r="B747" t="str">
            <v>LABORATORY GEAR</v>
          </cell>
          <cell r="D747" t="str">
            <v>88009-02-</v>
          </cell>
          <cell r="E747" t="str">
            <v>350</v>
          </cell>
          <cell r="F747">
            <v>34639</v>
          </cell>
          <cell r="G747">
            <v>15903</v>
          </cell>
          <cell r="H747">
            <v>2385</v>
          </cell>
          <cell r="I747">
            <v>2385</v>
          </cell>
          <cell r="J747">
            <v>13518</v>
          </cell>
          <cell r="K747">
            <v>2385</v>
          </cell>
          <cell r="L747">
            <v>0</v>
          </cell>
          <cell r="M747">
            <v>0</v>
          </cell>
        </row>
        <row r="748">
          <cell r="A748">
            <v>9041</v>
          </cell>
          <cell r="B748" t="str">
            <v>SAND SCREW</v>
          </cell>
          <cell r="D748" t="str">
            <v>88009-02-</v>
          </cell>
          <cell r="E748" t="str">
            <v>350</v>
          </cell>
          <cell r="F748">
            <v>35309</v>
          </cell>
          <cell r="G748">
            <v>52567</v>
          </cell>
          <cell r="H748">
            <v>7885</v>
          </cell>
          <cell r="I748">
            <v>7885</v>
          </cell>
          <cell r="J748">
            <v>44682</v>
          </cell>
          <cell r="K748">
            <v>7885</v>
          </cell>
          <cell r="L748">
            <v>0</v>
          </cell>
          <cell r="M748">
            <v>0</v>
          </cell>
        </row>
        <row r="749">
          <cell r="A749">
            <v>9042</v>
          </cell>
          <cell r="B749" t="str">
            <v>SCALPING SCREEN</v>
          </cell>
          <cell r="D749" t="str">
            <v>88009-02-</v>
          </cell>
          <cell r="E749" t="str">
            <v>350</v>
          </cell>
          <cell r="F749">
            <v>35309</v>
          </cell>
          <cell r="G749">
            <v>24932</v>
          </cell>
          <cell r="H749">
            <v>3740</v>
          </cell>
          <cell r="I749">
            <v>3740</v>
          </cell>
          <cell r="J749">
            <v>21192</v>
          </cell>
          <cell r="K749">
            <v>3740</v>
          </cell>
          <cell r="L749">
            <v>0</v>
          </cell>
          <cell r="M749">
            <v>0</v>
          </cell>
        </row>
        <row r="750">
          <cell r="A750">
            <v>9043</v>
          </cell>
          <cell r="B750" t="str">
            <v>DOZER TRAP</v>
          </cell>
          <cell r="D750" t="str">
            <v>88009-02-</v>
          </cell>
          <cell r="E750" t="str">
            <v>350</v>
          </cell>
          <cell r="F750">
            <v>35519</v>
          </cell>
          <cell r="G750">
            <v>117081</v>
          </cell>
          <cell r="H750">
            <v>17562</v>
          </cell>
          <cell r="I750">
            <v>17562</v>
          </cell>
          <cell r="J750">
            <v>99519</v>
          </cell>
          <cell r="K750">
            <v>17562</v>
          </cell>
          <cell r="L750">
            <v>0</v>
          </cell>
          <cell r="M750">
            <v>0</v>
          </cell>
        </row>
        <row r="751">
          <cell r="A751">
            <v>9044</v>
          </cell>
          <cell r="B751" t="str">
            <v>TRUSS CONVEYOR</v>
          </cell>
          <cell r="D751" t="str">
            <v>88009-02-</v>
          </cell>
          <cell r="E751" t="str">
            <v>350</v>
          </cell>
          <cell r="F751">
            <v>35927</v>
          </cell>
          <cell r="G751">
            <v>18125</v>
          </cell>
          <cell r="H751">
            <v>2719</v>
          </cell>
          <cell r="I751">
            <v>2719</v>
          </cell>
          <cell r="J751">
            <v>15406</v>
          </cell>
          <cell r="K751">
            <v>2719</v>
          </cell>
          <cell r="L751">
            <v>0</v>
          </cell>
          <cell r="M751">
            <v>0</v>
          </cell>
        </row>
        <row r="752">
          <cell r="A752">
            <v>9045</v>
          </cell>
          <cell r="B752" t="str">
            <v>CONE CRUSHER</v>
          </cell>
          <cell r="D752" t="str">
            <v>88009-02-</v>
          </cell>
          <cell r="E752" t="str">
            <v>350</v>
          </cell>
          <cell r="F752">
            <v>36434</v>
          </cell>
          <cell r="G752">
            <v>96048</v>
          </cell>
          <cell r="H752">
            <v>14407</v>
          </cell>
          <cell r="I752">
            <v>14407</v>
          </cell>
          <cell r="J752">
            <v>81641</v>
          </cell>
          <cell r="K752">
            <v>14407</v>
          </cell>
          <cell r="L752">
            <v>0</v>
          </cell>
          <cell r="M752">
            <v>0</v>
          </cell>
        </row>
        <row r="753">
          <cell r="A753">
            <v>9046</v>
          </cell>
          <cell r="B753" t="str">
            <v>TUNNEL</v>
          </cell>
          <cell r="D753" t="str">
            <v>90030-  -</v>
          </cell>
          <cell r="E753" t="str">
            <v>350</v>
          </cell>
          <cell r="F753">
            <v>37347</v>
          </cell>
          <cell r="G753">
            <v>94550.04</v>
          </cell>
          <cell r="H753">
            <v>14183</v>
          </cell>
          <cell r="I753">
            <v>0.04</v>
          </cell>
          <cell r="J753">
            <v>80367.039999999994</v>
          </cell>
          <cell r="K753">
            <v>14183</v>
          </cell>
          <cell r="L753">
            <v>0</v>
          </cell>
          <cell r="M753">
            <v>0</v>
          </cell>
        </row>
        <row r="754">
          <cell r="A754">
            <v>9047</v>
          </cell>
          <cell r="B754" t="str">
            <v>SCREEN</v>
          </cell>
          <cell r="D754" t="str">
            <v>90030-  -</v>
          </cell>
          <cell r="E754" t="str">
            <v>350</v>
          </cell>
          <cell r="F754">
            <v>37347</v>
          </cell>
          <cell r="G754">
            <v>125447.86</v>
          </cell>
          <cell r="H754">
            <v>18817</v>
          </cell>
          <cell r="I754">
            <v>-0.14000000000000001</v>
          </cell>
          <cell r="J754">
            <v>106630.86</v>
          </cell>
          <cell r="K754">
            <v>18817</v>
          </cell>
          <cell r="L754">
            <v>0</v>
          </cell>
          <cell r="M754">
            <v>0</v>
          </cell>
        </row>
        <row r="755">
          <cell r="A755">
            <v>9048</v>
          </cell>
          <cell r="B755" t="str">
            <v>100' x 36" BELT CONVEYOR</v>
          </cell>
          <cell r="D755" t="str">
            <v>88009-02-</v>
          </cell>
          <cell r="E755" t="str">
            <v>350</v>
          </cell>
          <cell r="F755">
            <v>37773</v>
          </cell>
          <cell r="G755">
            <v>18618.599999999999</v>
          </cell>
          <cell r="H755">
            <v>0</v>
          </cell>
          <cell r="I755">
            <v>7092.8</v>
          </cell>
          <cell r="J755">
            <v>18618.599999999999</v>
          </cell>
          <cell r="K755">
            <v>0</v>
          </cell>
          <cell r="L755">
            <v>0</v>
          </cell>
          <cell r="M755">
            <v>0</v>
          </cell>
        </row>
        <row r="756">
          <cell r="A756">
            <v>9049</v>
          </cell>
          <cell r="B756" t="str">
            <v>CONVEYOR BELT</v>
          </cell>
          <cell r="D756" t="str">
            <v>88009-02-</v>
          </cell>
          <cell r="E756" t="str">
            <v>350</v>
          </cell>
          <cell r="F756">
            <v>37773</v>
          </cell>
          <cell r="G756">
            <v>18618.599999999999</v>
          </cell>
          <cell r="H756">
            <v>0</v>
          </cell>
          <cell r="I756">
            <v>7092.8</v>
          </cell>
          <cell r="J756">
            <v>18618.599999999999</v>
          </cell>
          <cell r="K756">
            <v>0</v>
          </cell>
          <cell r="L756">
            <v>0</v>
          </cell>
          <cell r="M756">
            <v>0</v>
          </cell>
        </row>
        <row r="757">
          <cell r="A757">
            <v>9050</v>
          </cell>
          <cell r="B757" t="str">
            <v>PROPANE TANK-18,000</v>
          </cell>
          <cell r="D757" t="str">
            <v>88009-02-</v>
          </cell>
          <cell r="E757" t="str">
            <v>350</v>
          </cell>
          <cell r="F757">
            <v>37865</v>
          </cell>
          <cell r="G757">
            <v>13513.5</v>
          </cell>
          <cell r="H757">
            <v>1351.35</v>
          </cell>
          <cell r="I757">
            <v>2027.05</v>
          </cell>
          <cell r="J757">
            <v>12162.15</v>
          </cell>
          <cell r="K757">
            <v>1351.35</v>
          </cell>
          <cell r="L757">
            <v>0</v>
          </cell>
          <cell r="M757">
            <v>0</v>
          </cell>
        </row>
        <row r="758">
          <cell r="A758">
            <v>9051</v>
          </cell>
          <cell r="B758" t="str">
            <v>CONVEYER 600'x36" OVERLND</v>
          </cell>
          <cell r="D758" t="str">
            <v>88009-02-</v>
          </cell>
          <cell r="E758" t="str">
            <v>350</v>
          </cell>
          <cell r="F758">
            <v>38078</v>
          </cell>
          <cell r="G758">
            <v>87277.5</v>
          </cell>
          <cell r="H758">
            <v>0</v>
          </cell>
          <cell r="I758">
            <v>42599.64</v>
          </cell>
          <cell r="J758">
            <v>87277.5</v>
          </cell>
          <cell r="K758">
            <v>0</v>
          </cell>
          <cell r="L758">
            <v>0</v>
          </cell>
          <cell r="M758">
            <v>3116.88</v>
          </cell>
        </row>
        <row r="759">
          <cell r="A759">
            <v>9052</v>
          </cell>
          <cell r="B759" t="str">
            <v>PLANT SCALE USED</v>
          </cell>
          <cell r="D759" t="str">
            <v>90030-  -</v>
          </cell>
          <cell r="E759" t="str">
            <v>350</v>
          </cell>
          <cell r="F759">
            <v>38504</v>
          </cell>
          <cell r="G759">
            <v>6435</v>
          </cell>
          <cell r="H759">
            <v>965</v>
          </cell>
          <cell r="I759">
            <v>85</v>
          </cell>
          <cell r="J759">
            <v>5470</v>
          </cell>
          <cell r="K759">
            <v>965</v>
          </cell>
          <cell r="L759">
            <v>0</v>
          </cell>
          <cell r="M759">
            <v>640</v>
          </cell>
        </row>
        <row r="760">
          <cell r="A760">
            <v>9053</v>
          </cell>
          <cell r="B760" t="str">
            <v>TRIPLE DECK INCLIN SCREEN</v>
          </cell>
          <cell r="C760" t="str">
            <v>M160B</v>
          </cell>
          <cell r="D760" t="str">
            <v>90030-  -</v>
          </cell>
          <cell r="E760" t="str">
            <v>350</v>
          </cell>
          <cell r="F760">
            <v>39115</v>
          </cell>
          <cell r="G760">
            <v>51197.21</v>
          </cell>
          <cell r="H760">
            <v>7680</v>
          </cell>
          <cell r="I760">
            <v>680</v>
          </cell>
          <cell r="J760">
            <v>34591</v>
          </cell>
          <cell r="K760">
            <v>16606.21</v>
          </cell>
          <cell r="L760">
            <v>0</v>
          </cell>
          <cell r="M760">
            <v>7018</v>
          </cell>
        </row>
        <row r="761">
          <cell r="A761">
            <v>9054</v>
          </cell>
          <cell r="B761" t="str">
            <v>250 TON SILO</v>
          </cell>
          <cell r="D761" t="str">
            <v>90030-  -</v>
          </cell>
          <cell r="E761" t="str">
            <v>360</v>
          </cell>
          <cell r="F761">
            <v>39569</v>
          </cell>
          <cell r="G761">
            <v>692853.96</v>
          </cell>
          <cell r="H761">
            <v>103928.09</v>
          </cell>
          <cell r="I761">
            <v>7750</v>
          </cell>
          <cell r="J761">
            <v>242659</v>
          </cell>
          <cell r="K761">
            <v>450194.96</v>
          </cell>
          <cell r="L761">
            <v>0</v>
          </cell>
          <cell r="M761">
            <v>60513</v>
          </cell>
        </row>
        <row r="762">
          <cell r="A762">
            <v>9054.01</v>
          </cell>
          <cell r="B762" t="str">
            <v>ADD'L COST FOR SILOS</v>
          </cell>
          <cell r="D762" t="str">
            <v>90030-  -</v>
          </cell>
          <cell r="F762">
            <v>39630</v>
          </cell>
          <cell r="G762">
            <v>84400.42</v>
          </cell>
          <cell r="H762">
            <v>12660.06</v>
          </cell>
          <cell r="I762">
            <v>944</v>
          </cell>
          <cell r="J762">
            <v>29255</v>
          </cell>
          <cell r="K762">
            <v>55145.42</v>
          </cell>
          <cell r="L762">
            <v>0</v>
          </cell>
          <cell r="M762">
            <v>7371</v>
          </cell>
        </row>
        <row r="763">
          <cell r="A763">
            <v>9055</v>
          </cell>
          <cell r="B763" t="str">
            <v>250 TON SILO</v>
          </cell>
          <cell r="D763" t="str">
            <v>90030-  -</v>
          </cell>
          <cell r="E763" t="str">
            <v>360</v>
          </cell>
          <cell r="F763">
            <v>39569</v>
          </cell>
          <cell r="G763">
            <v>692853.97</v>
          </cell>
          <cell r="H763">
            <v>103928.1</v>
          </cell>
          <cell r="I763">
            <v>7750</v>
          </cell>
          <cell r="J763">
            <v>242659</v>
          </cell>
          <cell r="K763">
            <v>450194.97</v>
          </cell>
          <cell r="L763">
            <v>0</v>
          </cell>
          <cell r="M763">
            <v>60513</v>
          </cell>
        </row>
        <row r="764">
          <cell r="A764">
            <v>9056</v>
          </cell>
          <cell r="B764" t="str">
            <v>SCREW WASHER</v>
          </cell>
          <cell r="D764" t="str">
            <v>90030-  -</v>
          </cell>
          <cell r="E764" t="str">
            <v>350</v>
          </cell>
          <cell r="F764">
            <v>39782</v>
          </cell>
          <cell r="G764">
            <v>96338.74</v>
          </cell>
          <cell r="H764">
            <v>14450.81</v>
          </cell>
          <cell r="I764">
            <v>1232</v>
          </cell>
          <cell r="J764">
            <v>39676</v>
          </cell>
          <cell r="K764">
            <v>56662.74</v>
          </cell>
          <cell r="L764">
            <v>0</v>
          </cell>
          <cell r="M764">
            <v>12721</v>
          </cell>
        </row>
        <row r="765">
          <cell r="A765">
            <v>9057</v>
          </cell>
          <cell r="B765" t="str">
            <v>PORTABLE RADIAL STACKER</v>
          </cell>
          <cell r="D765" t="str">
            <v>90030-  -</v>
          </cell>
          <cell r="E765" t="str">
            <v>350</v>
          </cell>
          <cell r="F765">
            <v>39903</v>
          </cell>
          <cell r="G765">
            <v>43261.25</v>
          </cell>
          <cell r="H765">
            <v>6489.19</v>
          </cell>
          <cell r="I765">
            <v>552</v>
          </cell>
          <cell r="J765">
            <v>13815</v>
          </cell>
          <cell r="K765">
            <v>29446.25</v>
          </cell>
          <cell r="L765">
            <v>0</v>
          </cell>
          <cell r="M765">
            <v>5702</v>
          </cell>
        </row>
        <row r="766">
          <cell r="A766">
            <v>9058</v>
          </cell>
          <cell r="B766" t="str">
            <v>LOADER DUMP GRIZZLY</v>
          </cell>
          <cell r="D766" t="str">
            <v>73142-39-</v>
          </cell>
          <cell r="E766" t="str">
            <v>350</v>
          </cell>
          <cell r="F766">
            <v>40543</v>
          </cell>
          <cell r="G766">
            <v>3788.75</v>
          </cell>
          <cell r="H766">
            <v>0</v>
          </cell>
          <cell r="I766">
            <v>3788.75</v>
          </cell>
          <cell r="J766">
            <v>505.2</v>
          </cell>
          <cell r="K766">
            <v>3283.55</v>
          </cell>
          <cell r="L766">
            <v>0</v>
          </cell>
          <cell r="M766">
            <v>505.2</v>
          </cell>
        </row>
        <row r="767">
          <cell r="A767">
            <v>9200</v>
          </cell>
          <cell r="B767" t="str">
            <v>FEED BINS</v>
          </cell>
          <cell r="D767" t="str">
            <v>88009-02-</v>
          </cell>
          <cell r="E767" t="str">
            <v>360</v>
          </cell>
          <cell r="F767">
            <v>34836</v>
          </cell>
          <cell r="G767">
            <v>5239</v>
          </cell>
          <cell r="H767">
            <v>786</v>
          </cell>
          <cell r="I767">
            <v>786</v>
          </cell>
          <cell r="J767">
            <v>4453</v>
          </cell>
          <cell r="K767">
            <v>786</v>
          </cell>
          <cell r="L767">
            <v>0</v>
          </cell>
          <cell r="M767">
            <v>0</v>
          </cell>
        </row>
        <row r="768">
          <cell r="A768">
            <v>9201</v>
          </cell>
          <cell r="B768" t="str">
            <v>FEED CONVEYORS</v>
          </cell>
          <cell r="D768" t="str">
            <v>88009-02-</v>
          </cell>
          <cell r="E768" t="str">
            <v>360</v>
          </cell>
          <cell r="F768">
            <v>34836</v>
          </cell>
          <cell r="G768">
            <v>20954</v>
          </cell>
          <cell r="H768">
            <v>3143</v>
          </cell>
          <cell r="I768">
            <v>3143</v>
          </cell>
          <cell r="J768">
            <v>17811</v>
          </cell>
          <cell r="K768">
            <v>3143</v>
          </cell>
          <cell r="L768">
            <v>0</v>
          </cell>
          <cell r="M768">
            <v>0</v>
          </cell>
        </row>
        <row r="769">
          <cell r="A769">
            <v>9202</v>
          </cell>
          <cell r="B769" t="str">
            <v>TRANSFER CONVEYORS</v>
          </cell>
          <cell r="D769" t="str">
            <v>88009-02-</v>
          </cell>
          <cell r="E769" t="str">
            <v>360</v>
          </cell>
          <cell r="F769">
            <v>34836</v>
          </cell>
          <cell r="G769">
            <v>36670</v>
          </cell>
          <cell r="H769">
            <v>5501</v>
          </cell>
          <cell r="I769">
            <v>5501</v>
          </cell>
          <cell r="J769">
            <v>31169</v>
          </cell>
          <cell r="K769">
            <v>5501</v>
          </cell>
          <cell r="L769">
            <v>0</v>
          </cell>
          <cell r="M769">
            <v>0</v>
          </cell>
        </row>
        <row r="770">
          <cell r="A770">
            <v>9203</v>
          </cell>
          <cell r="B770" t="str">
            <v>30 X 60 CONVEYOR</v>
          </cell>
          <cell r="D770" t="str">
            <v>88009-02-</v>
          </cell>
          <cell r="E770" t="str">
            <v>360</v>
          </cell>
          <cell r="F770">
            <v>34836</v>
          </cell>
          <cell r="G770">
            <v>38114</v>
          </cell>
          <cell r="H770">
            <v>5717</v>
          </cell>
          <cell r="I770">
            <v>5717</v>
          </cell>
          <cell r="J770">
            <v>32397</v>
          </cell>
          <cell r="K770">
            <v>5717</v>
          </cell>
          <cell r="L770">
            <v>0</v>
          </cell>
          <cell r="M770">
            <v>0</v>
          </cell>
        </row>
        <row r="771">
          <cell r="A771">
            <v>9204</v>
          </cell>
          <cell r="B771" t="str">
            <v>5 X 10 SCREEN</v>
          </cell>
          <cell r="D771" t="str">
            <v>88009-02-</v>
          </cell>
          <cell r="E771" t="str">
            <v>360</v>
          </cell>
          <cell r="F771">
            <v>34836</v>
          </cell>
          <cell r="G771">
            <v>16763</v>
          </cell>
          <cell r="H771">
            <v>2514</v>
          </cell>
          <cell r="I771">
            <v>2514</v>
          </cell>
          <cell r="J771">
            <v>14249</v>
          </cell>
          <cell r="K771">
            <v>2514</v>
          </cell>
          <cell r="L771">
            <v>0</v>
          </cell>
          <cell r="M771">
            <v>0</v>
          </cell>
        </row>
        <row r="772">
          <cell r="A772">
            <v>9205</v>
          </cell>
          <cell r="B772" t="str">
            <v>DRUM</v>
          </cell>
          <cell r="D772" t="str">
            <v>88009-02-</v>
          </cell>
          <cell r="E772" t="str">
            <v>360</v>
          </cell>
          <cell r="F772">
            <v>34836</v>
          </cell>
          <cell r="G772">
            <v>270601</v>
          </cell>
          <cell r="H772">
            <v>40590</v>
          </cell>
          <cell r="I772">
            <v>40590</v>
          </cell>
          <cell r="J772">
            <v>230011</v>
          </cell>
          <cell r="K772">
            <v>40590</v>
          </cell>
          <cell r="L772">
            <v>0</v>
          </cell>
          <cell r="M772">
            <v>0</v>
          </cell>
        </row>
        <row r="773">
          <cell r="A773">
            <v>9207</v>
          </cell>
          <cell r="B773" t="str">
            <v>DUST REMOVAL AUGER</v>
          </cell>
          <cell r="D773" t="str">
            <v>88009-02-</v>
          </cell>
          <cell r="E773" t="str">
            <v>360</v>
          </cell>
          <cell r="F773">
            <v>34836</v>
          </cell>
          <cell r="G773">
            <v>37232</v>
          </cell>
          <cell r="H773">
            <v>5585</v>
          </cell>
          <cell r="I773">
            <v>5585</v>
          </cell>
          <cell r="J773">
            <v>31647</v>
          </cell>
          <cell r="K773">
            <v>5585</v>
          </cell>
          <cell r="L773">
            <v>0</v>
          </cell>
          <cell r="M773">
            <v>0</v>
          </cell>
        </row>
        <row r="774">
          <cell r="A774">
            <v>9208</v>
          </cell>
          <cell r="B774" t="str">
            <v>25000 TANK</v>
          </cell>
          <cell r="D774" t="str">
            <v>88009-02-</v>
          </cell>
          <cell r="E774" t="str">
            <v>360</v>
          </cell>
          <cell r="F774">
            <v>34836</v>
          </cell>
          <cell r="G774">
            <v>49588</v>
          </cell>
          <cell r="H774">
            <v>7438</v>
          </cell>
          <cell r="I774">
            <v>7438</v>
          </cell>
          <cell r="J774">
            <v>42150</v>
          </cell>
          <cell r="K774">
            <v>7438</v>
          </cell>
          <cell r="L774">
            <v>0</v>
          </cell>
          <cell r="M774">
            <v>0</v>
          </cell>
        </row>
        <row r="775">
          <cell r="A775">
            <v>9209</v>
          </cell>
          <cell r="B775" t="str">
            <v>PUMP</v>
          </cell>
          <cell r="D775" t="str">
            <v>88009-02-</v>
          </cell>
          <cell r="E775" t="str">
            <v>360</v>
          </cell>
          <cell r="F775">
            <v>34836</v>
          </cell>
          <cell r="G775">
            <v>11525</v>
          </cell>
          <cell r="H775">
            <v>1729</v>
          </cell>
          <cell r="I775">
            <v>1729</v>
          </cell>
          <cell r="J775">
            <v>9796</v>
          </cell>
          <cell r="K775">
            <v>1729</v>
          </cell>
          <cell r="L775">
            <v>0</v>
          </cell>
          <cell r="M775">
            <v>0</v>
          </cell>
        </row>
        <row r="776">
          <cell r="A776">
            <v>9211</v>
          </cell>
          <cell r="B776" t="str">
            <v>SLAT CONVEYOR</v>
          </cell>
          <cell r="D776" t="str">
            <v>88009-02-</v>
          </cell>
          <cell r="E776" t="str">
            <v>360</v>
          </cell>
          <cell r="F776">
            <v>34836</v>
          </cell>
          <cell r="G776">
            <v>86743</v>
          </cell>
          <cell r="H776">
            <v>13011</v>
          </cell>
          <cell r="I776">
            <v>13011</v>
          </cell>
          <cell r="J776">
            <v>73732</v>
          </cell>
          <cell r="K776">
            <v>13011</v>
          </cell>
          <cell r="L776">
            <v>0</v>
          </cell>
          <cell r="M776">
            <v>0</v>
          </cell>
        </row>
        <row r="777">
          <cell r="A777">
            <v>9213</v>
          </cell>
          <cell r="B777" t="str">
            <v>FEEDBIN</v>
          </cell>
          <cell r="D777" t="str">
            <v>88009-02-</v>
          </cell>
          <cell r="E777" t="str">
            <v>360</v>
          </cell>
          <cell r="F777">
            <v>34836</v>
          </cell>
          <cell r="G777">
            <v>6286</v>
          </cell>
          <cell r="H777">
            <v>943</v>
          </cell>
          <cell r="I777">
            <v>943</v>
          </cell>
          <cell r="J777">
            <v>5343</v>
          </cell>
          <cell r="K777">
            <v>943</v>
          </cell>
          <cell r="L777">
            <v>0</v>
          </cell>
          <cell r="M777">
            <v>0</v>
          </cell>
        </row>
        <row r="778">
          <cell r="A778">
            <v>9214</v>
          </cell>
          <cell r="B778" t="str">
            <v>TRANSFORMER</v>
          </cell>
          <cell r="D778" t="str">
            <v>88009-02-</v>
          </cell>
          <cell r="E778" t="str">
            <v>360</v>
          </cell>
          <cell r="F778">
            <v>34836</v>
          </cell>
          <cell r="G778">
            <v>26193</v>
          </cell>
          <cell r="H778">
            <v>3929</v>
          </cell>
          <cell r="I778">
            <v>3929</v>
          </cell>
          <cell r="J778">
            <v>22264</v>
          </cell>
          <cell r="K778">
            <v>3929</v>
          </cell>
          <cell r="L778">
            <v>0</v>
          </cell>
          <cell r="M778">
            <v>0</v>
          </cell>
        </row>
        <row r="779">
          <cell r="A779">
            <v>9215</v>
          </cell>
          <cell r="B779" t="str">
            <v>CONTROL PANEL</v>
          </cell>
          <cell r="D779" t="str">
            <v>88009-02-</v>
          </cell>
          <cell r="E779" t="str">
            <v>360</v>
          </cell>
          <cell r="F779">
            <v>34836</v>
          </cell>
          <cell r="G779">
            <v>23050</v>
          </cell>
          <cell r="H779">
            <v>3458</v>
          </cell>
          <cell r="I779">
            <v>3458</v>
          </cell>
          <cell r="J779">
            <v>19592</v>
          </cell>
          <cell r="K779">
            <v>3458</v>
          </cell>
          <cell r="L779">
            <v>0</v>
          </cell>
          <cell r="M779">
            <v>0</v>
          </cell>
        </row>
        <row r="780">
          <cell r="A780">
            <v>9216</v>
          </cell>
          <cell r="B780" t="str">
            <v>ELECTRICAL-TUNNEL</v>
          </cell>
          <cell r="D780" t="str">
            <v>88009-02-</v>
          </cell>
          <cell r="E780" t="str">
            <v>360</v>
          </cell>
          <cell r="F780">
            <v>34836</v>
          </cell>
          <cell r="G780">
            <v>7334</v>
          </cell>
          <cell r="H780">
            <v>1100</v>
          </cell>
          <cell r="I780">
            <v>1100</v>
          </cell>
          <cell r="J780">
            <v>6234</v>
          </cell>
          <cell r="K780">
            <v>1100</v>
          </cell>
          <cell r="L780">
            <v>0</v>
          </cell>
          <cell r="M780">
            <v>0</v>
          </cell>
        </row>
        <row r="781">
          <cell r="A781">
            <v>9217</v>
          </cell>
          <cell r="B781" t="str">
            <v>CONTROL HOUSE</v>
          </cell>
          <cell r="D781" t="str">
            <v>88009-02-</v>
          </cell>
          <cell r="E781" t="str">
            <v>360</v>
          </cell>
          <cell r="F781">
            <v>34836</v>
          </cell>
          <cell r="G781">
            <v>37863</v>
          </cell>
          <cell r="H781">
            <v>5679</v>
          </cell>
          <cell r="I781">
            <v>5679</v>
          </cell>
          <cell r="J781">
            <v>32184</v>
          </cell>
          <cell r="K781">
            <v>5679</v>
          </cell>
          <cell r="L781">
            <v>0</v>
          </cell>
          <cell r="M781">
            <v>0</v>
          </cell>
        </row>
        <row r="782">
          <cell r="A782">
            <v>9218</v>
          </cell>
          <cell r="B782" t="str">
            <v>COMPUTER SYSTEM</v>
          </cell>
          <cell r="D782" t="str">
            <v>88009-02-</v>
          </cell>
          <cell r="E782" t="str">
            <v>360</v>
          </cell>
          <cell r="F782">
            <v>34836</v>
          </cell>
          <cell r="G782">
            <v>31431</v>
          </cell>
          <cell r="H782">
            <v>4715</v>
          </cell>
          <cell r="I782">
            <v>4715</v>
          </cell>
          <cell r="J782">
            <v>26716</v>
          </cell>
          <cell r="K782">
            <v>4715</v>
          </cell>
          <cell r="L782">
            <v>0</v>
          </cell>
          <cell r="M782">
            <v>0</v>
          </cell>
        </row>
        <row r="783">
          <cell r="A783">
            <v>9219</v>
          </cell>
          <cell r="B783" t="str">
            <v>SITE IMPROVEMENTS</v>
          </cell>
          <cell r="D783" t="str">
            <v>88009-02-</v>
          </cell>
          <cell r="E783" t="str">
            <v>360</v>
          </cell>
          <cell r="F783">
            <v>34836</v>
          </cell>
          <cell r="G783">
            <v>99003</v>
          </cell>
          <cell r="H783">
            <v>14850</v>
          </cell>
          <cell r="I783">
            <v>14850</v>
          </cell>
          <cell r="J783">
            <v>84153</v>
          </cell>
          <cell r="K783">
            <v>14850</v>
          </cell>
          <cell r="L783">
            <v>0</v>
          </cell>
          <cell r="M783">
            <v>0</v>
          </cell>
        </row>
        <row r="784">
          <cell r="A784">
            <v>9220</v>
          </cell>
          <cell r="B784" t="str">
            <v>GENCOR HEATER</v>
          </cell>
          <cell r="D784" t="str">
            <v>88009-02-</v>
          </cell>
          <cell r="E784" t="str">
            <v>360</v>
          </cell>
          <cell r="F784">
            <v>36678</v>
          </cell>
          <cell r="G784">
            <v>27423</v>
          </cell>
          <cell r="H784">
            <v>4113</v>
          </cell>
          <cell r="I784">
            <v>4113</v>
          </cell>
          <cell r="J784">
            <v>23310</v>
          </cell>
          <cell r="K784">
            <v>4113</v>
          </cell>
          <cell r="L784">
            <v>0</v>
          </cell>
          <cell r="M784">
            <v>0</v>
          </cell>
        </row>
        <row r="785">
          <cell r="A785">
            <v>9221</v>
          </cell>
          <cell r="B785" t="str">
            <v>AC STORAGE TANK</v>
          </cell>
          <cell r="D785" t="str">
            <v>88009-02-</v>
          </cell>
          <cell r="E785" t="str">
            <v>360</v>
          </cell>
          <cell r="F785">
            <v>36745</v>
          </cell>
          <cell r="G785">
            <v>17500</v>
          </cell>
          <cell r="H785">
            <v>2625</v>
          </cell>
          <cell r="I785">
            <v>2625</v>
          </cell>
          <cell r="J785">
            <v>14875</v>
          </cell>
          <cell r="K785">
            <v>2625</v>
          </cell>
          <cell r="L785">
            <v>0</v>
          </cell>
          <cell r="M785">
            <v>0</v>
          </cell>
        </row>
        <row r="786">
          <cell r="A786">
            <v>9222</v>
          </cell>
          <cell r="B786" t="str">
            <v>BLENDING CONTROL SOFTWARE</v>
          </cell>
          <cell r="C786" t="str">
            <v>BC250</v>
          </cell>
          <cell r="D786" t="str">
            <v>90030-  -</v>
          </cell>
          <cell r="E786" t="str">
            <v>360</v>
          </cell>
          <cell r="F786">
            <v>38838</v>
          </cell>
          <cell r="G786">
            <v>25717.27</v>
          </cell>
          <cell r="H786">
            <v>3858</v>
          </cell>
          <cell r="I786">
            <v>263</v>
          </cell>
          <cell r="J786">
            <v>12499</v>
          </cell>
          <cell r="K786">
            <v>13218.27</v>
          </cell>
          <cell r="L786">
            <v>0</v>
          </cell>
          <cell r="M786">
            <v>2055</v>
          </cell>
        </row>
        <row r="787">
          <cell r="A787">
            <v>9223</v>
          </cell>
          <cell r="B787" t="str">
            <v>ANTI-STRIP TANK</v>
          </cell>
          <cell r="D787" t="str">
            <v>90030-  -</v>
          </cell>
          <cell r="E787" t="str">
            <v>360</v>
          </cell>
          <cell r="F787">
            <v>39934</v>
          </cell>
          <cell r="G787">
            <v>52403.96</v>
          </cell>
          <cell r="H787">
            <v>7860.59</v>
          </cell>
          <cell r="I787">
            <v>-201</v>
          </cell>
          <cell r="J787">
            <v>3123</v>
          </cell>
          <cell r="K787">
            <v>49280.959999999999</v>
          </cell>
          <cell r="L787">
            <v>0</v>
          </cell>
          <cell r="M787">
            <v>0</v>
          </cell>
        </row>
        <row r="788">
          <cell r="A788">
            <v>9224</v>
          </cell>
          <cell r="B788" t="str">
            <v>SKIDDED BAGHOUSE</v>
          </cell>
          <cell r="C788" t="str">
            <v>CFS133</v>
          </cell>
          <cell r="D788" t="str">
            <v>90030-  -</v>
          </cell>
          <cell r="E788" t="str">
            <v>350</v>
          </cell>
          <cell r="F788">
            <v>40238</v>
          </cell>
          <cell r="G788">
            <v>448611.51</v>
          </cell>
          <cell r="H788">
            <v>67291.73</v>
          </cell>
          <cell r="I788">
            <v>5018</v>
          </cell>
          <cell r="J788">
            <v>95734</v>
          </cell>
          <cell r="K788">
            <v>352877.51</v>
          </cell>
          <cell r="L788">
            <v>0</v>
          </cell>
          <cell r="M788">
            <v>39181</v>
          </cell>
        </row>
        <row r="789">
          <cell r="A789">
            <v>9225</v>
          </cell>
          <cell r="B789" t="str">
            <v>BURNER &amp; CONTROL</v>
          </cell>
          <cell r="D789" t="str">
            <v>90030-  -</v>
          </cell>
          <cell r="E789" t="str">
            <v>360</v>
          </cell>
          <cell r="F789">
            <v>40238</v>
          </cell>
          <cell r="G789">
            <v>355736.89</v>
          </cell>
          <cell r="H789">
            <v>53360.53</v>
          </cell>
          <cell r="I789">
            <v>3979</v>
          </cell>
          <cell r="J789">
            <v>75915</v>
          </cell>
          <cell r="K789">
            <v>279821.89</v>
          </cell>
          <cell r="L789">
            <v>0</v>
          </cell>
          <cell r="M789">
            <v>31070</v>
          </cell>
        </row>
        <row r="790">
          <cell r="A790">
            <v>9300</v>
          </cell>
          <cell r="B790" t="str">
            <v>CTB PUGMILL</v>
          </cell>
          <cell r="D790" t="str">
            <v>88009-02-</v>
          </cell>
          <cell r="E790" t="str">
            <v>370</v>
          </cell>
          <cell r="F790">
            <v>35582</v>
          </cell>
          <cell r="G790">
            <v>433893</v>
          </cell>
          <cell r="H790">
            <v>0</v>
          </cell>
          <cell r="I790">
            <v>2927.05</v>
          </cell>
          <cell r="J790">
            <v>433893</v>
          </cell>
          <cell r="K790">
            <v>0</v>
          </cell>
          <cell r="L790">
            <v>0</v>
          </cell>
          <cell r="M790">
            <v>0</v>
          </cell>
        </row>
        <row r="791">
          <cell r="A791">
            <v>9301</v>
          </cell>
          <cell r="B791" t="str">
            <v>SCREW CONVEYOR</v>
          </cell>
          <cell r="C791" t="str">
            <v>WAM</v>
          </cell>
          <cell r="D791" t="str">
            <v>90030-  -</v>
          </cell>
          <cell r="E791" t="str">
            <v>370</v>
          </cell>
          <cell r="F791">
            <v>39114</v>
          </cell>
          <cell r="G791">
            <v>6213.72</v>
          </cell>
          <cell r="H791">
            <v>0</v>
          </cell>
          <cell r="I791">
            <v>96</v>
          </cell>
          <cell r="J791">
            <v>3868</v>
          </cell>
          <cell r="K791">
            <v>2345.7199999999998</v>
          </cell>
          <cell r="L791">
            <v>0</v>
          </cell>
          <cell r="M791">
            <v>752</v>
          </cell>
        </row>
        <row r="792">
          <cell r="A792">
            <v>10002</v>
          </cell>
          <cell r="B792" t="str">
            <v>LAND-SANTA FE SPRINGS</v>
          </cell>
          <cell r="D792" t="str">
            <v>88009-02-</v>
          </cell>
          <cell r="E792" t="str">
            <v>001</v>
          </cell>
          <cell r="F792">
            <v>32251</v>
          </cell>
          <cell r="G792">
            <v>1207655</v>
          </cell>
          <cell r="H792">
            <v>0</v>
          </cell>
          <cell r="I792">
            <v>1207655</v>
          </cell>
          <cell r="J792">
            <v>0</v>
          </cell>
          <cell r="K792">
            <v>1207655</v>
          </cell>
          <cell r="L792">
            <v>0</v>
          </cell>
          <cell r="M792">
            <v>0</v>
          </cell>
        </row>
        <row r="793">
          <cell r="A793">
            <v>10003</v>
          </cell>
          <cell r="B793" t="str">
            <v>LAND - BAKERSFIELD LOTS 3,4,&amp;5</v>
          </cell>
          <cell r="D793" t="str">
            <v>88009-02-</v>
          </cell>
          <cell r="E793" t="str">
            <v>001</v>
          </cell>
          <cell r="F793">
            <v>39491</v>
          </cell>
          <cell r="G793">
            <v>850000</v>
          </cell>
          <cell r="H793">
            <v>0</v>
          </cell>
          <cell r="I793">
            <v>850000</v>
          </cell>
          <cell r="J793">
            <v>0</v>
          </cell>
          <cell r="K793">
            <v>850000</v>
          </cell>
          <cell r="L793">
            <v>0</v>
          </cell>
          <cell r="M793">
            <v>0</v>
          </cell>
        </row>
        <row r="794">
          <cell r="A794">
            <v>10004</v>
          </cell>
          <cell r="B794" t="str">
            <v>LAND - BREA / BIRCH PROPERTY</v>
          </cell>
          <cell r="D794" t="str">
            <v>88009-02-</v>
          </cell>
          <cell r="E794" t="str">
            <v>001</v>
          </cell>
          <cell r="F794">
            <v>39559</v>
          </cell>
          <cell r="G794">
            <v>4600000</v>
          </cell>
          <cell r="H794">
            <v>0</v>
          </cell>
          <cell r="I794">
            <v>4600000</v>
          </cell>
          <cell r="J794">
            <v>0</v>
          </cell>
          <cell r="K794">
            <v>4600000</v>
          </cell>
          <cell r="L794">
            <v>0</v>
          </cell>
          <cell r="M794">
            <v>0</v>
          </cell>
        </row>
        <row r="795">
          <cell r="A795">
            <v>10005</v>
          </cell>
          <cell r="B795" t="str">
            <v>LAND-RANCHO CUCAMONGA</v>
          </cell>
          <cell r="D795" t="str">
            <v>88009-02-</v>
          </cell>
          <cell r="E795" t="str">
            <v>001</v>
          </cell>
          <cell r="F795">
            <v>39846</v>
          </cell>
          <cell r="G795">
            <v>1795000</v>
          </cell>
          <cell r="H795">
            <v>0</v>
          </cell>
          <cell r="I795">
            <v>1795000</v>
          </cell>
          <cell r="J795">
            <v>0</v>
          </cell>
          <cell r="K795">
            <v>1795000</v>
          </cell>
          <cell r="L795">
            <v>0</v>
          </cell>
          <cell r="M795">
            <v>0</v>
          </cell>
        </row>
        <row r="796">
          <cell r="A796">
            <v>50000</v>
          </cell>
          <cell r="B796" t="str">
            <v>RECEPTIONIST AREA FURNITURE- 1</v>
          </cell>
          <cell r="D796" t="str">
            <v>73142-39-</v>
          </cell>
          <cell r="E796" t="str">
            <v>304</v>
          </cell>
          <cell r="F796">
            <v>40026</v>
          </cell>
          <cell r="G796">
            <v>2574.19</v>
          </cell>
          <cell r="H796">
            <v>0</v>
          </cell>
          <cell r="I796">
            <v>2574.19</v>
          </cell>
          <cell r="J796">
            <v>796.9</v>
          </cell>
          <cell r="K796">
            <v>1777.29</v>
          </cell>
          <cell r="L796">
            <v>0</v>
          </cell>
          <cell r="M796">
            <v>275.85000000000002</v>
          </cell>
        </row>
        <row r="797">
          <cell r="A797">
            <v>50001</v>
          </cell>
          <cell r="B797" t="str">
            <v>ACCOUNTING CUBICLES - 3</v>
          </cell>
          <cell r="D797" t="str">
            <v>73142-39-</v>
          </cell>
          <cell r="E797" t="str">
            <v>304</v>
          </cell>
          <cell r="F797">
            <v>40026</v>
          </cell>
          <cell r="G797">
            <v>53028.15</v>
          </cell>
          <cell r="H797">
            <v>0</v>
          </cell>
          <cell r="I797">
            <v>53028.15</v>
          </cell>
          <cell r="J797">
            <v>16413.54</v>
          </cell>
          <cell r="K797">
            <v>36614.61</v>
          </cell>
          <cell r="L797">
            <v>0</v>
          </cell>
          <cell r="M797">
            <v>5681.61</v>
          </cell>
        </row>
        <row r="798">
          <cell r="A798">
            <v>50004</v>
          </cell>
          <cell r="B798" t="str">
            <v>SUPERINTENDENTS OFFICE FURN 6</v>
          </cell>
          <cell r="D798" t="str">
            <v>73142-39-</v>
          </cell>
          <cell r="E798" t="str">
            <v>304</v>
          </cell>
          <cell r="F798">
            <v>40026</v>
          </cell>
          <cell r="G798">
            <v>6273.18</v>
          </cell>
          <cell r="H798">
            <v>0</v>
          </cell>
          <cell r="I798">
            <v>6273.18</v>
          </cell>
          <cell r="J798">
            <v>1941.68</v>
          </cell>
          <cell r="K798">
            <v>4331.5</v>
          </cell>
          <cell r="L798">
            <v>0</v>
          </cell>
          <cell r="M798">
            <v>672.12</v>
          </cell>
        </row>
        <row r="799">
          <cell r="A799">
            <v>50005</v>
          </cell>
          <cell r="B799" t="str">
            <v>FOREMEN OFFICE FURNITURE (7)</v>
          </cell>
          <cell r="D799" t="str">
            <v>73142-39-</v>
          </cell>
          <cell r="E799" t="str">
            <v>304</v>
          </cell>
          <cell r="F799">
            <v>40026</v>
          </cell>
          <cell r="G799">
            <v>6811.03</v>
          </cell>
          <cell r="H799">
            <v>0</v>
          </cell>
          <cell r="I799">
            <v>6811.03</v>
          </cell>
          <cell r="J799">
            <v>2108.08</v>
          </cell>
          <cell r="K799">
            <v>4702.95</v>
          </cell>
          <cell r="L799">
            <v>0</v>
          </cell>
          <cell r="M799">
            <v>729.72</v>
          </cell>
        </row>
        <row r="800">
          <cell r="A800">
            <v>50010</v>
          </cell>
          <cell r="B800" t="str">
            <v>KENT AMBERG OFFICE FURN. (12)</v>
          </cell>
          <cell r="D800" t="str">
            <v>73142-39-</v>
          </cell>
          <cell r="E800" t="str">
            <v>304</v>
          </cell>
          <cell r="F800">
            <v>40026</v>
          </cell>
          <cell r="G800">
            <v>2768.51</v>
          </cell>
          <cell r="H800">
            <v>0</v>
          </cell>
          <cell r="I800">
            <v>2768.51</v>
          </cell>
          <cell r="J800">
            <v>856.96</v>
          </cell>
          <cell r="K800">
            <v>1911.55</v>
          </cell>
          <cell r="L800">
            <v>0</v>
          </cell>
          <cell r="M800">
            <v>296.64</v>
          </cell>
        </row>
        <row r="801">
          <cell r="A801">
            <v>50011</v>
          </cell>
          <cell r="B801" t="str">
            <v>STEVE CREECH OFFICE FURN. (13)</v>
          </cell>
          <cell r="D801" t="str">
            <v>73142-39-</v>
          </cell>
          <cell r="E801" t="str">
            <v>304</v>
          </cell>
          <cell r="F801">
            <v>40026</v>
          </cell>
          <cell r="G801">
            <v>2966.25</v>
          </cell>
          <cell r="H801">
            <v>0</v>
          </cell>
          <cell r="I801">
            <v>2966.25</v>
          </cell>
          <cell r="J801">
            <v>918.06</v>
          </cell>
          <cell r="K801">
            <v>2048.19</v>
          </cell>
          <cell r="L801">
            <v>0</v>
          </cell>
          <cell r="M801">
            <v>317.79000000000002</v>
          </cell>
        </row>
        <row r="802">
          <cell r="A802">
            <v>50012</v>
          </cell>
          <cell r="B802" t="str">
            <v>JASON MCKAY OFFICE FURN. (14)</v>
          </cell>
          <cell r="D802" t="str">
            <v>73142-39-</v>
          </cell>
          <cell r="E802" t="str">
            <v>304</v>
          </cell>
          <cell r="F802">
            <v>40026</v>
          </cell>
          <cell r="G802">
            <v>2533.25</v>
          </cell>
          <cell r="H802">
            <v>0</v>
          </cell>
          <cell r="I802">
            <v>2533.25</v>
          </cell>
          <cell r="J802">
            <v>784.16</v>
          </cell>
          <cell r="K802">
            <v>1749.09</v>
          </cell>
          <cell r="L802">
            <v>0</v>
          </cell>
          <cell r="M802">
            <v>271.44</v>
          </cell>
        </row>
        <row r="803">
          <cell r="A803">
            <v>50013</v>
          </cell>
          <cell r="B803" t="str">
            <v>RUSS GRIGG OFFICE FURNITURE-15</v>
          </cell>
          <cell r="D803" t="str">
            <v>73142-39-</v>
          </cell>
          <cell r="E803" t="str">
            <v>304</v>
          </cell>
          <cell r="F803">
            <v>40026</v>
          </cell>
          <cell r="G803">
            <v>8303.06</v>
          </cell>
          <cell r="H803">
            <v>0</v>
          </cell>
          <cell r="I803">
            <v>8303.06</v>
          </cell>
          <cell r="J803">
            <v>2570.1</v>
          </cell>
          <cell r="K803">
            <v>5732.96</v>
          </cell>
          <cell r="L803">
            <v>0</v>
          </cell>
          <cell r="M803">
            <v>889.65</v>
          </cell>
        </row>
        <row r="804">
          <cell r="A804">
            <v>50014</v>
          </cell>
          <cell r="B804" t="str">
            <v>BAILEY ABBOTT OFFICE FURN.(16)</v>
          </cell>
          <cell r="D804" t="str">
            <v>73142-39-</v>
          </cell>
          <cell r="E804" t="str">
            <v>304</v>
          </cell>
          <cell r="F804">
            <v>40026</v>
          </cell>
          <cell r="G804">
            <v>3311.56</v>
          </cell>
          <cell r="H804">
            <v>0</v>
          </cell>
          <cell r="I804">
            <v>3311.56</v>
          </cell>
          <cell r="J804">
            <v>1024.92</v>
          </cell>
          <cell r="K804">
            <v>2286.64</v>
          </cell>
          <cell r="L804">
            <v>0</v>
          </cell>
          <cell r="M804">
            <v>354.78</v>
          </cell>
        </row>
        <row r="805">
          <cell r="A805">
            <v>50015</v>
          </cell>
          <cell r="B805" t="str">
            <v>MIKE KANE OFFICE FURNITURE(17)</v>
          </cell>
          <cell r="D805" t="str">
            <v>73142-39-</v>
          </cell>
          <cell r="E805" t="str">
            <v>304</v>
          </cell>
          <cell r="F805">
            <v>40026</v>
          </cell>
          <cell r="G805">
            <v>2622.67</v>
          </cell>
          <cell r="H805">
            <v>0</v>
          </cell>
          <cell r="I805">
            <v>2622.67</v>
          </cell>
          <cell r="J805">
            <v>811.72</v>
          </cell>
          <cell r="K805">
            <v>1810.95</v>
          </cell>
          <cell r="L805">
            <v>0</v>
          </cell>
          <cell r="M805">
            <v>280.98</v>
          </cell>
        </row>
        <row r="806">
          <cell r="A806">
            <v>50018</v>
          </cell>
          <cell r="B806" t="str">
            <v>COMPUTER TRAINING RM FURN (20)</v>
          </cell>
          <cell r="D806" t="str">
            <v>73142-39-</v>
          </cell>
          <cell r="E806" t="str">
            <v>304</v>
          </cell>
          <cell r="F806">
            <v>40026</v>
          </cell>
          <cell r="G806">
            <v>7394.08</v>
          </cell>
          <cell r="H806">
            <v>0</v>
          </cell>
          <cell r="I806">
            <v>7394.08</v>
          </cell>
          <cell r="J806">
            <v>2288.52</v>
          </cell>
          <cell r="K806">
            <v>5105.5600000000004</v>
          </cell>
          <cell r="L806">
            <v>0</v>
          </cell>
          <cell r="M806">
            <v>792.18</v>
          </cell>
        </row>
        <row r="807">
          <cell r="A807">
            <v>50020</v>
          </cell>
          <cell r="B807" t="str">
            <v>CONFERENCE ROOM FURNITURE (24)</v>
          </cell>
          <cell r="D807" t="str">
            <v>73142-39-</v>
          </cell>
          <cell r="E807" t="str">
            <v>304</v>
          </cell>
          <cell r="F807">
            <v>40026</v>
          </cell>
          <cell r="G807">
            <v>6548.94</v>
          </cell>
          <cell r="H807">
            <v>0</v>
          </cell>
          <cell r="I807">
            <v>6548.94</v>
          </cell>
          <cell r="J807">
            <v>2026.96</v>
          </cell>
          <cell r="K807">
            <v>4521.9799999999996</v>
          </cell>
          <cell r="L807">
            <v>0</v>
          </cell>
          <cell r="M807">
            <v>701.64</v>
          </cell>
        </row>
        <row r="808">
          <cell r="A808">
            <v>50021</v>
          </cell>
          <cell r="B808" t="str">
            <v>PROJECTOR</v>
          </cell>
          <cell r="C808" t="str">
            <v>SCP712M5</v>
          </cell>
          <cell r="D808" t="str">
            <v>73142-39-</v>
          </cell>
          <cell r="E808" t="str">
            <v>304</v>
          </cell>
          <cell r="F808">
            <v>40009</v>
          </cell>
          <cell r="G808">
            <v>4883.99</v>
          </cell>
          <cell r="H808">
            <v>0</v>
          </cell>
          <cell r="I808">
            <v>4883.99</v>
          </cell>
          <cell r="J808">
            <v>1569.78</v>
          </cell>
          <cell r="K808">
            <v>3314.21</v>
          </cell>
          <cell r="L808">
            <v>0</v>
          </cell>
          <cell r="M808">
            <v>523.26</v>
          </cell>
        </row>
        <row r="809">
          <cell r="A809">
            <v>50022</v>
          </cell>
          <cell r="B809" t="str">
            <v>OPTIPLEX 760 W/MONITOR</v>
          </cell>
          <cell r="C809" t="str">
            <v>760</v>
          </cell>
          <cell r="D809" t="str">
            <v>73142-39-</v>
          </cell>
          <cell r="E809" t="str">
            <v>304</v>
          </cell>
          <cell r="F809">
            <v>39929</v>
          </cell>
          <cell r="G809">
            <v>1212.19</v>
          </cell>
          <cell r="H809">
            <v>0</v>
          </cell>
          <cell r="I809">
            <v>1212.19</v>
          </cell>
          <cell r="J809">
            <v>841.75</v>
          </cell>
          <cell r="K809">
            <v>370.44</v>
          </cell>
          <cell r="L809">
            <v>0</v>
          </cell>
          <cell r="M809">
            <v>303.02999999999997</v>
          </cell>
        </row>
        <row r="810">
          <cell r="A810">
            <v>50022.01</v>
          </cell>
          <cell r="B810" t="str">
            <v>OPTIPLEX 760 W/MONITOR</v>
          </cell>
          <cell r="C810" t="str">
            <v>760</v>
          </cell>
          <cell r="D810" t="str">
            <v>73142-39-</v>
          </cell>
          <cell r="E810" t="str">
            <v>304</v>
          </cell>
          <cell r="F810">
            <v>39929</v>
          </cell>
          <cell r="G810">
            <v>1212.19</v>
          </cell>
          <cell r="H810">
            <v>0</v>
          </cell>
          <cell r="I810">
            <v>1212.19</v>
          </cell>
          <cell r="J810">
            <v>841.75</v>
          </cell>
          <cell r="K810">
            <v>370.44</v>
          </cell>
          <cell r="L810">
            <v>0</v>
          </cell>
          <cell r="M810">
            <v>303.02999999999997</v>
          </cell>
        </row>
        <row r="811">
          <cell r="A811">
            <v>50022.02</v>
          </cell>
          <cell r="B811" t="str">
            <v>OPTIPLEX 760 W/MONITOR</v>
          </cell>
          <cell r="C811" t="str">
            <v>760</v>
          </cell>
          <cell r="D811" t="str">
            <v>73142-39-</v>
          </cell>
          <cell r="E811" t="str">
            <v>304</v>
          </cell>
          <cell r="F811">
            <v>39929</v>
          </cell>
          <cell r="G811">
            <v>1212.19</v>
          </cell>
          <cell r="H811">
            <v>0</v>
          </cell>
          <cell r="I811">
            <v>1212.19</v>
          </cell>
          <cell r="J811">
            <v>841.75</v>
          </cell>
          <cell r="K811">
            <v>370.44</v>
          </cell>
          <cell r="L811">
            <v>0</v>
          </cell>
          <cell r="M811">
            <v>303.02999999999997</v>
          </cell>
        </row>
        <row r="812">
          <cell r="A812">
            <v>50022.03</v>
          </cell>
          <cell r="B812" t="str">
            <v>OPTIPLEX 760 W/MONITOR</v>
          </cell>
          <cell r="C812" t="str">
            <v>760</v>
          </cell>
          <cell r="D812" t="str">
            <v>73142-39-</v>
          </cell>
          <cell r="E812" t="str">
            <v>304</v>
          </cell>
          <cell r="F812">
            <v>40045</v>
          </cell>
          <cell r="G812">
            <v>1212.19</v>
          </cell>
          <cell r="H812">
            <v>0</v>
          </cell>
          <cell r="I812">
            <v>1212.19</v>
          </cell>
          <cell r="J812">
            <v>841.75</v>
          </cell>
          <cell r="K812">
            <v>370.44</v>
          </cell>
          <cell r="L812">
            <v>0</v>
          </cell>
          <cell r="M812">
            <v>303.02999999999997</v>
          </cell>
        </row>
        <row r="813">
          <cell r="A813">
            <v>50022.04</v>
          </cell>
          <cell r="B813" t="str">
            <v>OPTIPLEX 760 W/MONITOR</v>
          </cell>
          <cell r="C813" t="str">
            <v>760</v>
          </cell>
          <cell r="D813" t="str">
            <v>73142-39-</v>
          </cell>
          <cell r="E813" t="str">
            <v>304</v>
          </cell>
          <cell r="F813">
            <v>40051</v>
          </cell>
          <cell r="G813">
            <v>1212.19</v>
          </cell>
          <cell r="H813">
            <v>0</v>
          </cell>
          <cell r="I813">
            <v>1212.19</v>
          </cell>
          <cell r="J813">
            <v>841.75</v>
          </cell>
          <cell r="K813">
            <v>370.44</v>
          </cell>
          <cell r="L813">
            <v>0</v>
          </cell>
          <cell r="M813">
            <v>303.02999999999997</v>
          </cell>
        </row>
        <row r="814">
          <cell r="A814">
            <v>50023</v>
          </cell>
          <cell r="B814" t="str">
            <v>DAN MCGREW'S FURNITURE&amp;CABINET</v>
          </cell>
          <cell r="D814" t="str">
            <v>81042-09-</v>
          </cell>
          <cell r="E814" t="str">
            <v>050</v>
          </cell>
          <cell r="F814">
            <v>40154</v>
          </cell>
          <cell r="G814">
            <v>16604.45</v>
          </cell>
          <cell r="H814">
            <v>0</v>
          </cell>
          <cell r="I814">
            <v>16604.45</v>
          </cell>
          <cell r="J814">
            <v>4348.74</v>
          </cell>
          <cell r="K814">
            <v>12255.71</v>
          </cell>
          <cell r="L814">
            <v>0</v>
          </cell>
          <cell r="M814">
            <v>1779.03</v>
          </cell>
        </row>
        <row r="815">
          <cell r="A815">
            <v>50024</v>
          </cell>
          <cell r="B815" t="str">
            <v>PRINTER/COPIER W/O CTRL</v>
          </cell>
          <cell r="C815" t="str">
            <v>6204CP</v>
          </cell>
          <cell r="D815" t="str">
            <v>71004-70-</v>
          </cell>
          <cell r="E815" t="str">
            <v>704</v>
          </cell>
          <cell r="F815">
            <v>40179</v>
          </cell>
          <cell r="G815">
            <v>18987.939999999999</v>
          </cell>
          <cell r="H815">
            <v>0</v>
          </cell>
          <cell r="I815">
            <v>18987.939999999999</v>
          </cell>
          <cell r="J815">
            <v>4747.05</v>
          </cell>
          <cell r="K815">
            <v>14240.89</v>
          </cell>
          <cell r="L815">
            <v>0</v>
          </cell>
          <cell r="M815">
            <v>2034.45</v>
          </cell>
        </row>
        <row r="816">
          <cell r="A816">
            <v>50025</v>
          </cell>
          <cell r="B816" t="str">
            <v>RON PIERCE OFFICE FURNITURE</v>
          </cell>
          <cell r="D816" t="str">
            <v>81042-09-</v>
          </cell>
          <cell r="E816" t="str">
            <v>011</v>
          </cell>
          <cell r="F816">
            <v>40205</v>
          </cell>
          <cell r="G816">
            <v>14654.08</v>
          </cell>
          <cell r="H816">
            <v>0</v>
          </cell>
          <cell r="I816">
            <v>14654.08</v>
          </cell>
          <cell r="J816">
            <v>3663.45</v>
          </cell>
          <cell r="K816">
            <v>10990.63</v>
          </cell>
          <cell r="L816">
            <v>0</v>
          </cell>
          <cell r="M816">
            <v>1570.05</v>
          </cell>
        </row>
        <row r="817">
          <cell r="A817">
            <v>50025.01</v>
          </cell>
          <cell r="B817" t="str">
            <v>RON PIERCE CABINETS</v>
          </cell>
          <cell r="D817" t="str">
            <v>81042-09-</v>
          </cell>
          <cell r="F817">
            <v>40347</v>
          </cell>
          <cell r="G817">
            <v>5675</v>
          </cell>
          <cell r="H817">
            <v>0</v>
          </cell>
          <cell r="I817">
            <v>5675</v>
          </cell>
          <cell r="J817">
            <v>1080.96</v>
          </cell>
          <cell r="K817">
            <v>4594.04</v>
          </cell>
          <cell r="L817">
            <v>0</v>
          </cell>
          <cell r="M817">
            <v>608.04</v>
          </cell>
        </row>
        <row r="818">
          <cell r="A818">
            <v>50026</v>
          </cell>
          <cell r="B818" t="str">
            <v>BACKUP BATTERY</v>
          </cell>
          <cell r="C818" t="str">
            <v>SMART-UPS VT</v>
          </cell>
          <cell r="D818" t="str">
            <v>81042-04-</v>
          </cell>
          <cell r="E818" t="str">
            <v>031</v>
          </cell>
          <cell r="F818">
            <v>40197</v>
          </cell>
          <cell r="G818">
            <v>17079.75</v>
          </cell>
          <cell r="H818">
            <v>0</v>
          </cell>
          <cell r="I818">
            <v>17079.75</v>
          </cell>
          <cell r="J818">
            <v>9963.24</v>
          </cell>
          <cell r="K818">
            <v>7116.51</v>
          </cell>
          <cell r="L818">
            <v>0</v>
          </cell>
          <cell r="M818">
            <v>4269.96</v>
          </cell>
        </row>
        <row r="819">
          <cell r="A819">
            <v>50027</v>
          </cell>
          <cell r="B819" t="str">
            <v>SURVEY SOFTWARE</v>
          </cell>
          <cell r="D819" t="str">
            <v>71004-14-</v>
          </cell>
          <cell r="E819" t="str">
            <v>145</v>
          </cell>
          <cell r="F819">
            <v>40269</v>
          </cell>
          <cell r="G819">
            <v>2733.31</v>
          </cell>
          <cell r="H819">
            <v>0</v>
          </cell>
          <cell r="I819">
            <v>2733.31</v>
          </cell>
          <cell r="J819">
            <v>1366.74</v>
          </cell>
          <cell r="K819">
            <v>1366.57</v>
          </cell>
          <cell r="L819">
            <v>0</v>
          </cell>
          <cell r="M819">
            <v>683.37</v>
          </cell>
        </row>
        <row r="820">
          <cell r="A820">
            <v>50028</v>
          </cell>
          <cell r="B820" t="str">
            <v>GPS &amp; ROVER SOFTWARE-2010 PKG</v>
          </cell>
          <cell r="D820" t="str">
            <v>88009-02-</v>
          </cell>
          <cell r="E820" t="str">
            <v>104</v>
          </cell>
          <cell r="F820">
            <v>40400</v>
          </cell>
          <cell r="G820">
            <v>4004</v>
          </cell>
          <cell r="H820">
            <v>0</v>
          </cell>
          <cell r="I820">
            <v>4004</v>
          </cell>
          <cell r="J820">
            <v>1167.8800000000001</v>
          </cell>
          <cell r="K820">
            <v>2836.12</v>
          </cell>
          <cell r="L820">
            <v>0</v>
          </cell>
          <cell r="M820">
            <v>750.78</v>
          </cell>
        </row>
        <row r="821">
          <cell r="A821">
            <v>50029</v>
          </cell>
          <cell r="B821" t="str">
            <v>JAIMIE ANGUS OFFICE (2AB)</v>
          </cell>
          <cell r="D821" t="str">
            <v>81042-09-</v>
          </cell>
          <cell r="E821" t="str">
            <v>011</v>
          </cell>
          <cell r="F821">
            <v>40448</v>
          </cell>
          <cell r="G821">
            <v>22819.1</v>
          </cell>
          <cell r="H821">
            <v>0</v>
          </cell>
          <cell r="I821">
            <v>22819.1</v>
          </cell>
          <cell r="J821">
            <v>2988.26</v>
          </cell>
          <cell r="K821">
            <v>19830.84</v>
          </cell>
          <cell r="L821">
            <v>0</v>
          </cell>
          <cell r="M821">
            <v>2444.94</v>
          </cell>
        </row>
        <row r="822">
          <cell r="A822">
            <v>50030</v>
          </cell>
          <cell r="B822" t="str">
            <v>DatAdvante Probe +SS ESD Softw</v>
          </cell>
          <cell r="D822" t="str">
            <v>81042-04-</v>
          </cell>
          <cell r="E822" t="str">
            <v>031</v>
          </cell>
          <cell r="F822">
            <v>40532</v>
          </cell>
          <cell r="G822">
            <v>21559.69</v>
          </cell>
          <cell r="H822">
            <v>0</v>
          </cell>
          <cell r="I822">
            <v>21559.69</v>
          </cell>
          <cell r="J822">
            <v>5988.8</v>
          </cell>
          <cell r="K822">
            <v>15570.89</v>
          </cell>
          <cell r="L822">
            <v>0</v>
          </cell>
          <cell r="M822">
            <v>5389.92</v>
          </cell>
        </row>
        <row r="823">
          <cell r="A823">
            <v>50031</v>
          </cell>
          <cell r="B823" t="str">
            <v>ANITA BASURTO'S OFFICE FURNITU</v>
          </cell>
          <cell r="D823" t="str">
            <v>71004-70-</v>
          </cell>
          <cell r="E823" t="str">
            <v>704</v>
          </cell>
          <cell r="F823">
            <v>40590</v>
          </cell>
          <cell r="G823">
            <v>4787.3100000000004</v>
          </cell>
          <cell r="H823">
            <v>0</v>
          </cell>
          <cell r="I823">
            <v>4787.3100000000004</v>
          </cell>
          <cell r="J823">
            <v>455.92</v>
          </cell>
          <cell r="K823">
            <v>4331.3900000000003</v>
          </cell>
          <cell r="L823">
            <v>0</v>
          </cell>
          <cell r="M823">
            <v>455.92</v>
          </cell>
        </row>
        <row r="824">
          <cell r="A824">
            <v>50032</v>
          </cell>
          <cell r="B824" t="str">
            <v>MIKE JAMINSKI'S OFFICE FURNITU</v>
          </cell>
          <cell r="D824" t="str">
            <v>71004-70-</v>
          </cell>
          <cell r="E824" t="str">
            <v>704</v>
          </cell>
          <cell r="F824">
            <v>40590</v>
          </cell>
          <cell r="G824">
            <v>3366.04</v>
          </cell>
          <cell r="H824">
            <v>0</v>
          </cell>
          <cell r="I824">
            <v>3366.04</v>
          </cell>
          <cell r="J824">
            <v>320.56</v>
          </cell>
          <cell r="K824">
            <v>3045.48</v>
          </cell>
          <cell r="L824">
            <v>0</v>
          </cell>
          <cell r="M824">
            <v>320.56</v>
          </cell>
        </row>
        <row r="825">
          <cell r="A825">
            <v>50033</v>
          </cell>
          <cell r="B825" t="str">
            <v>ACELERA ENT. VIRTUAL</v>
          </cell>
          <cell r="D825" t="str">
            <v>81042-04-</v>
          </cell>
          <cell r="E825" t="str">
            <v>031</v>
          </cell>
          <cell r="F825">
            <v>40533</v>
          </cell>
          <cell r="G825">
            <v>18182.3</v>
          </cell>
          <cell r="H825">
            <v>0</v>
          </cell>
          <cell r="I825">
            <v>18182.3</v>
          </cell>
          <cell r="J825">
            <v>4040.48</v>
          </cell>
          <cell r="K825">
            <v>14141.82</v>
          </cell>
          <cell r="L825">
            <v>0</v>
          </cell>
          <cell r="M825">
            <v>4040.48</v>
          </cell>
        </row>
        <row r="826">
          <cell r="A826">
            <v>50034</v>
          </cell>
          <cell r="B826" t="str">
            <v>NETWORK MONITORING SOFTWARE</v>
          </cell>
          <cell r="D826" t="str">
            <v>81042-04-</v>
          </cell>
          <cell r="E826" t="str">
            <v>031</v>
          </cell>
          <cell r="F826">
            <v>40591</v>
          </cell>
          <cell r="G826">
            <v>7995</v>
          </cell>
          <cell r="H826">
            <v>0</v>
          </cell>
          <cell r="I826">
            <v>7995</v>
          </cell>
          <cell r="J826">
            <v>1554.56</v>
          </cell>
          <cell r="K826">
            <v>6440.44</v>
          </cell>
          <cell r="L826">
            <v>0</v>
          </cell>
          <cell r="M826">
            <v>1554.56</v>
          </cell>
        </row>
        <row r="827">
          <cell r="A827">
            <v>50035</v>
          </cell>
          <cell r="B827" t="str">
            <v>SALT WATER AQUARIUM-JAIMIE'S</v>
          </cell>
          <cell r="D827" t="str">
            <v>81042-09-</v>
          </cell>
          <cell r="E827" t="str">
            <v>011</v>
          </cell>
          <cell r="F827">
            <v>40681</v>
          </cell>
          <cell r="G827">
            <v>6289.77</v>
          </cell>
          <cell r="H827">
            <v>0</v>
          </cell>
          <cell r="I827">
            <v>6289.77</v>
          </cell>
          <cell r="J827">
            <v>374.4</v>
          </cell>
          <cell r="K827">
            <v>5915.37</v>
          </cell>
          <cell r="L827">
            <v>0</v>
          </cell>
          <cell r="M827">
            <v>374.4</v>
          </cell>
        </row>
        <row r="828">
          <cell r="A828">
            <v>50037</v>
          </cell>
          <cell r="B828" t="str">
            <v>VIRTUAL 7 SERVER</v>
          </cell>
          <cell r="C828" t="str">
            <v>R900</v>
          </cell>
          <cell r="D828" t="str">
            <v>81042-04-</v>
          </cell>
          <cell r="E828" t="str">
            <v>031</v>
          </cell>
          <cell r="F828">
            <v>40354</v>
          </cell>
          <cell r="G828">
            <v>13545.34</v>
          </cell>
          <cell r="H828">
            <v>0</v>
          </cell>
          <cell r="I828">
            <v>13545.34</v>
          </cell>
          <cell r="J828">
            <v>1881.3</v>
          </cell>
          <cell r="K828">
            <v>11664.04</v>
          </cell>
          <cell r="L828">
            <v>0</v>
          </cell>
          <cell r="M828">
            <v>1881.3</v>
          </cell>
        </row>
        <row r="829">
          <cell r="A829">
            <v>50038</v>
          </cell>
          <cell r="B829" t="str">
            <v>VIRTUAL 8 SERVER</v>
          </cell>
          <cell r="C829" t="str">
            <v>R900</v>
          </cell>
          <cell r="D829" t="str">
            <v>81042-04-</v>
          </cell>
          <cell r="E829" t="str">
            <v>031</v>
          </cell>
          <cell r="F829">
            <v>40354</v>
          </cell>
          <cell r="G829">
            <v>13545.34</v>
          </cell>
          <cell r="H829">
            <v>0</v>
          </cell>
          <cell r="I829">
            <v>13545.34</v>
          </cell>
          <cell r="J829">
            <v>1881.3</v>
          </cell>
          <cell r="K829">
            <v>11664.04</v>
          </cell>
          <cell r="L829">
            <v>0</v>
          </cell>
          <cell r="M829">
            <v>1881.3</v>
          </cell>
        </row>
        <row r="830">
          <cell r="A830">
            <v>50039</v>
          </cell>
          <cell r="B830" t="str">
            <v>VIRTUAL 9 SERVER</v>
          </cell>
          <cell r="C830" t="str">
            <v>R900</v>
          </cell>
          <cell r="D830" t="str">
            <v>81042-04-</v>
          </cell>
          <cell r="E830" t="str">
            <v>031</v>
          </cell>
          <cell r="F830">
            <v>40354</v>
          </cell>
          <cell r="G830">
            <v>13545.33</v>
          </cell>
          <cell r="H830">
            <v>0</v>
          </cell>
          <cell r="I830">
            <v>13545.33</v>
          </cell>
          <cell r="J830">
            <v>1881.3</v>
          </cell>
          <cell r="K830">
            <v>11664.03</v>
          </cell>
          <cell r="L830">
            <v>0</v>
          </cell>
          <cell r="M830">
            <v>1881.3</v>
          </cell>
        </row>
        <row r="831">
          <cell r="A831">
            <v>50040.01</v>
          </cell>
          <cell r="B831" t="str">
            <v>CORE SWITCH MODULE</v>
          </cell>
          <cell r="C831" t="str">
            <v>PROCURVE</v>
          </cell>
          <cell r="D831" t="str">
            <v>81042-04-</v>
          </cell>
          <cell r="F831">
            <v>40339</v>
          </cell>
          <cell r="G831">
            <v>2799.09</v>
          </cell>
          <cell r="H831">
            <v>0</v>
          </cell>
          <cell r="I831">
            <v>2799.09</v>
          </cell>
          <cell r="J831">
            <v>388.75</v>
          </cell>
          <cell r="K831">
            <v>2410.34</v>
          </cell>
          <cell r="L831">
            <v>0</v>
          </cell>
          <cell r="M831">
            <v>388.75</v>
          </cell>
        </row>
        <row r="832">
          <cell r="A832">
            <v>50040.02</v>
          </cell>
          <cell r="B832" t="str">
            <v>CORE SWITCH MODULE</v>
          </cell>
          <cell r="C832" t="str">
            <v>PROCURVE</v>
          </cell>
          <cell r="D832" t="str">
            <v>81042-04-</v>
          </cell>
          <cell r="F832">
            <v>40339</v>
          </cell>
          <cell r="G832">
            <v>2799.09</v>
          </cell>
          <cell r="H832">
            <v>0</v>
          </cell>
          <cell r="I832">
            <v>2799.09</v>
          </cell>
          <cell r="J832">
            <v>388.75</v>
          </cell>
          <cell r="K832">
            <v>2410.34</v>
          </cell>
          <cell r="L832">
            <v>0</v>
          </cell>
          <cell r="M832">
            <v>388.75</v>
          </cell>
        </row>
        <row r="833">
          <cell r="A833">
            <v>50040.03</v>
          </cell>
          <cell r="B833" t="str">
            <v>CORE SWITCH MODULE</v>
          </cell>
          <cell r="C833" t="str">
            <v>PROCURVE</v>
          </cell>
          <cell r="D833" t="str">
            <v>81042-04-</v>
          </cell>
          <cell r="F833">
            <v>40339</v>
          </cell>
          <cell r="G833">
            <v>2799.1</v>
          </cell>
          <cell r="H833">
            <v>0</v>
          </cell>
          <cell r="I833">
            <v>2799.1</v>
          </cell>
          <cell r="J833">
            <v>388.75</v>
          </cell>
          <cell r="K833">
            <v>2410.35</v>
          </cell>
          <cell r="L833">
            <v>0</v>
          </cell>
          <cell r="M833">
            <v>388.75</v>
          </cell>
        </row>
        <row r="834">
          <cell r="A834">
            <v>50041</v>
          </cell>
          <cell r="B834" t="str">
            <v>PRINTER/SCANNER/COPIER/FAX MAC</v>
          </cell>
          <cell r="C834" t="str">
            <v>BIZHUB C35</v>
          </cell>
          <cell r="D834" t="str">
            <v>81042-09-</v>
          </cell>
          <cell r="E834" t="str">
            <v>011</v>
          </cell>
          <cell r="F834">
            <v>40772</v>
          </cell>
          <cell r="G834">
            <v>4070.8</v>
          </cell>
          <cell r="H834">
            <v>0</v>
          </cell>
          <cell r="I834">
            <v>4070.8</v>
          </cell>
          <cell r="J834">
            <v>96.92</v>
          </cell>
          <cell r="K834">
            <v>3973.88</v>
          </cell>
          <cell r="L834">
            <v>0</v>
          </cell>
          <cell r="M834">
            <v>96.92</v>
          </cell>
        </row>
        <row r="835">
          <cell r="A835">
            <v>50042</v>
          </cell>
          <cell r="B835" t="str">
            <v>PUSH CAMERA</v>
          </cell>
          <cell r="C835" t="str">
            <v>VIS 230</v>
          </cell>
          <cell r="D835" t="str">
            <v>88009-02-</v>
          </cell>
          <cell r="E835" t="str">
            <v>704</v>
          </cell>
          <cell r="F835">
            <v>40774</v>
          </cell>
          <cell r="G835">
            <v>2600.61</v>
          </cell>
          <cell r="H835">
            <v>0</v>
          </cell>
          <cell r="I835">
            <v>2600.61</v>
          </cell>
          <cell r="J835">
            <v>144.47999999999999</v>
          </cell>
          <cell r="K835">
            <v>2456.13</v>
          </cell>
          <cell r="L835">
            <v>0</v>
          </cell>
          <cell r="M835">
            <v>144.47999999999999</v>
          </cell>
        </row>
        <row r="836">
          <cell r="A836">
            <v>50043</v>
          </cell>
          <cell r="B836" t="str">
            <v>BUILD2WIN SOFTWARE</v>
          </cell>
          <cell r="D836" t="str">
            <v>81042-04-</v>
          </cell>
          <cell r="E836" t="str">
            <v>034</v>
          </cell>
          <cell r="F836">
            <v>40417</v>
          </cell>
          <cell r="G836">
            <v>120000</v>
          </cell>
          <cell r="H836">
            <v>0</v>
          </cell>
          <cell r="I836">
            <v>120000</v>
          </cell>
          <cell r="J836">
            <v>2500</v>
          </cell>
          <cell r="K836">
            <v>117500</v>
          </cell>
          <cell r="L836">
            <v>0</v>
          </cell>
          <cell r="M836">
            <v>2500</v>
          </cell>
        </row>
        <row r="837">
          <cell r="A837" t="str">
            <v>3317-1</v>
          </cell>
          <cell r="B837" t="str">
            <v>BIDWELL PRESSURE SPR</v>
          </cell>
          <cell r="D837" t="str">
            <v>88009-02-</v>
          </cell>
          <cell r="F837">
            <v>33817</v>
          </cell>
          <cell r="G837">
            <v>3739</v>
          </cell>
          <cell r="H837">
            <v>1</v>
          </cell>
          <cell r="I837">
            <v>0</v>
          </cell>
          <cell r="J837">
            <v>3738</v>
          </cell>
          <cell r="K837">
            <v>1</v>
          </cell>
          <cell r="L837">
            <v>0</v>
          </cell>
          <cell r="M837">
            <v>0</v>
          </cell>
        </row>
        <row r="838">
          <cell r="A838" t="str">
            <v>3338-7</v>
          </cell>
          <cell r="B838" t="str">
            <v>BELT SCALE</v>
          </cell>
          <cell r="D838" t="str">
            <v>88009-02-</v>
          </cell>
          <cell r="F838">
            <v>35179</v>
          </cell>
          <cell r="G838">
            <v>3771</v>
          </cell>
          <cell r="H838">
            <v>566</v>
          </cell>
          <cell r="I838">
            <v>566</v>
          </cell>
          <cell r="J838">
            <v>3205</v>
          </cell>
          <cell r="K838">
            <v>566</v>
          </cell>
          <cell r="L838">
            <v>0</v>
          </cell>
          <cell r="M838">
            <v>0</v>
          </cell>
        </row>
        <row r="839">
          <cell r="A839" t="str">
            <v>3338-8</v>
          </cell>
          <cell r="B839" t="str">
            <v>RADIAL STACKING CONVEYOR ARC R</v>
          </cell>
          <cell r="D839" t="str">
            <v>90030-  -</v>
          </cell>
          <cell r="F839">
            <v>37256</v>
          </cell>
          <cell r="G839">
            <v>70200</v>
          </cell>
          <cell r="H839">
            <v>10530</v>
          </cell>
          <cell r="I839">
            <v>59670</v>
          </cell>
          <cell r="J839">
            <v>59670</v>
          </cell>
          <cell r="K839">
            <v>10530</v>
          </cell>
          <cell r="L839">
            <v>0</v>
          </cell>
          <cell r="M839">
            <v>0</v>
          </cell>
        </row>
        <row r="840">
          <cell r="A840" t="str">
            <v>3338-9</v>
          </cell>
          <cell r="B840" t="str">
            <v>CRUSHER RECNDTN-JAW PARTS PORT</v>
          </cell>
          <cell r="C840" t="str">
            <v>JAW PARTS</v>
          </cell>
          <cell r="D840" t="str">
            <v>90030-  -</v>
          </cell>
          <cell r="F840">
            <v>39082</v>
          </cell>
          <cell r="G840">
            <v>107449.62</v>
          </cell>
          <cell r="H840">
            <v>16117</v>
          </cell>
          <cell r="I840">
            <v>1098</v>
          </cell>
          <cell r="J840">
            <v>59252</v>
          </cell>
          <cell r="K840">
            <v>48197.62</v>
          </cell>
          <cell r="L840">
            <v>0</v>
          </cell>
          <cell r="M840">
            <v>12674</v>
          </cell>
        </row>
        <row r="841">
          <cell r="A841" t="str">
            <v>3364-1</v>
          </cell>
          <cell r="B841" t="str">
            <v>GENSET POWER CENTER</v>
          </cell>
          <cell r="D841" t="str">
            <v>88009-02-</v>
          </cell>
          <cell r="F841">
            <v>36250</v>
          </cell>
          <cell r="G841">
            <v>48874</v>
          </cell>
          <cell r="H841">
            <v>4887</v>
          </cell>
          <cell r="I841">
            <v>0</v>
          </cell>
          <cell r="J841">
            <v>43987</v>
          </cell>
          <cell r="K841">
            <v>4887</v>
          </cell>
          <cell r="L841">
            <v>0</v>
          </cell>
          <cell r="M841">
            <v>0</v>
          </cell>
        </row>
        <row r="842">
          <cell r="A842" t="str">
            <v>3375-1</v>
          </cell>
          <cell r="B842" t="str">
            <v>ENGINE OVERHAUL - QUINN</v>
          </cell>
          <cell r="C842" t="str">
            <v>980G</v>
          </cell>
          <cell r="D842" t="str">
            <v>88009-02-</v>
          </cell>
          <cell r="F842">
            <v>38076</v>
          </cell>
          <cell r="G842">
            <v>35796.25</v>
          </cell>
          <cell r="H842">
            <v>0</v>
          </cell>
          <cell r="I842">
            <v>10142.280000000001</v>
          </cell>
          <cell r="J842">
            <v>35796.25</v>
          </cell>
          <cell r="K842">
            <v>0</v>
          </cell>
          <cell r="L842">
            <v>0</v>
          </cell>
          <cell r="M842">
            <v>0</v>
          </cell>
        </row>
        <row r="843">
          <cell r="A843" t="str">
            <v>3375-2</v>
          </cell>
          <cell r="B843" t="str">
            <v>BRAKE &amp; STEERING OVERHAUL</v>
          </cell>
          <cell r="C843" t="str">
            <v>980G</v>
          </cell>
          <cell r="D843" t="str">
            <v>88009-02-</v>
          </cell>
          <cell r="F843">
            <v>38625</v>
          </cell>
          <cell r="G843">
            <v>23440.09</v>
          </cell>
          <cell r="H843">
            <v>0</v>
          </cell>
          <cell r="I843">
            <v>7162.26</v>
          </cell>
          <cell r="J843">
            <v>23440.09</v>
          </cell>
          <cell r="K843">
            <v>0</v>
          </cell>
          <cell r="L843">
            <v>0</v>
          </cell>
          <cell r="M843">
            <v>0</v>
          </cell>
        </row>
        <row r="844">
          <cell r="A844" t="str">
            <v>3375-3</v>
          </cell>
          <cell r="B844" t="str">
            <v>RECONDITION DIFFERENTIAL</v>
          </cell>
          <cell r="C844" t="str">
            <v>980G</v>
          </cell>
          <cell r="D844" t="str">
            <v>88009-02-</v>
          </cell>
          <cell r="F844">
            <v>38930</v>
          </cell>
          <cell r="G844">
            <v>61121.69</v>
          </cell>
          <cell r="H844">
            <v>0</v>
          </cell>
          <cell r="I844">
            <v>35654.32</v>
          </cell>
          <cell r="J844">
            <v>61121.69</v>
          </cell>
          <cell r="K844">
            <v>0</v>
          </cell>
          <cell r="L844">
            <v>0</v>
          </cell>
          <cell r="M844">
            <v>0</v>
          </cell>
        </row>
        <row r="845">
          <cell r="A845" t="str">
            <v>3401-1</v>
          </cell>
          <cell r="B845" t="str">
            <v>FORM RACK</v>
          </cell>
          <cell r="D845" t="str">
            <v>88009-02-</v>
          </cell>
          <cell r="F845">
            <v>38487</v>
          </cell>
          <cell r="G845">
            <v>1130.1300000000001</v>
          </cell>
          <cell r="H845">
            <v>0</v>
          </cell>
          <cell r="I845">
            <v>282.55</v>
          </cell>
          <cell r="J845">
            <v>1130.1300000000001</v>
          </cell>
          <cell r="K845">
            <v>0</v>
          </cell>
          <cell r="L845">
            <v>0</v>
          </cell>
          <cell r="M845">
            <v>0</v>
          </cell>
        </row>
        <row r="846">
          <cell r="A846" t="str">
            <v>3410-1</v>
          </cell>
          <cell r="B846" t="str">
            <v>LUMBER BOX FOR TRAILER</v>
          </cell>
          <cell r="C846" t="str">
            <v>LUMBER BOX</v>
          </cell>
          <cell r="D846" t="str">
            <v>88009-02-</v>
          </cell>
          <cell r="F846">
            <v>38487</v>
          </cell>
          <cell r="G846">
            <v>915.8</v>
          </cell>
          <cell r="H846">
            <v>0</v>
          </cell>
          <cell r="I846">
            <v>228.95</v>
          </cell>
          <cell r="J846">
            <v>915.8</v>
          </cell>
          <cell r="K846">
            <v>0</v>
          </cell>
          <cell r="L846">
            <v>0</v>
          </cell>
          <cell r="M846">
            <v>0</v>
          </cell>
        </row>
        <row r="847">
          <cell r="A847" t="str">
            <v>3414-01</v>
          </cell>
          <cell r="B847" t="str">
            <v>REPAIR HYDRAULIC PUMP</v>
          </cell>
          <cell r="D847" t="str">
            <v>88009-02-</v>
          </cell>
          <cell r="F847">
            <v>39274</v>
          </cell>
          <cell r="G847">
            <v>14237.35</v>
          </cell>
          <cell r="H847">
            <v>0</v>
          </cell>
          <cell r="I847">
            <v>13559.39</v>
          </cell>
          <cell r="J847">
            <v>8643.99</v>
          </cell>
          <cell r="K847">
            <v>5593.36</v>
          </cell>
          <cell r="L847">
            <v>0</v>
          </cell>
          <cell r="M847">
            <v>1525.41</v>
          </cell>
        </row>
        <row r="848">
          <cell r="A848" t="str">
            <v>3475-1</v>
          </cell>
          <cell r="B848" t="str">
            <v>TIGER DOZER OVERHAUL - QUINN</v>
          </cell>
          <cell r="C848" t="str">
            <v>690 D</v>
          </cell>
          <cell r="D848" t="str">
            <v>88009-02-</v>
          </cell>
          <cell r="F848">
            <v>38670</v>
          </cell>
          <cell r="G848">
            <v>54107.33</v>
          </cell>
          <cell r="H848">
            <v>0</v>
          </cell>
          <cell r="I848">
            <v>18035.810000000001</v>
          </cell>
          <cell r="J848">
            <v>54107.33</v>
          </cell>
          <cell r="K848">
            <v>0</v>
          </cell>
          <cell r="L848">
            <v>0</v>
          </cell>
          <cell r="M848">
            <v>0</v>
          </cell>
        </row>
        <row r="849">
          <cell r="A849" t="str">
            <v>3487-1</v>
          </cell>
          <cell r="B849" t="str">
            <v>FORM RACKS(2)STG BOXES(2)</v>
          </cell>
          <cell r="C849" t="str">
            <v>FL-70</v>
          </cell>
          <cell r="D849" t="str">
            <v>88009-02-</v>
          </cell>
          <cell r="F849">
            <v>38487</v>
          </cell>
          <cell r="G849">
            <v>3955.45</v>
          </cell>
          <cell r="H849">
            <v>0</v>
          </cell>
          <cell r="I849">
            <v>988.85</v>
          </cell>
          <cell r="J849">
            <v>3955.45</v>
          </cell>
          <cell r="K849">
            <v>0</v>
          </cell>
          <cell r="L849">
            <v>0</v>
          </cell>
          <cell r="M849">
            <v>0</v>
          </cell>
        </row>
        <row r="850">
          <cell r="A850" t="str">
            <v>5744-1</v>
          </cell>
          <cell r="B850" t="str">
            <v>BID2WIN 2005 UPGRADE</v>
          </cell>
          <cell r="D850" t="str">
            <v>81042-04-</v>
          </cell>
          <cell r="F850">
            <v>38443</v>
          </cell>
          <cell r="G850">
            <v>12250</v>
          </cell>
          <cell r="H850">
            <v>0</v>
          </cell>
          <cell r="I850">
            <v>1701.37</v>
          </cell>
          <cell r="J850">
            <v>12250</v>
          </cell>
          <cell r="K850">
            <v>0</v>
          </cell>
          <cell r="L850">
            <v>0</v>
          </cell>
          <cell r="M850">
            <v>0</v>
          </cell>
        </row>
        <row r="851">
          <cell r="A851" t="str">
            <v>5751-1</v>
          </cell>
          <cell r="B851" t="str">
            <v>IMAGING SOFTWARE</v>
          </cell>
          <cell r="D851" t="str">
            <v>81042-09-</v>
          </cell>
          <cell r="F851">
            <v>37377</v>
          </cell>
          <cell r="G851">
            <v>32154.75</v>
          </cell>
          <cell r="H851">
            <v>0</v>
          </cell>
          <cell r="I851">
            <v>0</v>
          </cell>
          <cell r="J851">
            <v>32154.75</v>
          </cell>
          <cell r="K851">
            <v>0</v>
          </cell>
          <cell r="L851">
            <v>0</v>
          </cell>
          <cell r="M851">
            <v>0</v>
          </cell>
        </row>
        <row r="852">
          <cell r="A852" t="str">
            <v>5816-1</v>
          </cell>
          <cell r="B852" t="str">
            <v>HARD DRIVE</v>
          </cell>
          <cell r="D852" t="str">
            <v>81042-04-</v>
          </cell>
          <cell r="F852">
            <v>37865</v>
          </cell>
          <cell r="G852">
            <v>1208.1400000000001</v>
          </cell>
          <cell r="H852">
            <v>0</v>
          </cell>
          <cell r="I852">
            <v>201.35</v>
          </cell>
          <cell r="J852">
            <v>1208.1400000000001</v>
          </cell>
          <cell r="K852">
            <v>0</v>
          </cell>
          <cell r="L852">
            <v>0</v>
          </cell>
          <cell r="M852">
            <v>0</v>
          </cell>
        </row>
        <row r="853">
          <cell r="A853" t="str">
            <v>5816-2</v>
          </cell>
          <cell r="B853" t="str">
            <v>HARD DRIVE</v>
          </cell>
          <cell r="D853" t="str">
            <v>81042-04-</v>
          </cell>
          <cell r="F853">
            <v>37865</v>
          </cell>
          <cell r="G853">
            <v>1208.1400000000001</v>
          </cell>
          <cell r="H853">
            <v>0</v>
          </cell>
          <cell r="I853">
            <v>201.35</v>
          </cell>
          <cell r="J853">
            <v>1208.1400000000001</v>
          </cell>
          <cell r="K853">
            <v>0</v>
          </cell>
          <cell r="L853">
            <v>0</v>
          </cell>
          <cell r="M853">
            <v>0</v>
          </cell>
        </row>
        <row r="854">
          <cell r="A854" t="str">
            <v>5816-3</v>
          </cell>
          <cell r="B854" t="str">
            <v>HARD DRIVE</v>
          </cell>
          <cell r="D854" t="str">
            <v>81042-04-</v>
          </cell>
          <cell r="F854">
            <v>37865</v>
          </cell>
          <cell r="G854">
            <v>1208.1400000000001</v>
          </cell>
          <cell r="H854">
            <v>0</v>
          </cell>
          <cell r="I854">
            <v>201.35</v>
          </cell>
          <cell r="J854">
            <v>1208.1400000000001</v>
          </cell>
          <cell r="K854">
            <v>0</v>
          </cell>
          <cell r="L854">
            <v>0</v>
          </cell>
          <cell r="M854">
            <v>0</v>
          </cell>
        </row>
        <row r="855">
          <cell r="A855" t="str">
            <v>5883-01</v>
          </cell>
          <cell r="B855" t="str">
            <v>IBM INTEL PENT 4</v>
          </cell>
          <cell r="C855" t="str">
            <v>818943U</v>
          </cell>
          <cell r="D855" t="str">
            <v>81042-09-</v>
          </cell>
          <cell r="F855">
            <v>38140</v>
          </cell>
          <cell r="G855">
            <v>1189.24</v>
          </cell>
          <cell r="H855">
            <v>0</v>
          </cell>
          <cell r="I855">
            <v>0</v>
          </cell>
          <cell r="J855">
            <v>1189.24</v>
          </cell>
          <cell r="K855">
            <v>0</v>
          </cell>
          <cell r="L855">
            <v>0</v>
          </cell>
          <cell r="M855">
            <v>0</v>
          </cell>
        </row>
        <row r="856">
          <cell r="A856" t="str">
            <v>5883-02</v>
          </cell>
          <cell r="B856" t="str">
            <v>IBM INTEL PENT 4</v>
          </cell>
          <cell r="C856" t="str">
            <v>818943U</v>
          </cell>
          <cell r="D856" t="str">
            <v>81042-09-</v>
          </cell>
          <cell r="F856">
            <v>38140</v>
          </cell>
          <cell r="G856">
            <v>1189.24</v>
          </cell>
          <cell r="H856">
            <v>0</v>
          </cell>
          <cell r="I856">
            <v>0</v>
          </cell>
          <cell r="J856">
            <v>1189.24</v>
          </cell>
          <cell r="K856">
            <v>0</v>
          </cell>
          <cell r="L856">
            <v>0</v>
          </cell>
          <cell r="M856">
            <v>0</v>
          </cell>
        </row>
        <row r="857">
          <cell r="A857" t="str">
            <v>5883-03</v>
          </cell>
          <cell r="B857" t="str">
            <v>IBM INTEL PENT 4</v>
          </cell>
          <cell r="C857" t="str">
            <v>818943U</v>
          </cell>
          <cell r="D857" t="str">
            <v>81042-09-</v>
          </cell>
          <cell r="F857">
            <v>38140</v>
          </cell>
          <cell r="G857">
            <v>1189.25</v>
          </cell>
          <cell r="H857">
            <v>0</v>
          </cell>
          <cell r="I857">
            <v>0</v>
          </cell>
          <cell r="J857">
            <v>1189.25</v>
          </cell>
          <cell r="K857">
            <v>0</v>
          </cell>
          <cell r="L857">
            <v>0</v>
          </cell>
          <cell r="M857">
            <v>0</v>
          </cell>
        </row>
        <row r="858">
          <cell r="A858" t="str">
            <v>5913-01</v>
          </cell>
          <cell r="B858" t="str">
            <v>DELL OTIPLEX GX620 PENTIUM D 8</v>
          </cell>
          <cell r="C858" t="str">
            <v>GX620</v>
          </cell>
          <cell r="D858" t="str">
            <v>81042-04-</v>
          </cell>
          <cell r="F858">
            <v>38930</v>
          </cell>
          <cell r="G858">
            <v>885.5</v>
          </cell>
          <cell r="H858">
            <v>0</v>
          </cell>
          <cell r="I858">
            <v>516.5</v>
          </cell>
          <cell r="J858">
            <v>885.5</v>
          </cell>
          <cell r="K858">
            <v>0</v>
          </cell>
          <cell r="L858">
            <v>0</v>
          </cell>
          <cell r="M858">
            <v>0</v>
          </cell>
        </row>
        <row r="859">
          <cell r="A859" t="str">
            <v>5913-02</v>
          </cell>
          <cell r="B859" t="str">
            <v>DELL OPTIPLEX GX620 PENTIUM D</v>
          </cell>
          <cell r="C859" t="str">
            <v>GX620</v>
          </cell>
          <cell r="D859" t="str">
            <v>81042-04-</v>
          </cell>
          <cell r="F859">
            <v>38930</v>
          </cell>
          <cell r="G859">
            <v>885.5</v>
          </cell>
          <cell r="H859">
            <v>0</v>
          </cell>
          <cell r="I859">
            <v>516.5</v>
          </cell>
          <cell r="J859">
            <v>885.5</v>
          </cell>
          <cell r="K859">
            <v>0</v>
          </cell>
          <cell r="L859">
            <v>0</v>
          </cell>
          <cell r="M859">
            <v>0</v>
          </cell>
        </row>
        <row r="860">
          <cell r="A860" t="str">
            <v>5913-03</v>
          </cell>
          <cell r="B860" t="str">
            <v>DELL OPTIPLEX GX620 PENTIUM D</v>
          </cell>
          <cell r="C860" t="str">
            <v>GX620</v>
          </cell>
          <cell r="D860" t="str">
            <v>81042-04-</v>
          </cell>
          <cell r="F860">
            <v>38930</v>
          </cell>
          <cell r="G860">
            <v>885.49</v>
          </cell>
          <cell r="H860">
            <v>0</v>
          </cell>
          <cell r="I860">
            <v>516.49</v>
          </cell>
          <cell r="J860">
            <v>885.49</v>
          </cell>
          <cell r="K860">
            <v>0</v>
          </cell>
          <cell r="L860">
            <v>0</v>
          </cell>
          <cell r="M860">
            <v>0</v>
          </cell>
        </row>
        <row r="861">
          <cell r="A861" t="str">
            <v>5913-04</v>
          </cell>
          <cell r="B861" t="str">
            <v>DELL OPTIPLEX GX620 PENTIUM D</v>
          </cell>
          <cell r="C861" t="str">
            <v>GX620</v>
          </cell>
          <cell r="D861" t="str">
            <v>81042-04-</v>
          </cell>
          <cell r="F861">
            <v>38930</v>
          </cell>
          <cell r="G861">
            <v>885.49</v>
          </cell>
          <cell r="H861">
            <v>0</v>
          </cell>
          <cell r="I861">
            <v>516.49</v>
          </cell>
          <cell r="J861">
            <v>885.49</v>
          </cell>
          <cell r="K861">
            <v>0</v>
          </cell>
          <cell r="L861">
            <v>0</v>
          </cell>
          <cell r="M861">
            <v>0</v>
          </cell>
        </row>
        <row r="862">
          <cell r="A862" t="str">
            <v>5913-05</v>
          </cell>
          <cell r="B862" t="str">
            <v>DELL OPTIPLEX GX620 PENTIUM D</v>
          </cell>
          <cell r="C862" t="str">
            <v>GX620</v>
          </cell>
          <cell r="D862" t="str">
            <v>81042-04-</v>
          </cell>
          <cell r="F862">
            <v>38930</v>
          </cell>
          <cell r="G862">
            <v>885.49</v>
          </cell>
          <cell r="H862">
            <v>0</v>
          </cell>
          <cell r="I862">
            <v>516.49</v>
          </cell>
          <cell r="J862">
            <v>885.49</v>
          </cell>
          <cell r="K862">
            <v>0</v>
          </cell>
          <cell r="L862">
            <v>0</v>
          </cell>
          <cell r="M862">
            <v>0</v>
          </cell>
        </row>
        <row r="863">
          <cell r="A863" t="str">
            <v>5913-06</v>
          </cell>
          <cell r="B863" t="str">
            <v>DELL OPTIPLEX GX620 PENTIUM D</v>
          </cell>
          <cell r="C863" t="str">
            <v>GX620</v>
          </cell>
          <cell r="D863" t="str">
            <v>81042-04-</v>
          </cell>
          <cell r="F863">
            <v>38930</v>
          </cell>
          <cell r="G863">
            <v>885.49</v>
          </cell>
          <cell r="H863">
            <v>0</v>
          </cell>
          <cell r="I863">
            <v>516.49</v>
          </cell>
          <cell r="J863">
            <v>885.49</v>
          </cell>
          <cell r="K863">
            <v>0</v>
          </cell>
          <cell r="L863">
            <v>0</v>
          </cell>
          <cell r="M863">
            <v>0</v>
          </cell>
        </row>
        <row r="864">
          <cell r="A864" t="str">
            <v>5913-07</v>
          </cell>
          <cell r="B864" t="str">
            <v>DELL OPTIPLEX GX620 PENTIUM D</v>
          </cell>
          <cell r="C864" t="str">
            <v>GX620</v>
          </cell>
          <cell r="D864" t="str">
            <v>81042-04-</v>
          </cell>
          <cell r="F864">
            <v>38930</v>
          </cell>
          <cell r="G864">
            <v>885.49</v>
          </cell>
          <cell r="H864">
            <v>0</v>
          </cell>
          <cell r="I864">
            <v>516.49</v>
          </cell>
          <cell r="J864">
            <v>885.49</v>
          </cell>
          <cell r="K864">
            <v>0</v>
          </cell>
          <cell r="L864">
            <v>0</v>
          </cell>
          <cell r="M864">
            <v>0</v>
          </cell>
        </row>
        <row r="865">
          <cell r="A865" t="str">
            <v>5913-08</v>
          </cell>
          <cell r="B865" t="str">
            <v>DELL OPTIPLEX GX620 PENTIUM D</v>
          </cell>
          <cell r="C865" t="str">
            <v>GX620</v>
          </cell>
          <cell r="D865" t="str">
            <v>81042-04-</v>
          </cell>
          <cell r="F865">
            <v>38930</v>
          </cell>
          <cell r="G865">
            <v>885.49</v>
          </cell>
          <cell r="H865">
            <v>0</v>
          </cell>
          <cell r="I865">
            <v>516.49</v>
          </cell>
          <cell r="J865">
            <v>885.49</v>
          </cell>
          <cell r="K865">
            <v>0</v>
          </cell>
          <cell r="L865">
            <v>0</v>
          </cell>
          <cell r="M865">
            <v>0</v>
          </cell>
        </row>
        <row r="866">
          <cell r="A866" t="str">
            <v>5913-09</v>
          </cell>
          <cell r="B866" t="str">
            <v>DELL OPTIPLEX GX620 PENTIUM D</v>
          </cell>
          <cell r="C866" t="str">
            <v>GX620</v>
          </cell>
          <cell r="D866" t="str">
            <v>81042-04-</v>
          </cell>
          <cell r="F866">
            <v>38930</v>
          </cell>
          <cell r="G866">
            <v>885.49</v>
          </cell>
          <cell r="H866">
            <v>0</v>
          </cell>
          <cell r="I866">
            <v>516.49</v>
          </cell>
          <cell r="J866">
            <v>885.49</v>
          </cell>
          <cell r="K866">
            <v>0</v>
          </cell>
          <cell r="L866">
            <v>0</v>
          </cell>
          <cell r="M866">
            <v>0</v>
          </cell>
        </row>
        <row r="867">
          <cell r="A867" t="str">
            <v>5913-10</v>
          </cell>
          <cell r="B867" t="str">
            <v>DELL OPTIPLEX GX620 PENTIUM D</v>
          </cell>
          <cell r="C867" t="str">
            <v>GX620</v>
          </cell>
          <cell r="D867" t="str">
            <v>81042-04-</v>
          </cell>
          <cell r="F867">
            <v>38930</v>
          </cell>
          <cell r="G867">
            <v>885.49</v>
          </cell>
          <cell r="H867">
            <v>0</v>
          </cell>
          <cell r="I867">
            <v>516.49</v>
          </cell>
          <cell r="J867">
            <v>885.49</v>
          </cell>
          <cell r="K867">
            <v>0</v>
          </cell>
          <cell r="L867">
            <v>0</v>
          </cell>
          <cell r="M867">
            <v>0</v>
          </cell>
        </row>
        <row r="868">
          <cell r="A868" t="str">
            <v>5913-11</v>
          </cell>
          <cell r="B868" t="str">
            <v>DELL ULTRASHARP MONITOR FLAT P</v>
          </cell>
          <cell r="C868" t="str">
            <v>1907FP</v>
          </cell>
          <cell r="D868" t="str">
            <v>81042-04-</v>
          </cell>
          <cell r="F868">
            <v>38930</v>
          </cell>
          <cell r="G868">
            <v>275.60000000000002</v>
          </cell>
          <cell r="H868">
            <v>0</v>
          </cell>
          <cell r="I868">
            <v>160.75</v>
          </cell>
          <cell r="J868">
            <v>275.60000000000002</v>
          </cell>
          <cell r="K868">
            <v>0</v>
          </cell>
          <cell r="L868">
            <v>0</v>
          </cell>
          <cell r="M868">
            <v>0</v>
          </cell>
        </row>
        <row r="869">
          <cell r="A869" t="str">
            <v>5913-12</v>
          </cell>
          <cell r="B869" t="str">
            <v>DELL ULTRASHARP MONITOR FLAT P</v>
          </cell>
          <cell r="C869" t="str">
            <v>1907FP</v>
          </cell>
          <cell r="D869" t="str">
            <v>81042-04-</v>
          </cell>
          <cell r="F869">
            <v>38930</v>
          </cell>
          <cell r="G869">
            <v>275.60000000000002</v>
          </cell>
          <cell r="H869">
            <v>0</v>
          </cell>
          <cell r="I869">
            <v>160.75</v>
          </cell>
          <cell r="J869">
            <v>275.60000000000002</v>
          </cell>
          <cell r="K869">
            <v>0</v>
          </cell>
          <cell r="L869">
            <v>0</v>
          </cell>
          <cell r="M869">
            <v>0</v>
          </cell>
        </row>
        <row r="870">
          <cell r="A870" t="str">
            <v>5913-13</v>
          </cell>
          <cell r="B870" t="str">
            <v>DELL ULTRASHARP MONITOR FLAT P</v>
          </cell>
          <cell r="C870" t="str">
            <v>1907FP</v>
          </cell>
          <cell r="D870" t="str">
            <v>81042-04-</v>
          </cell>
          <cell r="F870">
            <v>38930</v>
          </cell>
          <cell r="G870">
            <v>275.60000000000002</v>
          </cell>
          <cell r="H870">
            <v>0</v>
          </cell>
          <cell r="I870">
            <v>160.75</v>
          </cell>
          <cell r="J870">
            <v>275.60000000000002</v>
          </cell>
          <cell r="K870">
            <v>0</v>
          </cell>
          <cell r="L870">
            <v>0</v>
          </cell>
          <cell r="M870">
            <v>0</v>
          </cell>
        </row>
        <row r="871">
          <cell r="A871" t="str">
            <v>5913-14</v>
          </cell>
          <cell r="B871" t="str">
            <v>DELL ULTRASHARP MONITOR FLAT P</v>
          </cell>
          <cell r="C871" t="str">
            <v>1907FP</v>
          </cell>
          <cell r="D871" t="str">
            <v>81042-04-</v>
          </cell>
          <cell r="F871">
            <v>38930</v>
          </cell>
          <cell r="G871">
            <v>275.60000000000002</v>
          </cell>
          <cell r="H871">
            <v>0</v>
          </cell>
          <cell r="I871">
            <v>160.75</v>
          </cell>
          <cell r="J871">
            <v>275.60000000000002</v>
          </cell>
          <cell r="K871">
            <v>0</v>
          </cell>
          <cell r="L871">
            <v>0</v>
          </cell>
          <cell r="M871">
            <v>0</v>
          </cell>
        </row>
        <row r="872">
          <cell r="A872" t="str">
            <v>5913-15</v>
          </cell>
          <cell r="B872" t="str">
            <v>DELL ULTRASHARP MONITOR FLAT P</v>
          </cell>
          <cell r="C872" t="str">
            <v>1907FP</v>
          </cell>
          <cell r="D872" t="str">
            <v>81042-04-</v>
          </cell>
          <cell r="F872">
            <v>38930</v>
          </cell>
          <cell r="G872">
            <v>275.58999999999997</v>
          </cell>
          <cell r="H872">
            <v>0</v>
          </cell>
          <cell r="I872">
            <v>160.75</v>
          </cell>
          <cell r="J872">
            <v>275.58999999999997</v>
          </cell>
          <cell r="K872">
            <v>0</v>
          </cell>
          <cell r="L872">
            <v>0</v>
          </cell>
          <cell r="M872">
            <v>0</v>
          </cell>
        </row>
        <row r="873">
          <cell r="A873" t="str">
            <v>5913-16</v>
          </cell>
          <cell r="B873" t="str">
            <v>DELL ULTRASHARP MONITOR FLAT P</v>
          </cell>
          <cell r="C873" t="str">
            <v>1907FP</v>
          </cell>
          <cell r="D873" t="str">
            <v>81042-04-</v>
          </cell>
          <cell r="F873">
            <v>38930</v>
          </cell>
          <cell r="G873">
            <v>275.58999999999997</v>
          </cell>
          <cell r="H873">
            <v>0</v>
          </cell>
          <cell r="I873">
            <v>160.75</v>
          </cell>
          <cell r="J873">
            <v>275.58999999999997</v>
          </cell>
          <cell r="K873">
            <v>0</v>
          </cell>
          <cell r="L873">
            <v>0</v>
          </cell>
          <cell r="M873">
            <v>0</v>
          </cell>
        </row>
        <row r="874">
          <cell r="A874" t="str">
            <v>5913-17</v>
          </cell>
          <cell r="B874" t="str">
            <v>DELL ULTRASHARP MONITOR FLAT P</v>
          </cell>
          <cell r="C874" t="str">
            <v>1907FP</v>
          </cell>
          <cell r="D874" t="str">
            <v>81042-04-</v>
          </cell>
          <cell r="F874">
            <v>38930</v>
          </cell>
          <cell r="G874">
            <v>275.58999999999997</v>
          </cell>
          <cell r="H874">
            <v>0</v>
          </cell>
          <cell r="I874">
            <v>160.75</v>
          </cell>
          <cell r="J874">
            <v>275.58999999999997</v>
          </cell>
          <cell r="K874">
            <v>0</v>
          </cell>
          <cell r="L874">
            <v>0</v>
          </cell>
          <cell r="M874">
            <v>0</v>
          </cell>
        </row>
        <row r="875">
          <cell r="A875" t="str">
            <v>5913-18</v>
          </cell>
          <cell r="B875" t="str">
            <v>DELL ULTRASHARP MONITOR FLAT P</v>
          </cell>
          <cell r="C875" t="str">
            <v>1907FP</v>
          </cell>
          <cell r="D875" t="str">
            <v>81042-04-</v>
          </cell>
          <cell r="F875">
            <v>38930</v>
          </cell>
          <cell r="G875">
            <v>275.58999999999997</v>
          </cell>
          <cell r="H875">
            <v>0</v>
          </cell>
          <cell r="I875">
            <v>160.75</v>
          </cell>
          <cell r="J875">
            <v>275.58999999999997</v>
          </cell>
          <cell r="K875">
            <v>0</v>
          </cell>
          <cell r="L875">
            <v>0</v>
          </cell>
          <cell r="M875">
            <v>0</v>
          </cell>
        </row>
        <row r="876">
          <cell r="A876" t="str">
            <v>5913-19</v>
          </cell>
          <cell r="B876" t="str">
            <v>DELL ULTRASHARP MONITOR FLAT P</v>
          </cell>
          <cell r="C876" t="str">
            <v>1907FP</v>
          </cell>
          <cell r="D876" t="str">
            <v>81042-04-</v>
          </cell>
          <cell r="F876">
            <v>38930</v>
          </cell>
          <cell r="G876">
            <v>275.58999999999997</v>
          </cell>
          <cell r="H876">
            <v>0</v>
          </cell>
          <cell r="I876">
            <v>160.75</v>
          </cell>
          <cell r="J876">
            <v>275.58999999999997</v>
          </cell>
          <cell r="K876">
            <v>0</v>
          </cell>
          <cell r="L876">
            <v>0</v>
          </cell>
          <cell r="M876">
            <v>0</v>
          </cell>
        </row>
        <row r="877">
          <cell r="A877" t="str">
            <v>5913-20</v>
          </cell>
          <cell r="B877" t="str">
            <v>DELL ULTRASHARP MONITOR FLAT P</v>
          </cell>
          <cell r="C877" t="str">
            <v>1907FP</v>
          </cell>
          <cell r="D877" t="str">
            <v>81042-04-</v>
          </cell>
          <cell r="F877">
            <v>38930</v>
          </cell>
          <cell r="G877">
            <v>275.58999999999997</v>
          </cell>
          <cell r="H877">
            <v>0</v>
          </cell>
          <cell r="I877">
            <v>160.75</v>
          </cell>
          <cell r="J877">
            <v>275.58999999999997</v>
          </cell>
          <cell r="K877">
            <v>0</v>
          </cell>
          <cell r="L877">
            <v>0</v>
          </cell>
          <cell r="M877">
            <v>0</v>
          </cell>
        </row>
        <row r="878">
          <cell r="A878" t="str">
            <v>5913-21</v>
          </cell>
          <cell r="B878" t="str">
            <v>DELL ULTRASHARP MONITOR FLAT P</v>
          </cell>
          <cell r="C878" t="str">
            <v>1907FP</v>
          </cell>
          <cell r="D878" t="str">
            <v>81042-04-</v>
          </cell>
          <cell r="F878">
            <v>38930</v>
          </cell>
          <cell r="G878">
            <v>275.58999999999997</v>
          </cell>
          <cell r="H878">
            <v>0</v>
          </cell>
          <cell r="I878">
            <v>160.75</v>
          </cell>
          <cell r="J878">
            <v>275.58999999999997</v>
          </cell>
          <cell r="K878">
            <v>0</v>
          </cell>
          <cell r="L878">
            <v>0</v>
          </cell>
          <cell r="M878">
            <v>0</v>
          </cell>
        </row>
        <row r="879">
          <cell r="A879" t="str">
            <v>6038-1</v>
          </cell>
          <cell r="B879" t="str">
            <v>BUILDING INSPECTION</v>
          </cell>
          <cell r="D879" t="str">
            <v>87042-  -</v>
          </cell>
          <cell r="F879">
            <v>33117</v>
          </cell>
          <cell r="G879">
            <v>10768</v>
          </cell>
          <cell r="H879">
            <v>0</v>
          </cell>
          <cell r="I879">
            <v>4903.71</v>
          </cell>
          <cell r="J879">
            <v>7204.26</v>
          </cell>
          <cell r="K879">
            <v>3563.74</v>
          </cell>
          <cell r="L879">
            <v>0</v>
          </cell>
          <cell r="M879">
            <v>256.58999999999997</v>
          </cell>
        </row>
        <row r="880">
          <cell r="A880" t="str">
            <v>6038-2</v>
          </cell>
          <cell r="B880" t="str">
            <v>BUILDING DESIGN FEES</v>
          </cell>
          <cell r="D880" t="str">
            <v>87042-  -</v>
          </cell>
          <cell r="F880">
            <v>33117</v>
          </cell>
          <cell r="G880">
            <v>181894</v>
          </cell>
          <cell r="H880">
            <v>0</v>
          </cell>
          <cell r="I880">
            <v>82766.679999999993</v>
          </cell>
          <cell r="J880">
            <v>121743.72</v>
          </cell>
          <cell r="K880">
            <v>60150.28</v>
          </cell>
          <cell r="L880">
            <v>0</v>
          </cell>
          <cell r="M880">
            <v>4330.8</v>
          </cell>
        </row>
        <row r="881">
          <cell r="A881" t="str">
            <v>6038-3</v>
          </cell>
          <cell r="B881" t="str">
            <v>BUILDING CONSTRUCTION FEE</v>
          </cell>
          <cell r="D881" t="str">
            <v>87042-  -</v>
          </cell>
          <cell r="F881">
            <v>33117</v>
          </cell>
          <cell r="G881">
            <v>33044</v>
          </cell>
          <cell r="H881">
            <v>0</v>
          </cell>
          <cell r="I881">
            <v>15052.58</v>
          </cell>
          <cell r="J881">
            <v>22104.86</v>
          </cell>
          <cell r="K881">
            <v>10939.14</v>
          </cell>
          <cell r="L881">
            <v>0</v>
          </cell>
          <cell r="M881">
            <v>787.68</v>
          </cell>
        </row>
        <row r="882">
          <cell r="A882" t="str">
            <v>6038-4</v>
          </cell>
          <cell r="B882" t="str">
            <v>CONSTRUCTION LOAN INTERST</v>
          </cell>
          <cell r="D882" t="str">
            <v>87042-  -</v>
          </cell>
          <cell r="F882">
            <v>33117</v>
          </cell>
          <cell r="G882">
            <v>26828</v>
          </cell>
          <cell r="H882">
            <v>0</v>
          </cell>
          <cell r="I882">
            <v>12218.84</v>
          </cell>
          <cell r="J882">
            <v>17948.04</v>
          </cell>
          <cell r="K882">
            <v>8879.9599999999991</v>
          </cell>
          <cell r="L882">
            <v>0</v>
          </cell>
          <cell r="M882">
            <v>639.36</v>
          </cell>
        </row>
        <row r="883">
          <cell r="A883" t="str">
            <v>6050-1</v>
          </cell>
          <cell r="B883" t="str">
            <v>FUEL SYSTEM</v>
          </cell>
          <cell r="D883" t="str">
            <v>87042-  -</v>
          </cell>
          <cell r="F883">
            <v>37956</v>
          </cell>
          <cell r="G883">
            <v>57565.15</v>
          </cell>
          <cell r="H883">
            <v>0</v>
          </cell>
          <cell r="I883">
            <v>25356.05</v>
          </cell>
          <cell r="J883">
            <v>57565.15</v>
          </cell>
          <cell r="K883">
            <v>0</v>
          </cell>
          <cell r="L883">
            <v>0</v>
          </cell>
          <cell r="M883">
            <v>0</v>
          </cell>
        </row>
        <row r="884">
          <cell r="A884" t="str">
            <v>8123-1</v>
          </cell>
          <cell r="B884" t="str">
            <v>UTILITY BODY</v>
          </cell>
          <cell r="C884" t="str">
            <v>F350</v>
          </cell>
          <cell r="D884" t="str">
            <v>88009-02-</v>
          </cell>
          <cell r="F884">
            <v>37386</v>
          </cell>
          <cell r="G884">
            <v>12633.86</v>
          </cell>
          <cell r="H884">
            <v>0</v>
          </cell>
          <cell r="I884">
            <v>0</v>
          </cell>
          <cell r="J884">
            <v>12633.86</v>
          </cell>
          <cell r="K884">
            <v>0</v>
          </cell>
          <cell r="L884">
            <v>0</v>
          </cell>
          <cell r="M884">
            <v>0</v>
          </cell>
        </row>
        <row r="885">
          <cell r="A885" t="str">
            <v>8146-1</v>
          </cell>
          <cell r="B885" t="str">
            <v>TRUCKBED ONLY</v>
          </cell>
          <cell r="C885" t="str">
            <v>F450 BED</v>
          </cell>
          <cell r="D885" t="str">
            <v>88009-02-</v>
          </cell>
          <cell r="F885">
            <v>38128</v>
          </cell>
          <cell r="G885">
            <v>9403.75</v>
          </cell>
          <cell r="H885">
            <v>0</v>
          </cell>
          <cell r="I885">
            <v>0</v>
          </cell>
          <cell r="J885">
            <v>9403.75</v>
          </cell>
          <cell r="K885">
            <v>0</v>
          </cell>
          <cell r="L885">
            <v>0</v>
          </cell>
          <cell r="M885">
            <v>0</v>
          </cell>
        </row>
        <row r="886">
          <cell r="A886" t="str">
            <v>8150-1</v>
          </cell>
          <cell r="B886" t="str">
            <v>MOUNTS/GAS CANS</v>
          </cell>
          <cell r="D886" t="str">
            <v>88009-02-</v>
          </cell>
          <cell r="F886">
            <v>38194</v>
          </cell>
          <cell r="G886">
            <v>11945.39</v>
          </cell>
          <cell r="H886">
            <v>0</v>
          </cell>
          <cell r="I886">
            <v>1990.92</v>
          </cell>
          <cell r="J886">
            <v>11945.39</v>
          </cell>
          <cell r="K886">
            <v>0</v>
          </cell>
          <cell r="L886">
            <v>0</v>
          </cell>
          <cell r="M886">
            <v>0</v>
          </cell>
        </row>
        <row r="887">
          <cell r="A887" t="str">
            <v>8151-1</v>
          </cell>
          <cell r="B887" t="str">
            <v>MOUNTS/GAS CANS</v>
          </cell>
          <cell r="D887" t="str">
            <v>88009-02-</v>
          </cell>
          <cell r="F887">
            <v>38197</v>
          </cell>
          <cell r="G887">
            <v>11945.39</v>
          </cell>
          <cell r="H887">
            <v>0</v>
          </cell>
          <cell r="I887">
            <v>1990.92</v>
          </cell>
          <cell r="J887">
            <v>11945.39</v>
          </cell>
          <cell r="K887">
            <v>0</v>
          </cell>
          <cell r="L887">
            <v>0</v>
          </cell>
          <cell r="M887">
            <v>0</v>
          </cell>
        </row>
        <row r="888">
          <cell r="A888" t="str">
            <v>8178-1</v>
          </cell>
          <cell r="B888" t="str">
            <v>FLATBED &amp; UTILITY BOXES</v>
          </cell>
          <cell r="C888" t="str">
            <v>F450</v>
          </cell>
          <cell r="D888" t="str">
            <v>88009-02-</v>
          </cell>
          <cell r="F888">
            <v>38626</v>
          </cell>
          <cell r="G888">
            <v>12439.01</v>
          </cell>
          <cell r="H888">
            <v>0</v>
          </cell>
          <cell r="I888">
            <v>5960.33</v>
          </cell>
          <cell r="J888">
            <v>12439.01</v>
          </cell>
          <cell r="K888">
            <v>0</v>
          </cell>
          <cell r="L888">
            <v>0</v>
          </cell>
          <cell r="M888">
            <v>0</v>
          </cell>
        </row>
        <row r="889">
          <cell r="A889" t="str">
            <v>B1</v>
          </cell>
          <cell r="B889" t="str">
            <v>STEEL BEAMS</v>
          </cell>
          <cell r="D889" t="str">
            <v>88009-02-</v>
          </cell>
          <cell r="E889" t="str">
            <v>061</v>
          </cell>
          <cell r="F889">
            <v>35156</v>
          </cell>
          <cell r="G889">
            <v>32829</v>
          </cell>
          <cell r="H889">
            <v>0</v>
          </cell>
          <cell r="I889">
            <v>0</v>
          </cell>
          <cell r="J889">
            <v>32829</v>
          </cell>
          <cell r="K889">
            <v>0</v>
          </cell>
          <cell r="L889">
            <v>0</v>
          </cell>
          <cell r="M889">
            <v>0</v>
          </cell>
        </row>
        <row r="890">
          <cell r="A890" t="str">
            <v>B10</v>
          </cell>
          <cell r="B890" t="str">
            <v>WIDE FLANGE BEAMS</v>
          </cell>
          <cell r="D890" t="str">
            <v>88009-02-</v>
          </cell>
          <cell r="E890" t="str">
            <v>061</v>
          </cell>
          <cell r="F890">
            <v>39196</v>
          </cell>
          <cell r="G890">
            <v>18143.03</v>
          </cell>
          <cell r="H890">
            <v>0</v>
          </cell>
          <cell r="I890">
            <v>14615.24</v>
          </cell>
          <cell r="J890">
            <v>18143.03</v>
          </cell>
          <cell r="K890">
            <v>0</v>
          </cell>
          <cell r="L890">
            <v>0</v>
          </cell>
          <cell r="M890">
            <v>0</v>
          </cell>
        </row>
        <row r="891">
          <cell r="A891" t="str">
            <v>B11</v>
          </cell>
          <cell r="B891" t="str">
            <v>WIDE FLANGE BEAMS</v>
          </cell>
          <cell r="D891" t="str">
            <v>88009-02-</v>
          </cell>
          <cell r="E891" t="str">
            <v>061</v>
          </cell>
          <cell r="F891">
            <v>39272</v>
          </cell>
          <cell r="G891">
            <v>173470.1</v>
          </cell>
          <cell r="H891">
            <v>0</v>
          </cell>
          <cell r="I891">
            <v>154195.66</v>
          </cell>
          <cell r="J891">
            <v>173470.1</v>
          </cell>
          <cell r="K891">
            <v>0</v>
          </cell>
          <cell r="L891">
            <v>0</v>
          </cell>
          <cell r="M891">
            <v>0</v>
          </cell>
        </row>
        <row r="892">
          <cell r="A892" t="str">
            <v>B12</v>
          </cell>
          <cell r="B892" t="str">
            <v>WIDE FLANGE BEAMS</v>
          </cell>
          <cell r="D892" t="str">
            <v>88009-02-</v>
          </cell>
          <cell r="E892" t="str">
            <v>061</v>
          </cell>
          <cell r="F892">
            <v>39308</v>
          </cell>
          <cell r="G892">
            <v>12036.47</v>
          </cell>
          <cell r="H892">
            <v>0</v>
          </cell>
          <cell r="I892">
            <v>11033.42</v>
          </cell>
          <cell r="J892">
            <v>12036.47</v>
          </cell>
          <cell r="K892">
            <v>0</v>
          </cell>
          <cell r="L892">
            <v>0</v>
          </cell>
          <cell r="M892">
            <v>0</v>
          </cell>
        </row>
        <row r="893">
          <cell r="A893" t="str">
            <v>B13</v>
          </cell>
          <cell r="B893" t="str">
            <v>WIDE FLANGE BEAMS</v>
          </cell>
          <cell r="D893" t="str">
            <v>88009-02-</v>
          </cell>
          <cell r="E893" t="str">
            <v>061</v>
          </cell>
          <cell r="F893">
            <v>39308</v>
          </cell>
          <cell r="G893">
            <v>13492.71</v>
          </cell>
          <cell r="H893">
            <v>0</v>
          </cell>
          <cell r="I893">
            <v>12368.31</v>
          </cell>
          <cell r="J893">
            <v>13492.71</v>
          </cell>
          <cell r="K893">
            <v>0</v>
          </cell>
          <cell r="L893">
            <v>0</v>
          </cell>
          <cell r="M893">
            <v>0</v>
          </cell>
        </row>
        <row r="894">
          <cell r="A894" t="str">
            <v>B14</v>
          </cell>
          <cell r="B894" t="str">
            <v>WIDE FLANGE BEAMS</v>
          </cell>
          <cell r="D894" t="str">
            <v>88009-02-</v>
          </cell>
          <cell r="E894" t="str">
            <v>061</v>
          </cell>
          <cell r="F894">
            <v>39308</v>
          </cell>
          <cell r="G894">
            <v>13830.03</v>
          </cell>
          <cell r="H894">
            <v>0</v>
          </cell>
          <cell r="I894">
            <v>12677.52</v>
          </cell>
          <cell r="J894">
            <v>13830.03</v>
          </cell>
          <cell r="K894">
            <v>0</v>
          </cell>
          <cell r="L894">
            <v>0</v>
          </cell>
          <cell r="M894">
            <v>0</v>
          </cell>
        </row>
        <row r="895">
          <cell r="A895" t="str">
            <v>B15</v>
          </cell>
          <cell r="B895" t="str">
            <v>WIDE FLANGE BEAMS</v>
          </cell>
          <cell r="D895" t="str">
            <v>88009-02-</v>
          </cell>
          <cell r="E895" t="str">
            <v>061</v>
          </cell>
          <cell r="F895">
            <v>39308</v>
          </cell>
          <cell r="G895">
            <v>13155.39</v>
          </cell>
          <cell r="H895">
            <v>0</v>
          </cell>
          <cell r="I895">
            <v>12059.1</v>
          </cell>
          <cell r="J895">
            <v>13155.39</v>
          </cell>
          <cell r="K895">
            <v>0</v>
          </cell>
          <cell r="L895">
            <v>0</v>
          </cell>
          <cell r="M895">
            <v>0</v>
          </cell>
        </row>
        <row r="896">
          <cell r="A896" t="str">
            <v>B16</v>
          </cell>
          <cell r="B896" t="str">
            <v>STRUCTURAL TUBING</v>
          </cell>
          <cell r="D896" t="str">
            <v>88009-02-</v>
          </cell>
          <cell r="E896" t="str">
            <v>061</v>
          </cell>
          <cell r="F896">
            <v>39355</v>
          </cell>
          <cell r="G896">
            <v>3152.71</v>
          </cell>
          <cell r="H896">
            <v>0</v>
          </cell>
          <cell r="I896">
            <v>2977.55</v>
          </cell>
          <cell r="J896">
            <v>3152.71</v>
          </cell>
          <cell r="K896">
            <v>0</v>
          </cell>
          <cell r="L896">
            <v>0</v>
          </cell>
          <cell r="M896">
            <v>0</v>
          </cell>
        </row>
        <row r="897">
          <cell r="A897" t="str">
            <v>B17</v>
          </cell>
          <cell r="B897" t="str">
            <v>WIDE FLANGE BEAMS</v>
          </cell>
          <cell r="D897" t="str">
            <v>88009-02-</v>
          </cell>
          <cell r="E897" t="str">
            <v>061</v>
          </cell>
          <cell r="F897">
            <v>39355</v>
          </cell>
          <cell r="G897">
            <v>3116.44</v>
          </cell>
          <cell r="H897">
            <v>0</v>
          </cell>
          <cell r="I897">
            <v>2943.3</v>
          </cell>
          <cell r="J897">
            <v>3116.44</v>
          </cell>
          <cell r="K897">
            <v>0</v>
          </cell>
          <cell r="L897">
            <v>0</v>
          </cell>
          <cell r="M897">
            <v>0</v>
          </cell>
        </row>
        <row r="898">
          <cell r="A898" t="str">
            <v>B18</v>
          </cell>
          <cell r="B898" t="str">
            <v>WIDE FLANGE BEAMS</v>
          </cell>
          <cell r="D898" t="str">
            <v>88009-02-</v>
          </cell>
          <cell r="E898" t="str">
            <v>061</v>
          </cell>
          <cell r="F898">
            <v>39355</v>
          </cell>
          <cell r="G898">
            <v>9423.1</v>
          </cell>
          <cell r="H898">
            <v>0</v>
          </cell>
          <cell r="I898">
            <v>8899.6</v>
          </cell>
          <cell r="J898">
            <v>9423.1</v>
          </cell>
          <cell r="K898">
            <v>0</v>
          </cell>
          <cell r="L898">
            <v>0</v>
          </cell>
          <cell r="M898">
            <v>0</v>
          </cell>
        </row>
        <row r="899">
          <cell r="A899" t="str">
            <v>B19</v>
          </cell>
          <cell r="B899" t="str">
            <v>WIDE FLANGE BEAMS</v>
          </cell>
          <cell r="D899" t="str">
            <v>88009-02-</v>
          </cell>
          <cell r="E899" t="str">
            <v>061</v>
          </cell>
          <cell r="F899">
            <v>39385</v>
          </cell>
          <cell r="G899">
            <v>11110.34</v>
          </cell>
          <cell r="H899">
            <v>0</v>
          </cell>
          <cell r="I899">
            <v>10801.72</v>
          </cell>
          <cell r="J899">
            <v>11110.34</v>
          </cell>
          <cell r="K899">
            <v>0</v>
          </cell>
          <cell r="L899">
            <v>0</v>
          </cell>
          <cell r="M899">
            <v>0</v>
          </cell>
        </row>
        <row r="900">
          <cell r="A900" t="str">
            <v>B2</v>
          </cell>
          <cell r="B900" t="str">
            <v>STEEL BEAMS</v>
          </cell>
          <cell r="D900" t="str">
            <v>88009-02-</v>
          </cell>
          <cell r="E900" t="str">
            <v>061</v>
          </cell>
          <cell r="F900">
            <v>35247</v>
          </cell>
          <cell r="G900">
            <v>48597</v>
          </cell>
          <cell r="H900">
            <v>0</v>
          </cell>
          <cell r="I900">
            <v>0</v>
          </cell>
          <cell r="J900">
            <v>48597</v>
          </cell>
          <cell r="K900">
            <v>0</v>
          </cell>
          <cell r="L900">
            <v>0</v>
          </cell>
          <cell r="M900">
            <v>0</v>
          </cell>
        </row>
        <row r="901">
          <cell r="A901" t="str">
            <v>B20</v>
          </cell>
          <cell r="B901" t="str">
            <v>WIDE FLANGE BEAMS</v>
          </cell>
          <cell r="D901" t="str">
            <v>88009-02-</v>
          </cell>
          <cell r="E901" t="str">
            <v>061</v>
          </cell>
          <cell r="F901">
            <v>39385</v>
          </cell>
          <cell r="G901">
            <v>12285.24</v>
          </cell>
          <cell r="H901">
            <v>0</v>
          </cell>
          <cell r="I901">
            <v>11943.98</v>
          </cell>
          <cell r="J901">
            <v>12285.24</v>
          </cell>
          <cell r="K901">
            <v>0</v>
          </cell>
          <cell r="L901">
            <v>0</v>
          </cell>
          <cell r="M901">
            <v>0</v>
          </cell>
        </row>
        <row r="902">
          <cell r="A902" t="str">
            <v>B21</v>
          </cell>
          <cell r="B902" t="str">
            <v>WIDE FLANGE BEAMS</v>
          </cell>
          <cell r="D902" t="str">
            <v>88009-02-</v>
          </cell>
          <cell r="E902" t="str">
            <v>061</v>
          </cell>
          <cell r="F902">
            <v>39387</v>
          </cell>
          <cell r="G902">
            <v>9136.99</v>
          </cell>
          <cell r="H902">
            <v>0</v>
          </cell>
          <cell r="I902">
            <v>9136.99</v>
          </cell>
          <cell r="J902">
            <v>9136.99</v>
          </cell>
          <cell r="K902">
            <v>0</v>
          </cell>
          <cell r="L902">
            <v>0</v>
          </cell>
          <cell r="M902">
            <v>0</v>
          </cell>
        </row>
        <row r="903">
          <cell r="A903" t="str">
            <v>B22</v>
          </cell>
          <cell r="B903" t="str">
            <v>WIDE FLANGE BEAMS</v>
          </cell>
          <cell r="D903" t="str">
            <v>88009-02-</v>
          </cell>
          <cell r="E903" t="str">
            <v>061</v>
          </cell>
          <cell r="F903">
            <v>39387</v>
          </cell>
          <cell r="G903">
            <v>9695.5499999999993</v>
          </cell>
          <cell r="H903">
            <v>0</v>
          </cell>
          <cell r="I903">
            <v>9695.5499999999993</v>
          </cell>
          <cell r="J903">
            <v>9695.5499999999993</v>
          </cell>
          <cell r="K903">
            <v>0</v>
          </cell>
          <cell r="L903">
            <v>0</v>
          </cell>
          <cell r="M903">
            <v>0</v>
          </cell>
        </row>
        <row r="904">
          <cell r="A904" t="str">
            <v>B23</v>
          </cell>
          <cell r="B904" t="str">
            <v>WIDE FLANGE BEAMS</v>
          </cell>
          <cell r="D904" t="str">
            <v>88009-02-</v>
          </cell>
          <cell r="E904" t="str">
            <v>061</v>
          </cell>
          <cell r="F904">
            <v>39387</v>
          </cell>
          <cell r="G904">
            <v>5401.59</v>
          </cell>
          <cell r="H904">
            <v>0</v>
          </cell>
          <cell r="I904">
            <v>5401.59</v>
          </cell>
          <cell r="J904">
            <v>5401.59</v>
          </cell>
          <cell r="K904">
            <v>0</v>
          </cell>
          <cell r="L904">
            <v>0</v>
          </cell>
          <cell r="M904">
            <v>0</v>
          </cell>
        </row>
        <row r="905">
          <cell r="A905" t="str">
            <v>B24</v>
          </cell>
          <cell r="B905" t="str">
            <v>WIDE FLANGE BEAMS</v>
          </cell>
          <cell r="D905" t="str">
            <v>88009-02-</v>
          </cell>
          <cell r="E905" t="str">
            <v>703M</v>
          </cell>
          <cell r="F905">
            <v>39792</v>
          </cell>
          <cell r="G905">
            <v>30509.45</v>
          </cell>
          <cell r="H905">
            <v>0</v>
          </cell>
          <cell r="I905">
            <v>30509.45</v>
          </cell>
          <cell r="J905">
            <v>28814.32</v>
          </cell>
          <cell r="K905">
            <v>1695.13</v>
          </cell>
          <cell r="L905">
            <v>0</v>
          </cell>
          <cell r="M905">
            <v>7627.32</v>
          </cell>
        </row>
        <row r="906">
          <cell r="A906" t="str">
            <v>B25</v>
          </cell>
          <cell r="B906" t="str">
            <v>WIDE FLANGE BEAMS</v>
          </cell>
          <cell r="D906" t="str">
            <v>88009-02-</v>
          </cell>
          <cell r="E906" t="str">
            <v>703M</v>
          </cell>
          <cell r="F906">
            <v>39873</v>
          </cell>
          <cell r="G906">
            <v>86731.44</v>
          </cell>
          <cell r="H906">
            <v>0</v>
          </cell>
          <cell r="I906">
            <v>86731.44</v>
          </cell>
          <cell r="J906">
            <v>32008.12</v>
          </cell>
          <cell r="K906">
            <v>54723.32</v>
          </cell>
          <cell r="L906">
            <v>0</v>
          </cell>
          <cell r="M906">
            <v>9292.68</v>
          </cell>
        </row>
        <row r="907">
          <cell r="A907" t="str">
            <v>B26</v>
          </cell>
          <cell r="B907" t="str">
            <v>WIDE FLANGE BEAMS</v>
          </cell>
          <cell r="D907" t="str">
            <v>88009-02-</v>
          </cell>
          <cell r="E907" t="str">
            <v>703M</v>
          </cell>
          <cell r="F907">
            <v>39873</v>
          </cell>
          <cell r="G907">
            <v>16248.6</v>
          </cell>
          <cell r="H907">
            <v>0</v>
          </cell>
          <cell r="I907">
            <v>16248.6</v>
          </cell>
          <cell r="J907">
            <v>5996.64</v>
          </cell>
          <cell r="K907">
            <v>10251.959999999999</v>
          </cell>
          <cell r="L907">
            <v>0</v>
          </cell>
          <cell r="M907">
            <v>1740.96</v>
          </cell>
        </row>
        <row r="908">
          <cell r="A908" t="str">
            <v>B27</v>
          </cell>
          <cell r="B908" t="str">
            <v>WIDE FLANGE BEAMS</v>
          </cell>
          <cell r="D908" t="str">
            <v>88009-02-</v>
          </cell>
          <cell r="E908" t="str">
            <v>703M</v>
          </cell>
          <cell r="F908">
            <v>39873</v>
          </cell>
          <cell r="G908">
            <v>3331.26</v>
          </cell>
          <cell r="H908">
            <v>0</v>
          </cell>
          <cell r="I908">
            <v>3331.26</v>
          </cell>
          <cell r="J908">
            <v>1229.46</v>
          </cell>
          <cell r="K908">
            <v>2101.8000000000002</v>
          </cell>
          <cell r="L908">
            <v>0</v>
          </cell>
          <cell r="M908">
            <v>356.94</v>
          </cell>
        </row>
        <row r="909">
          <cell r="A909" t="str">
            <v>B28</v>
          </cell>
          <cell r="B909" t="str">
            <v>WIDE FLANGE BEAMS</v>
          </cell>
          <cell r="D909" t="str">
            <v>88009-02-</v>
          </cell>
          <cell r="E909" t="str">
            <v>703M</v>
          </cell>
          <cell r="F909">
            <v>39873</v>
          </cell>
          <cell r="G909">
            <v>25593.81</v>
          </cell>
          <cell r="H909">
            <v>0</v>
          </cell>
          <cell r="I909">
            <v>25593.81</v>
          </cell>
          <cell r="J909">
            <v>9445.39</v>
          </cell>
          <cell r="K909">
            <v>16148.42</v>
          </cell>
          <cell r="L909">
            <v>0</v>
          </cell>
          <cell r="M909">
            <v>2742.21</v>
          </cell>
        </row>
        <row r="910">
          <cell r="A910" t="str">
            <v>B29</v>
          </cell>
          <cell r="B910" t="str">
            <v>WIDE FLANGE BEAMS</v>
          </cell>
          <cell r="D910" t="str">
            <v>88009-02-</v>
          </cell>
          <cell r="E910" t="str">
            <v>703M</v>
          </cell>
          <cell r="F910">
            <v>39873</v>
          </cell>
          <cell r="G910">
            <v>36648.99</v>
          </cell>
          <cell r="H910">
            <v>0</v>
          </cell>
          <cell r="I910">
            <v>36648.99</v>
          </cell>
          <cell r="J910">
            <v>13525.3</v>
          </cell>
          <cell r="K910">
            <v>23123.69</v>
          </cell>
          <cell r="L910">
            <v>0</v>
          </cell>
          <cell r="M910">
            <v>3926.7</v>
          </cell>
        </row>
        <row r="911">
          <cell r="A911" t="str">
            <v>B3</v>
          </cell>
          <cell r="B911" t="str">
            <v>STEEL BEAMS</v>
          </cell>
          <cell r="D911" t="str">
            <v>88009-02-</v>
          </cell>
          <cell r="E911" t="str">
            <v>061</v>
          </cell>
          <cell r="F911">
            <v>35339</v>
          </cell>
          <cell r="G911">
            <v>170161</v>
          </cell>
          <cell r="H911">
            <v>0</v>
          </cell>
          <cell r="I911">
            <v>0</v>
          </cell>
          <cell r="J911">
            <v>170161</v>
          </cell>
          <cell r="K911">
            <v>0</v>
          </cell>
          <cell r="L911">
            <v>0</v>
          </cell>
          <cell r="M911">
            <v>0</v>
          </cell>
        </row>
        <row r="912">
          <cell r="A912" t="str">
            <v>B30</v>
          </cell>
          <cell r="B912" t="str">
            <v>WIDE FLANGE BEAMS</v>
          </cell>
          <cell r="D912" t="str">
            <v>88009-02-</v>
          </cell>
          <cell r="E912" t="str">
            <v>703M</v>
          </cell>
          <cell r="F912">
            <v>39873</v>
          </cell>
          <cell r="G912">
            <v>4952.05</v>
          </cell>
          <cell r="H912">
            <v>0</v>
          </cell>
          <cell r="I912">
            <v>4952.05</v>
          </cell>
          <cell r="J912">
            <v>1827.45</v>
          </cell>
          <cell r="K912">
            <v>3124.6</v>
          </cell>
          <cell r="L912">
            <v>0</v>
          </cell>
          <cell r="M912">
            <v>530.54999999999995</v>
          </cell>
        </row>
        <row r="913">
          <cell r="A913" t="str">
            <v>B31</v>
          </cell>
          <cell r="B913" t="str">
            <v>WIDE FLANGE BEAMS</v>
          </cell>
          <cell r="D913" t="str">
            <v>88009-02-</v>
          </cell>
          <cell r="E913" t="str">
            <v>703M</v>
          </cell>
          <cell r="F913">
            <v>39873</v>
          </cell>
          <cell r="G913">
            <v>10593.73</v>
          </cell>
          <cell r="H913">
            <v>0</v>
          </cell>
          <cell r="I913">
            <v>10593.73</v>
          </cell>
          <cell r="J913">
            <v>3909.72</v>
          </cell>
          <cell r="K913">
            <v>6684.01</v>
          </cell>
          <cell r="L913">
            <v>0</v>
          </cell>
          <cell r="M913">
            <v>1135.08</v>
          </cell>
        </row>
        <row r="914">
          <cell r="A914" t="str">
            <v>B32</v>
          </cell>
          <cell r="B914" t="str">
            <v>WIDE FLANGE BEAMS</v>
          </cell>
          <cell r="D914" t="str">
            <v>88009-02-</v>
          </cell>
          <cell r="E914" t="str">
            <v>703M</v>
          </cell>
          <cell r="F914">
            <v>39873</v>
          </cell>
          <cell r="G914">
            <v>8170.88</v>
          </cell>
          <cell r="H914">
            <v>0</v>
          </cell>
          <cell r="I914">
            <v>8170.88</v>
          </cell>
          <cell r="J914">
            <v>3015.37</v>
          </cell>
          <cell r="K914">
            <v>5155.51</v>
          </cell>
          <cell r="L914">
            <v>0</v>
          </cell>
          <cell r="M914">
            <v>875.43</v>
          </cell>
        </row>
        <row r="915">
          <cell r="A915" t="str">
            <v>B33</v>
          </cell>
          <cell r="B915" t="str">
            <v>WIDE FLANGE BEAMS</v>
          </cell>
          <cell r="D915" t="str">
            <v>88009-02-</v>
          </cell>
          <cell r="E915" t="str">
            <v>703M</v>
          </cell>
          <cell r="F915">
            <v>39873</v>
          </cell>
          <cell r="G915">
            <v>17875.04</v>
          </cell>
          <cell r="H915">
            <v>0</v>
          </cell>
          <cell r="I915">
            <v>17875.04</v>
          </cell>
          <cell r="J915">
            <v>6596.8</v>
          </cell>
          <cell r="K915">
            <v>11278.24</v>
          </cell>
          <cell r="L915">
            <v>0</v>
          </cell>
          <cell r="M915">
            <v>1915.2</v>
          </cell>
        </row>
        <row r="916">
          <cell r="A916" t="str">
            <v>B34</v>
          </cell>
          <cell r="B916" t="str">
            <v>WIDE FLANGE BEAMS</v>
          </cell>
          <cell r="D916" t="str">
            <v>88009-02-</v>
          </cell>
          <cell r="E916" t="str">
            <v>703M</v>
          </cell>
          <cell r="F916">
            <v>39873</v>
          </cell>
          <cell r="G916">
            <v>20109.41</v>
          </cell>
          <cell r="H916">
            <v>0</v>
          </cell>
          <cell r="I916">
            <v>20109.41</v>
          </cell>
          <cell r="J916">
            <v>7421.4</v>
          </cell>
          <cell r="K916">
            <v>12688.01</v>
          </cell>
          <cell r="L916">
            <v>0</v>
          </cell>
          <cell r="M916">
            <v>2154.6</v>
          </cell>
        </row>
        <row r="917">
          <cell r="A917" t="str">
            <v>B35</v>
          </cell>
          <cell r="B917" t="str">
            <v>WIDE FLANGE BEAMS</v>
          </cell>
          <cell r="D917" t="str">
            <v>88009-02-</v>
          </cell>
          <cell r="E917" t="str">
            <v>703M</v>
          </cell>
          <cell r="F917">
            <v>39873</v>
          </cell>
          <cell r="G917">
            <v>26918.17</v>
          </cell>
          <cell r="H917">
            <v>0</v>
          </cell>
          <cell r="I917">
            <v>26918.17</v>
          </cell>
          <cell r="J917">
            <v>9933.9500000000007</v>
          </cell>
          <cell r="K917">
            <v>16984.22</v>
          </cell>
          <cell r="L917">
            <v>0</v>
          </cell>
          <cell r="M917">
            <v>2884.05</v>
          </cell>
        </row>
        <row r="918">
          <cell r="A918" t="str">
            <v>B36</v>
          </cell>
          <cell r="B918" t="str">
            <v>WIDE FLANGE BEAMS</v>
          </cell>
          <cell r="D918" t="str">
            <v>88009-02-</v>
          </cell>
          <cell r="E918" t="str">
            <v>703M</v>
          </cell>
          <cell r="F918">
            <v>39873</v>
          </cell>
          <cell r="G918">
            <v>14790.46</v>
          </cell>
          <cell r="H918">
            <v>0</v>
          </cell>
          <cell r="I918">
            <v>14790.46</v>
          </cell>
          <cell r="J918">
            <v>5458.48</v>
          </cell>
          <cell r="K918">
            <v>9331.98</v>
          </cell>
          <cell r="L918">
            <v>0</v>
          </cell>
          <cell r="M918">
            <v>1584.72</v>
          </cell>
        </row>
        <row r="919">
          <cell r="A919" t="str">
            <v>B37</v>
          </cell>
          <cell r="B919" t="str">
            <v>WIDE FLANGE BEAMS</v>
          </cell>
          <cell r="D919" t="str">
            <v>88009-02-</v>
          </cell>
          <cell r="E919" t="str">
            <v>703M</v>
          </cell>
          <cell r="F919">
            <v>39873</v>
          </cell>
          <cell r="G919">
            <v>5378.35</v>
          </cell>
          <cell r="H919">
            <v>0</v>
          </cell>
          <cell r="I919">
            <v>5378.35</v>
          </cell>
          <cell r="J919">
            <v>1984.93</v>
          </cell>
          <cell r="K919">
            <v>3393.42</v>
          </cell>
          <cell r="L919">
            <v>0</v>
          </cell>
          <cell r="M919">
            <v>576.27</v>
          </cell>
        </row>
        <row r="920">
          <cell r="A920" t="str">
            <v>B38</v>
          </cell>
          <cell r="B920" t="str">
            <v>WIDE FLANGE BEAMS</v>
          </cell>
          <cell r="D920" t="str">
            <v>88009-02-</v>
          </cell>
          <cell r="E920" t="str">
            <v>061</v>
          </cell>
          <cell r="F920">
            <v>39932</v>
          </cell>
          <cell r="G920">
            <v>16486.740000000002</v>
          </cell>
          <cell r="H920">
            <v>0</v>
          </cell>
          <cell r="I920">
            <v>16486.740000000002</v>
          </cell>
          <cell r="J920">
            <v>5691.83</v>
          </cell>
          <cell r="K920">
            <v>10794.91</v>
          </cell>
          <cell r="L920">
            <v>0</v>
          </cell>
          <cell r="M920">
            <v>1766.43</v>
          </cell>
        </row>
        <row r="921">
          <cell r="A921" t="str">
            <v>B4</v>
          </cell>
          <cell r="B921" t="str">
            <v>STEEL BEAMS</v>
          </cell>
          <cell r="D921" t="str">
            <v>88009-02-</v>
          </cell>
          <cell r="E921" t="str">
            <v>061</v>
          </cell>
          <cell r="F921">
            <v>35370</v>
          </cell>
          <cell r="G921">
            <v>43957</v>
          </cell>
          <cell r="H921">
            <v>0</v>
          </cell>
          <cell r="I921">
            <v>0</v>
          </cell>
          <cell r="J921">
            <v>43957</v>
          </cell>
          <cell r="K921">
            <v>0</v>
          </cell>
          <cell r="L921">
            <v>0</v>
          </cell>
          <cell r="M921">
            <v>0</v>
          </cell>
        </row>
        <row r="922">
          <cell r="A922" t="str">
            <v>B5</v>
          </cell>
          <cell r="B922" t="str">
            <v>STEEL BEAMS</v>
          </cell>
          <cell r="D922" t="str">
            <v>88009-02-</v>
          </cell>
          <cell r="E922" t="str">
            <v>061</v>
          </cell>
          <cell r="F922">
            <v>36219</v>
          </cell>
          <cell r="G922">
            <v>13576</v>
          </cell>
          <cell r="H922">
            <v>2715</v>
          </cell>
          <cell r="I922">
            <v>0</v>
          </cell>
          <cell r="J922">
            <v>10861</v>
          </cell>
          <cell r="K922">
            <v>2715</v>
          </cell>
          <cell r="L922">
            <v>0</v>
          </cell>
          <cell r="M922">
            <v>0</v>
          </cell>
        </row>
        <row r="923">
          <cell r="A923" t="str">
            <v>B6</v>
          </cell>
          <cell r="B923" t="str">
            <v>STEEL BEAMS</v>
          </cell>
          <cell r="D923" t="str">
            <v>88009-02-</v>
          </cell>
          <cell r="E923" t="str">
            <v>061</v>
          </cell>
          <cell r="F923">
            <v>37956</v>
          </cell>
          <cell r="G923">
            <v>16000</v>
          </cell>
          <cell r="H923">
            <v>0</v>
          </cell>
          <cell r="I923">
            <v>0</v>
          </cell>
          <cell r="J923">
            <v>16000</v>
          </cell>
          <cell r="K923">
            <v>0</v>
          </cell>
          <cell r="L923">
            <v>0</v>
          </cell>
          <cell r="M923">
            <v>0</v>
          </cell>
        </row>
        <row r="924">
          <cell r="A924" t="str">
            <v>B7</v>
          </cell>
          <cell r="B924" t="str">
            <v>WIDE FLANGE BEAMS</v>
          </cell>
          <cell r="D924" t="str">
            <v>88009-02-</v>
          </cell>
          <cell r="E924" t="str">
            <v>061</v>
          </cell>
          <cell r="F924">
            <v>39171</v>
          </cell>
          <cell r="G924">
            <v>19460.599999999999</v>
          </cell>
          <cell r="H924">
            <v>0</v>
          </cell>
          <cell r="I924">
            <v>15136.04</v>
          </cell>
          <cell r="J924">
            <v>19460.599999999999</v>
          </cell>
          <cell r="K924">
            <v>0</v>
          </cell>
          <cell r="L924">
            <v>0</v>
          </cell>
          <cell r="M924">
            <v>0</v>
          </cell>
        </row>
        <row r="925">
          <cell r="A925" t="str">
            <v>Depreciation Asset GL:    16101-  - LAND</v>
          </cell>
        </row>
        <row r="926">
          <cell r="A926" t="str">
            <v>Depreciation Asset GL:    16102-  - BUILDINGS</v>
          </cell>
        </row>
        <row r="927">
          <cell r="A927" t="str">
            <v>Depreciation Asset GL:    16103-  - CONSTRUCTION EQUIPMENT</v>
          </cell>
        </row>
        <row r="928">
          <cell r="A928" t="str">
            <v>Depreciation Asset GL:    16104-  - MATERIALS</v>
          </cell>
        </row>
        <row r="929">
          <cell r="A929" t="str">
            <v>Depreciation Asset GL:    16105-  - PLANT EQUIPMENT</v>
          </cell>
        </row>
        <row r="930">
          <cell r="A930" t="str">
            <v>Depreciation Asset GL:    16106-  - AUTOMOBILES</v>
          </cell>
        </row>
        <row r="931">
          <cell r="A931" t="str">
            <v>Depreciation Asset GL:    16107-  - TRUCKS</v>
          </cell>
        </row>
        <row r="932">
          <cell r="A932" t="str">
            <v>Depreciation Asset GL:    16108-  - LEASEHOLD IMPROV.</v>
          </cell>
        </row>
        <row r="933">
          <cell r="A933" t="str">
            <v>Depreciation Asset GL:    16109-  - LAND IMPROVEMENTS</v>
          </cell>
        </row>
        <row r="934">
          <cell r="A934" t="str">
            <v>Depreciation Asset GL:    16110-  - OFFICE FURNITURE &amp; EQUIP</v>
          </cell>
        </row>
        <row r="935">
          <cell r="A935" t="str">
            <v>Depreciation Asset GL: 16101-  -   Totals</v>
          </cell>
          <cell r="B935">
            <v>8452655</v>
          </cell>
          <cell r="C935">
            <v>0</v>
          </cell>
          <cell r="D935">
            <v>8452655</v>
          </cell>
          <cell r="E935">
            <v>0</v>
          </cell>
          <cell r="F935">
            <v>8452655</v>
          </cell>
          <cell r="G935">
            <v>0</v>
          </cell>
        </row>
        <row r="936">
          <cell r="A936" t="str">
            <v>Depreciation Asset GL: 16102-  -   Totals</v>
          </cell>
          <cell r="B936">
            <v>8143585.3700000001</v>
          </cell>
          <cell r="C936">
            <v>0</v>
          </cell>
          <cell r="D936">
            <v>6723316</v>
          </cell>
          <cell r="E936">
            <v>2518069.5</v>
          </cell>
          <cell r="F936">
            <v>5625515.8700000001</v>
          </cell>
          <cell r="G936">
            <v>274905.19</v>
          </cell>
        </row>
        <row r="937">
          <cell r="A937" t="str">
            <v>Depreciation Asset GL: 16103-  -   Totals</v>
          </cell>
          <cell r="B937">
            <v>11252217.01</v>
          </cell>
          <cell r="C937">
            <v>1129367.22</v>
          </cell>
          <cell r="D937">
            <v>6058274.5999999996</v>
          </cell>
          <cell r="E937">
            <v>7504310.25</v>
          </cell>
          <cell r="F937">
            <v>3747906.76</v>
          </cell>
          <cell r="G937">
            <v>688771.94</v>
          </cell>
        </row>
        <row r="938">
          <cell r="A938" t="str">
            <v>Depreciation Asset GL: 16104-  -   Totals</v>
          </cell>
          <cell r="B938">
            <v>3456112.47</v>
          </cell>
          <cell r="C938">
            <v>2715</v>
          </cell>
          <cell r="D938">
            <v>2321054.9500000002</v>
          </cell>
          <cell r="E938">
            <v>1814229.09</v>
          </cell>
          <cell r="F938">
            <v>1641883.38</v>
          </cell>
          <cell r="G938">
            <v>117349.24</v>
          </cell>
        </row>
        <row r="939">
          <cell r="A939" t="str">
            <v>Depreciation Asset GL: 16105-  -   Totals</v>
          </cell>
          <cell r="B939">
            <v>6580919.9800000004</v>
          </cell>
          <cell r="C939">
            <v>857502.94</v>
          </cell>
          <cell r="D939">
            <v>542801.99</v>
          </cell>
          <cell r="E939">
            <v>4234695.95</v>
          </cell>
          <cell r="F939">
            <v>2346224.0299999998</v>
          </cell>
          <cell r="G939">
            <v>262718.08000000002</v>
          </cell>
        </row>
        <row r="940">
          <cell r="A940" t="str">
            <v>Depreciation Asset GL: 16106-  -   Totals</v>
          </cell>
          <cell r="B940">
            <v>1683146.66</v>
          </cell>
          <cell r="C940">
            <v>193136.45</v>
          </cell>
          <cell r="D940">
            <v>1369736.18</v>
          </cell>
          <cell r="E940">
            <v>999790.37</v>
          </cell>
          <cell r="F940">
            <v>683356.29</v>
          </cell>
          <cell r="G940">
            <v>209404.07</v>
          </cell>
        </row>
        <row r="941">
          <cell r="A941" t="str">
            <v>Depreciation Asset GL: 16107-  -   Totals</v>
          </cell>
          <cell r="B941">
            <v>4664752.43</v>
          </cell>
          <cell r="C941">
            <v>407129.31</v>
          </cell>
          <cell r="D941">
            <v>2237039.16</v>
          </cell>
          <cell r="E941">
            <v>3781859.37</v>
          </cell>
          <cell r="F941">
            <v>882893.06</v>
          </cell>
          <cell r="G941">
            <v>315164.73</v>
          </cell>
        </row>
        <row r="942">
          <cell r="A942" t="str">
            <v>Depreciation Asset GL: 16108-  -   Totals</v>
          </cell>
          <cell r="B942">
            <v>422630.01</v>
          </cell>
          <cell r="C942">
            <v>0</v>
          </cell>
          <cell r="D942">
            <v>422630.01</v>
          </cell>
          <cell r="E942">
            <v>50197.23</v>
          </cell>
          <cell r="F942">
            <v>372432.78</v>
          </cell>
          <cell r="G942">
            <v>19611.169999999998</v>
          </cell>
        </row>
        <row r="943">
          <cell r="A943" t="str">
            <v>Depreciation Asset GL: 16109-  -   Totals</v>
          </cell>
          <cell r="B943">
            <v>526979.59</v>
          </cell>
          <cell r="C943">
            <v>0</v>
          </cell>
          <cell r="D943">
            <v>526979.59</v>
          </cell>
          <cell r="E943">
            <v>118570.23</v>
          </cell>
          <cell r="F943">
            <v>408409.36</v>
          </cell>
          <cell r="G943">
            <v>39523.410000000003</v>
          </cell>
        </row>
        <row r="944">
          <cell r="A944" t="str">
            <v>Depreciation Asset GL: 16110-  -   Totals</v>
          </cell>
          <cell r="B944">
            <v>2976045.66</v>
          </cell>
          <cell r="C944">
            <v>4631</v>
          </cell>
          <cell r="D944">
            <v>2333581.62</v>
          </cell>
          <cell r="E944">
            <v>2160123.83</v>
          </cell>
          <cell r="F944">
            <v>815921.83</v>
          </cell>
          <cell r="G944">
            <v>342539.65</v>
          </cell>
        </row>
        <row r="945">
          <cell r="A945" t="str">
            <v>F1</v>
          </cell>
          <cell r="B945" t="str">
            <v>FORMS</v>
          </cell>
          <cell r="D945" t="str">
            <v>88009-02-</v>
          </cell>
          <cell r="E945" t="str">
            <v>703M</v>
          </cell>
          <cell r="F945">
            <v>35309</v>
          </cell>
          <cell r="G945">
            <v>80210</v>
          </cell>
          <cell r="H945">
            <v>0</v>
          </cell>
          <cell r="I945">
            <v>0</v>
          </cell>
          <cell r="J945">
            <v>80210</v>
          </cell>
          <cell r="K945">
            <v>0</v>
          </cell>
          <cell r="L945">
            <v>0</v>
          </cell>
          <cell r="M945">
            <v>0</v>
          </cell>
        </row>
        <row r="946">
          <cell r="A946" t="str">
            <v>F2</v>
          </cell>
          <cell r="B946" t="str">
            <v>FORMS</v>
          </cell>
          <cell r="D946" t="str">
            <v>88009-02-</v>
          </cell>
          <cell r="E946" t="str">
            <v>703M</v>
          </cell>
          <cell r="F946">
            <v>39556</v>
          </cell>
          <cell r="G946">
            <v>50901.3</v>
          </cell>
          <cell r="H946">
            <v>0</v>
          </cell>
          <cell r="I946">
            <v>50901.3</v>
          </cell>
          <cell r="J946">
            <v>50901.3</v>
          </cell>
          <cell r="K946">
            <v>0</v>
          </cell>
          <cell r="L946">
            <v>0</v>
          </cell>
          <cell r="M946">
            <v>5655.54</v>
          </cell>
        </row>
        <row r="947">
          <cell r="A947" t="str">
            <v>Grand Totals</v>
          </cell>
          <cell r="B947">
            <v>48159044.18</v>
          </cell>
          <cell r="C947">
            <v>2594481.92</v>
          </cell>
          <cell r="D947">
            <v>30988069.100000001</v>
          </cell>
          <cell r="E947">
            <v>23181845.82</v>
          </cell>
          <cell r="F947">
            <v>24977198.359999999</v>
          </cell>
          <cell r="G947">
            <v>2269987.48</v>
          </cell>
        </row>
        <row r="948">
          <cell r="A948" t="str">
            <v>K1</v>
          </cell>
          <cell r="B948" t="str">
            <v>K-RAIL</v>
          </cell>
          <cell r="D948" t="str">
            <v>88009-02-</v>
          </cell>
          <cell r="E948" t="str">
            <v>060</v>
          </cell>
          <cell r="F948">
            <v>33909</v>
          </cell>
          <cell r="G948">
            <v>9374</v>
          </cell>
          <cell r="H948">
            <v>0</v>
          </cell>
          <cell r="I948">
            <v>0</v>
          </cell>
          <cell r="J948">
            <v>9374</v>
          </cell>
          <cell r="K948">
            <v>0</v>
          </cell>
          <cell r="L948">
            <v>0</v>
          </cell>
          <cell r="M948">
            <v>0</v>
          </cell>
        </row>
        <row r="949">
          <cell r="A949" t="str">
            <v>K10</v>
          </cell>
          <cell r="B949" t="str">
            <v>K-RAIL</v>
          </cell>
          <cell r="D949" t="str">
            <v>88009-02-</v>
          </cell>
          <cell r="E949" t="str">
            <v>060</v>
          </cell>
          <cell r="F949">
            <v>34455</v>
          </cell>
          <cell r="G949">
            <v>15915</v>
          </cell>
          <cell r="H949">
            <v>0</v>
          </cell>
          <cell r="I949">
            <v>0</v>
          </cell>
          <cell r="J949">
            <v>15915</v>
          </cell>
          <cell r="K949">
            <v>0</v>
          </cell>
          <cell r="L949">
            <v>0</v>
          </cell>
          <cell r="M949">
            <v>0</v>
          </cell>
        </row>
        <row r="950">
          <cell r="A950" t="str">
            <v>K11</v>
          </cell>
          <cell r="B950" t="str">
            <v>K-RAIL</v>
          </cell>
          <cell r="D950" t="str">
            <v>88009-02-</v>
          </cell>
          <cell r="E950" t="str">
            <v>060</v>
          </cell>
          <cell r="F950">
            <v>34455</v>
          </cell>
          <cell r="G950">
            <v>16075</v>
          </cell>
          <cell r="H950">
            <v>0</v>
          </cell>
          <cell r="I950">
            <v>0</v>
          </cell>
          <cell r="J950">
            <v>16075</v>
          </cell>
          <cell r="K950">
            <v>0</v>
          </cell>
          <cell r="L950">
            <v>0</v>
          </cell>
          <cell r="M950">
            <v>0</v>
          </cell>
        </row>
        <row r="951">
          <cell r="A951" t="str">
            <v>K13</v>
          </cell>
          <cell r="B951" t="str">
            <v>K-RAIL</v>
          </cell>
          <cell r="D951" t="str">
            <v>88009-02-</v>
          </cell>
          <cell r="E951" t="str">
            <v>060</v>
          </cell>
          <cell r="F951">
            <v>34486</v>
          </cell>
          <cell r="G951">
            <v>39457</v>
          </cell>
          <cell r="H951">
            <v>0</v>
          </cell>
          <cell r="I951">
            <v>0</v>
          </cell>
          <cell r="J951">
            <v>39457</v>
          </cell>
          <cell r="K951">
            <v>0</v>
          </cell>
          <cell r="L951">
            <v>0</v>
          </cell>
          <cell r="M951">
            <v>0</v>
          </cell>
        </row>
        <row r="952">
          <cell r="A952" t="str">
            <v>K14</v>
          </cell>
          <cell r="B952" t="str">
            <v>K-RAIL</v>
          </cell>
          <cell r="D952" t="str">
            <v>88009-02-</v>
          </cell>
          <cell r="E952" t="str">
            <v>060</v>
          </cell>
          <cell r="F952">
            <v>34578</v>
          </cell>
          <cell r="G952">
            <v>16210</v>
          </cell>
          <cell r="H952">
            <v>0</v>
          </cell>
          <cell r="I952">
            <v>0</v>
          </cell>
          <cell r="J952">
            <v>16210</v>
          </cell>
          <cell r="K952">
            <v>0</v>
          </cell>
          <cell r="L952">
            <v>0</v>
          </cell>
          <cell r="M952">
            <v>0</v>
          </cell>
        </row>
        <row r="953">
          <cell r="A953" t="str">
            <v>K15</v>
          </cell>
          <cell r="B953" t="str">
            <v>K-RAIL</v>
          </cell>
          <cell r="D953" t="str">
            <v>88009-02-</v>
          </cell>
          <cell r="E953" t="str">
            <v>060</v>
          </cell>
          <cell r="F953">
            <v>34608</v>
          </cell>
          <cell r="G953">
            <v>4753</v>
          </cell>
          <cell r="H953">
            <v>0</v>
          </cell>
          <cell r="I953">
            <v>0</v>
          </cell>
          <cell r="J953">
            <v>4753</v>
          </cell>
          <cell r="K953">
            <v>0</v>
          </cell>
          <cell r="L953">
            <v>0</v>
          </cell>
          <cell r="M953">
            <v>0</v>
          </cell>
        </row>
        <row r="954">
          <cell r="A954" t="str">
            <v>K17</v>
          </cell>
          <cell r="B954" t="str">
            <v>KRAIL</v>
          </cell>
          <cell r="D954" t="str">
            <v>88009-02-</v>
          </cell>
          <cell r="E954" t="str">
            <v>060</v>
          </cell>
          <cell r="F954">
            <v>40724</v>
          </cell>
          <cell r="G954">
            <v>129482.43</v>
          </cell>
          <cell r="H954">
            <v>0</v>
          </cell>
          <cell r="I954">
            <v>129482.43</v>
          </cell>
          <cell r="J954">
            <v>6165.84</v>
          </cell>
          <cell r="K954">
            <v>123316.59</v>
          </cell>
          <cell r="L954">
            <v>0</v>
          </cell>
          <cell r="M954">
            <v>6165.84</v>
          </cell>
        </row>
        <row r="955">
          <cell r="A955" t="str">
            <v>K17.01</v>
          </cell>
          <cell r="B955" t="str">
            <v>KRAIL</v>
          </cell>
          <cell r="D955" t="str">
            <v>88009-02-</v>
          </cell>
          <cell r="F955">
            <v>0</v>
          </cell>
          <cell r="G955">
            <v>129482.43</v>
          </cell>
          <cell r="H955">
            <v>0</v>
          </cell>
          <cell r="I955">
            <v>129482.43</v>
          </cell>
          <cell r="J955">
            <v>6165.84</v>
          </cell>
          <cell r="K955">
            <v>123316.59</v>
          </cell>
          <cell r="L955">
            <v>0</v>
          </cell>
          <cell r="M955">
            <v>6165.84</v>
          </cell>
        </row>
        <row r="956">
          <cell r="A956" t="str">
            <v>K17.02</v>
          </cell>
          <cell r="B956" t="str">
            <v>KRAIL</v>
          </cell>
          <cell r="D956" t="str">
            <v>88009-02-</v>
          </cell>
          <cell r="F956">
            <v>0</v>
          </cell>
          <cell r="G956">
            <v>129482.43</v>
          </cell>
          <cell r="H956">
            <v>0</v>
          </cell>
          <cell r="I956">
            <v>129482.43</v>
          </cell>
          <cell r="J956">
            <v>6165.84</v>
          </cell>
          <cell r="K956">
            <v>123316.59</v>
          </cell>
          <cell r="L956">
            <v>0</v>
          </cell>
          <cell r="M956">
            <v>6165.84</v>
          </cell>
        </row>
        <row r="957">
          <cell r="A957" t="str">
            <v>K17.03</v>
          </cell>
          <cell r="B957" t="str">
            <v>KRAIL</v>
          </cell>
          <cell r="D957" t="str">
            <v>88009-02-</v>
          </cell>
          <cell r="F957">
            <v>0</v>
          </cell>
          <cell r="G957">
            <v>129482.43</v>
          </cell>
          <cell r="H957">
            <v>0</v>
          </cell>
          <cell r="I957">
            <v>129482.43</v>
          </cell>
          <cell r="J957">
            <v>6165.84</v>
          </cell>
          <cell r="K957">
            <v>123316.59</v>
          </cell>
          <cell r="L957">
            <v>0</v>
          </cell>
          <cell r="M957">
            <v>6165.84</v>
          </cell>
        </row>
        <row r="958">
          <cell r="A958" t="str">
            <v>K17.04</v>
          </cell>
          <cell r="B958" t="str">
            <v>KRAIL</v>
          </cell>
          <cell r="D958" t="str">
            <v>88009-02-</v>
          </cell>
          <cell r="F958">
            <v>0</v>
          </cell>
          <cell r="G958">
            <v>129482.43</v>
          </cell>
          <cell r="H958">
            <v>0</v>
          </cell>
          <cell r="I958">
            <v>129482.43</v>
          </cell>
          <cell r="J958">
            <v>6165.84</v>
          </cell>
          <cell r="K958">
            <v>123316.59</v>
          </cell>
          <cell r="L958">
            <v>0</v>
          </cell>
          <cell r="M958">
            <v>6165.84</v>
          </cell>
        </row>
        <row r="959">
          <cell r="A959" t="str">
            <v>K17.05</v>
          </cell>
          <cell r="B959" t="str">
            <v>KRAIL</v>
          </cell>
          <cell r="D959" t="str">
            <v>88009-02-</v>
          </cell>
          <cell r="F959">
            <v>0</v>
          </cell>
          <cell r="G959">
            <v>129482.43</v>
          </cell>
          <cell r="H959">
            <v>0</v>
          </cell>
          <cell r="I959">
            <v>129482.43</v>
          </cell>
          <cell r="J959">
            <v>6165.84</v>
          </cell>
          <cell r="K959">
            <v>123316.59</v>
          </cell>
          <cell r="L959">
            <v>0</v>
          </cell>
          <cell r="M959">
            <v>6165.84</v>
          </cell>
        </row>
        <row r="960">
          <cell r="A960" t="str">
            <v>K17.06</v>
          </cell>
          <cell r="B960" t="str">
            <v>KRAIL</v>
          </cell>
          <cell r="D960" t="str">
            <v>88009-02-</v>
          </cell>
          <cell r="F960">
            <v>0</v>
          </cell>
          <cell r="G960">
            <v>129482.43</v>
          </cell>
          <cell r="H960">
            <v>0</v>
          </cell>
          <cell r="I960">
            <v>129482.43</v>
          </cell>
          <cell r="J960">
            <v>6165.84</v>
          </cell>
          <cell r="K960">
            <v>123316.59</v>
          </cell>
          <cell r="L960">
            <v>0</v>
          </cell>
          <cell r="M960">
            <v>6165.84</v>
          </cell>
        </row>
        <row r="961">
          <cell r="A961" t="str">
            <v>K17.07</v>
          </cell>
          <cell r="B961" t="str">
            <v>KRAIL</v>
          </cell>
          <cell r="D961" t="str">
            <v>88009-02-</v>
          </cell>
          <cell r="F961">
            <v>0</v>
          </cell>
          <cell r="G961">
            <v>129482.43</v>
          </cell>
          <cell r="H961">
            <v>0</v>
          </cell>
          <cell r="I961">
            <v>129482.43</v>
          </cell>
          <cell r="J961">
            <v>6165.84</v>
          </cell>
          <cell r="K961">
            <v>123316.59</v>
          </cell>
          <cell r="L961">
            <v>0</v>
          </cell>
          <cell r="M961">
            <v>6165.84</v>
          </cell>
        </row>
        <row r="962">
          <cell r="A962" t="str">
            <v>K17.08</v>
          </cell>
          <cell r="B962" t="str">
            <v>KRAIL</v>
          </cell>
          <cell r="D962" t="str">
            <v>88009-02-</v>
          </cell>
          <cell r="F962">
            <v>0</v>
          </cell>
          <cell r="G962">
            <v>129482.43</v>
          </cell>
          <cell r="H962">
            <v>0</v>
          </cell>
          <cell r="I962">
            <v>129482.43</v>
          </cell>
          <cell r="J962">
            <v>6165.84</v>
          </cell>
          <cell r="K962">
            <v>123316.59</v>
          </cell>
          <cell r="L962">
            <v>0</v>
          </cell>
          <cell r="M962">
            <v>6165.84</v>
          </cell>
        </row>
        <row r="963">
          <cell r="A963" t="str">
            <v>K17.09</v>
          </cell>
          <cell r="B963" t="str">
            <v>KRAIL</v>
          </cell>
          <cell r="D963" t="str">
            <v>88009-02-</v>
          </cell>
          <cell r="F963">
            <v>0</v>
          </cell>
          <cell r="G963">
            <v>129482.43</v>
          </cell>
          <cell r="H963">
            <v>0</v>
          </cell>
          <cell r="I963">
            <v>129482.43</v>
          </cell>
          <cell r="J963">
            <v>6165.84</v>
          </cell>
          <cell r="K963">
            <v>123316.59</v>
          </cell>
          <cell r="L963">
            <v>0</v>
          </cell>
          <cell r="M963">
            <v>6165.84</v>
          </cell>
        </row>
        <row r="964">
          <cell r="A964" t="str">
            <v>K17.10</v>
          </cell>
          <cell r="B964" t="str">
            <v>KRAIL</v>
          </cell>
          <cell r="D964" t="str">
            <v>88009-02-</v>
          </cell>
          <cell r="F964">
            <v>0</v>
          </cell>
          <cell r="G964">
            <v>129482.43</v>
          </cell>
          <cell r="H964">
            <v>0</v>
          </cell>
          <cell r="I964">
            <v>129482.43</v>
          </cell>
          <cell r="J964">
            <v>6165.84</v>
          </cell>
          <cell r="K964">
            <v>123316.59</v>
          </cell>
          <cell r="L964">
            <v>0</v>
          </cell>
          <cell r="M964">
            <v>6165.84</v>
          </cell>
        </row>
        <row r="965">
          <cell r="A965" t="str">
            <v>K17.11</v>
          </cell>
          <cell r="B965" t="str">
            <v>KRAIL</v>
          </cell>
          <cell r="D965" t="str">
            <v>88009-02-</v>
          </cell>
          <cell r="F965">
            <v>0</v>
          </cell>
          <cell r="G965">
            <v>99966.99</v>
          </cell>
          <cell r="H965">
            <v>0</v>
          </cell>
          <cell r="I965">
            <v>99966.99</v>
          </cell>
          <cell r="J965">
            <v>4760.32</v>
          </cell>
          <cell r="K965">
            <v>95206.67</v>
          </cell>
          <cell r="L965">
            <v>0</v>
          </cell>
          <cell r="M965">
            <v>4760.32</v>
          </cell>
        </row>
        <row r="966">
          <cell r="A966" t="str">
            <v>K2</v>
          </cell>
          <cell r="B966" t="str">
            <v>K-RAIL</v>
          </cell>
          <cell r="D966" t="str">
            <v>88009-02-</v>
          </cell>
          <cell r="E966" t="str">
            <v>060</v>
          </cell>
          <cell r="F966">
            <v>33909</v>
          </cell>
          <cell r="G966">
            <v>19400</v>
          </cell>
          <cell r="H966">
            <v>0</v>
          </cell>
          <cell r="I966">
            <v>0</v>
          </cell>
          <cell r="J966">
            <v>19400</v>
          </cell>
          <cell r="K966">
            <v>0</v>
          </cell>
          <cell r="L966">
            <v>0</v>
          </cell>
          <cell r="M966">
            <v>0</v>
          </cell>
        </row>
        <row r="967">
          <cell r="A967" t="str">
            <v>K5</v>
          </cell>
          <cell r="B967" t="str">
            <v>K-RAIL</v>
          </cell>
          <cell r="D967" t="str">
            <v>88009-02-</v>
          </cell>
          <cell r="E967" t="str">
            <v>060</v>
          </cell>
          <cell r="F967">
            <v>34213</v>
          </cell>
          <cell r="G967">
            <v>188571</v>
          </cell>
          <cell r="H967">
            <v>0</v>
          </cell>
          <cell r="I967">
            <v>0</v>
          </cell>
          <cell r="J967">
            <v>188571</v>
          </cell>
          <cell r="K967">
            <v>0</v>
          </cell>
          <cell r="L967">
            <v>0</v>
          </cell>
          <cell r="M967">
            <v>0</v>
          </cell>
        </row>
        <row r="968">
          <cell r="A968" t="str">
            <v>K6</v>
          </cell>
          <cell r="B968" t="str">
            <v>K-RAIL</v>
          </cell>
          <cell r="D968" t="str">
            <v>88009-02-</v>
          </cell>
          <cell r="E968" t="str">
            <v>060</v>
          </cell>
          <cell r="F968">
            <v>34213</v>
          </cell>
          <cell r="G968">
            <v>12857</v>
          </cell>
          <cell r="H968">
            <v>0</v>
          </cell>
          <cell r="I968">
            <v>0</v>
          </cell>
          <cell r="J968">
            <v>12857</v>
          </cell>
          <cell r="K968">
            <v>0</v>
          </cell>
          <cell r="L968">
            <v>0</v>
          </cell>
          <cell r="M968">
            <v>0</v>
          </cell>
        </row>
        <row r="969">
          <cell r="A969" t="str">
            <v>K7</v>
          </cell>
          <cell r="B969" t="str">
            <v>K-RAIL</v>
          </cell>
          <cell r="D969" t="str">
            <v>88009-02-</v>
          </cell>
          <cell r="E969" t="str">
            <v>060</v>
          </cell>
          <cell r="F969">
            <v>34213</v>
          </cell>
          <cell r="G969">
            <v>63615</v>
          </cell>
          <cell r="H969">
            <v>0</v>
          </cell>
          <cell r="I969">
            <v>0</v>
          </cell>
          <cell r="J969">
            <v>63615</v>
          </cell>
          <cell r="K969">
            <v>0</v>
          </cell>
          <cell r="L969">
            <v>0</v>
          </cell>
          <cell r="M969">
            <v>0</v>
          </cell>
        </row>
        <row r="970">
          <cell r="A970" t="str">
            <v>K8</v>
          </cell>
          <cell r="B970" t="str">
            <v>K-RAIL</v>
          </cell>
          <cell r="D970" t="str">
            <v>88009-02-</v>
          </cell>
          <cell r="E970" t="str">
            <v>060</v>
          </cell>
          <cell r="F970">
            <v>34335</v>
          </cell>
          <cell r="G970">
            <v>3400</v>
          </cell>
          <cell r="H970">
            <v>0</v>
          </cell>
          <cell r="I970">
            <v>0</v>
          </cell>
          <cell r="J970">
            <v>3400</v>
          </cell>
          <cell r="K970">
            <v>0</v>
          </cell>
          <cell r="L970">
            <v>0</v>
          </cell>
          <cell r="M970">
            <v>0</v>
          </cell>
        </row>
        <row r="971">
          <cell r="A971" t="str">
            <v>K9</v>
          </cell>
          <cell r="B971" t="str">
            <v>K-RAIL</v>
          </cell>
          <cell r="D971" t="str">
            <v>88009-02-</v>
          </cell>
          <cell r="E971" t="str">
            <v>060</v>
          </cell>
          <cell r="F971">
            <v>34425</v>
          </cell>
          <cell r="G971">
            <v>101791</v>
          </cell>
          <cell r="H971">
            <v>0</v>
          </cell>
          <cell r="I971">
            <v>0</v>
          </cell>
          <cell r="J971">
            <v>101791</v>
          </cell>
          <cell r="K971">
            <v>0</v>
          </cell>
          <cell r="L971">
            <v>0</v>
          </cell>
          <cell r="M971">
            <v>0</v>
          </cell>
        </row>
        <row r="972">
          <cell r="A972" t="str">
            <v>P1</v>
          </cell>
          <cell r="B972" t="str">
            <v>STEEL PIPE</v>
          </cell>
          <cell r="D972" t="str">
            <v>88009-02-</v>
          </cell>
          <cell r="E972" t="str">
            <v>062</v>
          </cell>
          <cell r="F972">
            <v>37956</v>
          </cell>
          <cell r="G972">
            <v>85934.94</v>
          </cell>
          <cell r="H972">
            <v>0</v>
          </cell>
          <cell r="I972">
            <v>0</v>
          </cell>
          <cell r="J972">
            <v>85934.94</v>
          </cell>
          <cell r="K972">
            <v>0</v>
          </cell>
          <cell r="L972">
            <v>0</v>
          </cell>
          <cell r="M972">
            <v>0</v>
          </cell>
        </row>
        <row r="973">
          <cell r="A973" t="str">
            <v>P2</v>
          </cell>
          <cell r="B973" t="str">
            <v>STEEL PIPE</v>
          </cell>
          <cell r="D973" t="str">
            <v>88009-02-</v>
          </cell>
          <cell r="E973" t="str">
            <v>062</v>
          </cell>
          <cell r="F973">
            <v>37956</v>
          </cell>
          <cell r="G973">
            <v>49635.040000000001</v>
          </cell>
          <cell r="H973">
            <v>0</v>
          </cell>
          <cell r="I973">
            <v>0</v>
          </cell>
          <cell r="J973">
            <v>49635.040000000001</v>
          </cell>
          <cell r="K973">
            <v>0</v>
          </cell>
          <cell r="L973">
            <v>0</v>
          </cell>
          <cell r="M973">
            <v>0</v>
          </cell>
        </row>
        <row r="974">
          <cell r="A974" t="str">
            <v>P3</v>
          </cell>
          <cell r="B974" t="str">
            <v>STEEL PIPE</v>
          </cell>
          <cell r="D974" t="str">
            <v>88009-02-</v>
          </cell>
          <cell r="E974" t="str">
            <v>062</v>
          </cell>
          <cell r="F974">
            <v>37956</v>
          </cell>
          <cell r="G974">
            <v>58109.74</v>
          </cell>
          <cell r="H974">
            <v>0</v>
          </cell>
          <cell r="I974">
            <v>0</v>
          </cell>
          <cell r="J974">
            <v>58109.74</v>
          </cell>
          <cell r="K974">
            <v>0</v>
          </cell>
          <cell r="L974">
            <v>0</v>
          </cell>
          <cell r="M974">
            <v>0</v>
          </cell>
        </row>
        <row r="975">
          <cell r="A975" t="str">
            <v>P4</v>
          </cell>
          <cell r="B975" t="str">
            <v>STEEL PIPES</v>
          </cell>
          <cell r="C975" t="str">
            <v>STEEL PIPE</v>
          </cell>
          <cell r="D975" t="str">
            <v>88009-02-</v>
          </cell>
          <cell r="E975" t="str">
            <v>062</v>
          </cell>
          <cell r="F975">
            <v>39308</v>
          </cell>
          <cell r="G975">
            <v>139261.06</v>
          </cell>
          <cell r="H975">
            <v>0</v>
          </cell>
          <cell r="I975">
            <v>127655.98</v>
          </cell>
          <cell r="J975">
            <v>139261.06</v>
          </cell>
          <cell r="K975">
            <v>0</v>
          </cell>
          <cell r="L975">
            <v>0</v>
          </cell>
          <cell r="M975">
            <v>0</v>
          </cell>
        </row>
        <row r="976">
          <cell r="A976" t="str">
            <v>Page -1 of 1</v>
          </cell>
          <cell r="B976" t="str">
            <v>10/20/11 10:27:34 AM</v>
          </cell>
          <cell r="C976" t="str">
            <v>C:\DOCUME~1\irobles\LOCALS~1\Temp\GCEMFixedAssetRegister_v2 {0E94C951-D95F-43D0-9556-D6311FA77923}.rpt</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6">
          <cell r="A6">
            <v>2951</v>
          </cell>
          <cell r="B6" t="str">
            <v>OFFICE TRAILER</v>
          </cell>
          <cell r="D6" t="str">
            <v>88009-02-</v>
          </cell>
          <cell r="E6" t="str">
            <v>103M</v>
          </cell>
          <cell r="F6">
            <v>26543</v>
          </cell>
          <cell r="G6">
            <v>1945</v>
          </cell>
          <cell r="H6">
            <v>1</v>
          </cell>
          <cell r="I6">
            <v>0</v>
          </cell>
          <cell r="J6">
            <v>1944</v>
          </cell>
          <cell r="K6">
            <v>1</v>
          </cell>
          <cell r="L6">
            <v>0</v>
          </cell>
          <cell r="M6">
            <v>0</v>
          </cell>
        </row>
        <row r="7">
          <cell r="A7">
            <v>3120</v>
          </cell>
          <cell r="B7" t="str">
            <v>CARGO CONTAINER</v>
          </cell>
          <cell r="D7" t="str">
            <v>88009-02-</v>
          </cell>
          <cell r="E7" t="str">
            <v>703M</v>
          </cell>
          <cell r="F7">
            <v>37006</v>
          </cell>
          <cell r="G7">
            <v>2248</v>
          </cell>
          <cell r="H7">
            <v>225</v>
          </cell>
          <cell r="I7">
            <v>0</v>
          </cell>
          <cell r="J7">
            <v>2023</v>
          </cell>
          <cell r="K7">
            <v>225</v>
          </cell>
          <cell r="L7">
            <v>0</v>
          </cell>
          <cell r="M7">
            <v>0</v>
          </cell>
        </row>
        <row r="8">
          <cell r="A8">
            <v>3121</v>
          </cell>
          <cell r="B8" t="str">
            <v>SAND SPREADER</v>
          </cell>
          <cell r="D8" t="str">
            <v>88009-02-</v>
          </cell>
          <cell r="E8" t="str">
            <v>103M</v>
          </cell>
          <cell r="F8">
            <v>36982</v>
          </cell>
          <cell r="G8">
            <v>2160</v>
          </cell>
          <cell r="H8">
            <v>0</v>
          </cell>
          <cell r="I8">
            <v>0</v>
          </cell>
          <cell r="J8">
            <v>2160</v>
          </cell>
          <cell r="K8">
            <v>0</v>
          </cell>
          <cell r="L8">
            <v>0</v>
          </cell>
          <cell r="M8">
            <v>0</v>
          </cell>
        </row>
        <row r="9">
          <cell r="A9">
            <v>3125</v>
          </cell>
          <cell r="B9" t="str">
            <v>PIONEER STACK RET CV</v>
          </cell>
          <cell r="D9" t="str">
            <v>88009-02-</v>
          </cell>
          <cell r="E9" t="str">
            <v>903M</v>
          </cell>
          <cell r="F9">
            <v>34213</v>
          </cell>
          <cell r="G9">
            <v>15000</v>
          </cell>
          <cell r="H9">
            <v>545</v>
          </cell>
          <cell r="I9">
            <v>545</v>
          </cell>
          <cell r="J9">
            <v>14455</v>
          </cell>
          <cell r="K9">
            <v>545</v>
          </cell>
          <cell r="L9">
            <v>0</v>
          </cell>
          <cell r="M9">
            <v>0</v>
          </cell>
        </row>
        <row r="10">
          <cell r="A10">
            <v>3126</v>
          </cell>
          <cell r="B10" t="str">
            <v>TRANSFER CONVEYOR/P</v>
          </cell>
          <cell r="D10" t="str">
            <v>88009-02-</v>
          </cell>
          <cell r="E10" t="str">
            <v>903M</v>
          </cell>
          <cell r="F10">
            <v>34213</v>
          </cell>
          <cell r="G10">
            <v>10000</v>
          </cell>
          <cell r="H10">
            <v>363</v>
          </cell>
          <cell r="I10">
            <v>363</v>
          </cell>
          <cell r="J10">
            <v>9637</v>
          </cell>
          <cell r="K10">
            <v>363</v>
          </cell>
          <cell r="L10">
            <v>0</v>
          </cell>
          <cell r="M10">
            <v>0</v>
          </cell>
        </row>
        <row r="11">
          <cell r="A11">
            <v>3127</v>
          </cell>
          <cell r="B11" t="str">
            <v>TRAILER</v>
          </cell>
          <cell r="C11" t="str">
            <v>STF2407016</v>
          </cell>
          <cell r="D11" t="str">
            <v>88009-02-</v>
          </cell>
          <cell r="E11" t="str">
            <v>303M</v>
          </cell>
          <cell r="F11">
            <v>28430</v>
          </cell>
          <cell r="G11">
            <v>2809</v>
          </cell>
          <cell r="H11">
            <v>1</v>
          </cell>
          <cell r="I11">
            <v>0</v>
          </cell>
          <cell r="J11">
            <v>2808</v>
          </cell>
          <cell r="K11">
            <v>1</v>
          </cell>
          <cell r="L11">
            <v>0</v>
          </cell>
          <cell r="M11">
            <v>0</v>
          </cell>
        </row>
        <row r="12">
          <cell r="A12">
            <v>3128</v>
          </cell>
          <cell r="B12" t="str">
            <v>MATERIAL TRAILER</v>
          </cell>
          <cell r="C12" t="str">
            <v>TRAILER</v>
          </cell>
          <cell r="D12" t="str">
            <v>88009-02-</v>
          </cell>
          <cell r="E12" t="str">
            <v>113M</v>
          </cell>
          <cell r="F12">
            <v>28460</v>
          </cell>
          <cell r="G12">
            <v>4929</v>
          </cell>
          <cell r="H12">
            <v>1</v>
          </cell>
          <cell r="I12">
            <v>0</v>
          </cell>
          <cell r="J12">
            <v>4928</v>
          </cell>
          <cell r="K12">
            <v>1</v>
          </cell>
          <cell r="L12">
            <v>0</v>
          </cell>
          <cell r="M12">
            <v>0</v>
          </cell>
        </row>
        <row r="13">
          <cell r="A13">
            <v>3130</v>
          </cell>
          <cell r="B13" t="str">
            <v>RADIAL STACK CONVYR</v>
          </cell>
          <cell r="D13" t="str">
            <v>88009-02-</v>
          </cell>
          <cell r="E13" t="str">
            <v>903M</v>
          </cell>
          <cell r="F13">
            <v>34213</v>
          </cell>
          <cell r="G13">
            <v>15000</v>
          </cell>
          <cell r="H13">
            <v>545</v>
          </cell>
          <cell r="I13">
            <v>545</v>
          </cell>
          <cell r="J13">
            <v>14455</v>
          </cell>
          <cell r="K13">
            <v>545</v>
          </cell>
          <cell r="L13">
            <v>0</v>
          </cell>
          <cell r="M13">
            <v>0</v>
          </cell>
        </row>
        <row r="14">
          <cell r="A14">
            <v>3131</v>
          </cell>
          <cell r="B14" t="str">
            <v>CRUSHER IMPROVEMENTS</v>
          </cell>
          <cell r="D14" t="str">
            <v>88009-02-</v>
          </cell>
          <cell r="E14" t="str">
            <v>903M</v>
          </cell>
          <cell r="F14">
            <v>34213</v>
          </cell>
          <cell r="G14">
            <v>57561</v>
          </cell>
          <cell r="H14">
            <v>2089</v>
          </cell>
          <cell r="I14">
            <v>2089</v>
          </cell>
          <cell r="J14">
            <v>55472</v>
          </cell>
          <cell r="K14">
            <v>2089</v>
          </cell>
          <cell r="L14">
            <v>0</v>
          </cell>
          <cell r="M14">
            <v>0</v>
          </cell>
        </row>
        <row r="15">
          <cell r="A15">
            <v>3154</v>
          </cell>
          <cell r="B15" t="str">
            <v>TACK TRAILER</v>
          </cell>
          <cell r="C15" t="str">
            <v>ES200H</v>
          </cell>
          <cell r="D15" t="str">
            <v>88009-02-</v>
          </cell>
          <cell r="E15" t="str">
            <v>303M</v>
          </cell>
          <cell r="F15">
            <v>28946</v>
          </cell>
          <cell r="G15">
            <v>2968</v>
          </cell>
          <cell r="H15">
            <v>1</v>
          </cell>
          <cell r="I15">
            <v>0</v>
          </cell>
          <cell r="J15">
            <v>2967</v>
          </cell>
          <cell r="K15">
            <v>1</v>
          </cell>
          <cell r="L15">
            <v>0</v>
          </cell>
          <cell r="M15">
            <v>0</v>
          </cell>
        </row>
        <row r="16">
          <cell r="A16">
            <v>3168</v>
          </cell>
          <cell r="B16" t="str">
            <v>EQUIPMENT TRAILER</v>
          </cell>
          <cell r="C16" t="str">
            <v>232</v>
          </cell>
          <cell r="D16" t="str">
            <v>88009-02-</v>
          </cell>
          <cell r="E16" t="str">
            <v>103M</v>
          </cell>
          <cell r="F16">
            <v>29312</v>
          </cell>
          <cell r="G16">
            <v>15085</v>
          </cell>
          <cell r="H16">
            <v>1</v>
          </cell>
          <cell r="I16">
            <v>0</v>
          </cell>
          <cell r="J16">
            <v>15084</v>
          </cell>
          <cell r="K16">
            <v>1</v>
          </cell>
          <cell r="L16">
            <v>0</v>
          </cell>
          <cell r="M16">
            <v>0</v>
          </cell>
        </row>
        <row r="17">
          <cell r="A17">
            <v>3177</v>
          </cell>
          <cell r="B17" t="str">
            <v>EQUIPMENT TRAILER</v>
          </cell>
          <cell r="C17" t="str">
            <v>ALBA</v>
          </cell>
          <cell r="D17" t="str">
            <v>88009-02-</v>
          </cell>
          <cell r="E17" t="str">
            <v>903M</v>
          </cell>
          <cell r="F17">
            <v>29495</v>
          </cell>
          <cell r="G17">
            <v>4583</v>
          </cell>
          <cell r="H17">
            <v>1</v>
          </cell>
          <cell r="I17">
            <v>0</v>
          </cell>
          <cell r="J17">
            <v>4582</v>
          </cell>
          <cell r="K17">
            <v>1</v>
          </cell>
          <cell r="L17">
            <v>0</v>
          </cell>
          <cell r="M17">
            <v>0</v>
          </cell>
        </row>
        <row r="18">
          <cell r="A18">
            <v>3214</v>
          </cell>
          <cell r="B18" t="str">
            <v>ARROWBOARD</v>
          </cell>
          <cell r="C18" t="str">
            <v>TCS-TI</v>
          </cell>
          <cell r="D18" t="str">
            <v>88009-02-</v>
          </cell>
          <cell r="E18" t="str">
            <v>103M</v>
          </cell>
          <cell r="F18">
            <v>30956</v>
          </cell>
          <cell r="G18">
            <v>4219</v>
          </cell>
          <cell r="H18">
            <v>1</v>
          </cell>
          <cell r="I18">
            <v>0</v>
          </cell>
          <cell r="J18">
            <v>4218</v>
          </cell>
          <cell r="K18">
            <v>1</v>
          </cell>
          <cell r="L18">
            <v>0</v>
          </cell>
          <cell r="M18">
            <v>0</v>
          </cell>
        </row>
        <row r="19">
          <cell r="A19">
            <v>3217</v>
          </cell>
          <cell r="B19" t="str">
            <v>3 AXLE WATER TRUCK</v>
          </cell>
          <cell r="C19" t="str">
            <v>2270</v>
          </cell>
          <cell r="D19" t="str">
            <v>88009-02-</v>
          </cell>
          <cell r="E19" t="str">
            <v>303M</v>
          </cell>
          <cell r="F19">
            <v>31138</v>
          </cell>
          <cell r="G19">
            <v>37206</v>
          </cell>
          <cell r="H19">
            <v>1</v>
          </cell>
          <cell r="I19">
            <v>0</v>
          </cell>
          <cell r="J19">
            <v>37205</v>
          </cell>
          <cell r="K19">
            <v>1</v>
          </cell>
          <cell r="L19">
            <v>0</v>
          </cell>
          <cell r="M19">
            <v>0</v>
          </cell>
        </row>
        <row r="20">
          <cell r="A20">
            <v>3219</v>
          </cell>
          <cell r="B20" t="str">
            <v>CONCRETE SCREED</v>
          </cell>
          <cell r="C20" t="str">
            <v>MV-18</v>
          </cell>
          <cell r="D20" t="str">
            <v>88009-02-</v>
          </cell>
          <cell r="E20" t="str">
            <v>103M</v>
          </cell>
          <cell r="F20">
            <v>31199</v>
          </cell>
          <cell r="G20">
            <v>5302</v>
          </cell>
          <cell r="H20">
            <v>1</v>
          </cell>
          <cell r="I20">
            <v>0</v>
          </cell>
          <cell r="J20">
            <v>5301</v>
          </cell>
          <cell r="K20">
            <v>1</v>
          </cell>
          <cell r="L20">
            <v>0</v>
          </cell>
          <cell r="M20">
            <v>0</v>
          </cell>
        </row>
        <row r="21">
          <cell r="A21">
            <v>3221</v>
          </cell>
          <cell r="B21" t="str">
            <v>SINGLE AXLE TRAILER</v>
          </cell>
          <cell r="C21" t="str">
            <v>TPB 20 TRAILER</v>
          </cell>
          <cell r="D21" t="str">
            <v>88009-02-</v>
          </cell>
          <cell r="E21" t="str">
            <v>103M</v>
          </cell>
          <cell r="F21">
            <v>31229</v>
          </cell>
          <cell r="G21">
            <v>973</v>
          </cell>
          <cell r="H21">
            <v>1</v>
          </cell>
          <cell r="I21">
            <v>0</v>
          </cell>
          <cell r="J21">
            <v>972</v>
          </cell>
          <cell r="K21">
            <v>1</v>
          </cell>
          <cell r="L21">
            <v>0</v>
          </cell>
          <cell r="M21">
            <v>0</v>
          </cell>
        </row>
        <row r="22">
          <cell r="A22">
            <v>3229</v>
          </cell>
          <cell r="B22" t="str">
            <v>HOIST - S.A. SHOP</v>
          </cell>
          <cell r="C22" t="str">
            <v>CCB-C1</v>
          </cell>
          <cell r="D22" t="str">
            <v>88009-02-</v>
          </cell>
          <cell r="E22" t="str">
            <v>403M</v>
          </cell>
          <cell r="F22">
            <v>31503</v>
          </cell>
          <cell r="G22">
            <v>12202</v>
          </cell>
          <cell r="H22">
            <v>1</v>
          </cell>
          <cell r="I22">
            <v>0</v>
          </cell>
          <cell r="J22">
            <v>12201</v>
          </cell>
          <cell r="K22">
            <v>1</v>
          </cell>
          <cell r="L22">
            <v>0</v>
          </cell>
          <cell r="M22">
            <v>0</v>
          </cell>
        </row>
        <row r="23">
          <cell r="A23">
            <v>3248</v>
          </cell>
          <cell r="B23" t="str">
            <v>FORKLIFT</v>
          </cell>
          <cell r="C23" t="str">
            <v>H40H</v>
          </cell>
          <cell r="D23" t="str">
            <v>88009-02-</v>
          </cell>
          <cell r="E23" t="str">
            <v>303M</v>
          </cell>
          <cell r="F23">
            <v>31594</v>
          </cell>
          <cell r="G23">
            <v>7367</v>
          </cell>
          <cell r="H23">
            <v>1</v>
          </cell>
          <cell r="I23">
            <v>0</v>
          </cell>
          <cell r="J23">
            <v>7366</v>
          </cell>
          <cell r="K23">
            <v>1</v>
          </cell>
          <cell r="L23">
            <v>0</v>
          </cell>
          <cell r="M23">
            <v>0</v>
          </cell>
        </row>
        <row r="24">
          <cell r="A24">
            <v>3251</v>
          </cell>
          <cell r="B24" t="str">
            <v>WINDROW ELEVATOR</v>
          </cell>
          <cell r="C24" t="str">
            <v>LHYD</v>
          </cell>
          <cell r="D24" t="str">
            <v>88009-02-</v>
          </cell>
          <cell r="E24" t="str">
            <v>303H</v>
          </cell>
          <cell r="F24">
            <v>31898</v>
          </cell>
          <cell r="G24">
            <v>51993</v>
          </cell>
          <cell r="H24">
            <v>1</v>
          </cell>
          <cell r="I24">
            <v>0</v>
          </cell>
          <cell r="J24">
            <v>51992</v>
          </cell>
          <cell r="K24">
            <v>1</v>
          </cell>
          <cell r="L24">
            <v>0</v>
          </cell>
          <cell r="M24">
            <v>0</v>
          </cell>
        </row>
        <row r="25">
          <cell r="A25">
            <v>3253</v>
          </cell>
          <cell r="B25" t="str">
            <v>ASPHALT BERM MACHINE</v>
          </cell>
          <cell r="C25" t="str">
            <v>650</v>
          </cell>
          <cell r="D25" t="str">
            <v>88009-02-</v>
          </cell>
          <cell r="E25" t="str">
            <v>103M</v>
          </cell>
          <cell r="F25">
            <v>31898</v>
          </cell>
          <cell r="G25">
            <v>7354</v>
          </cell>
          <cell r="H25">
            <v>1</v>
          </cell>
          <cell r="I25">
            <v>0</v>
          </cell>
          <cell r="J25">
            <v>7353</v>
          </cell>
          <cell r="K25">
            <v>1</v>
          </cell>
          <cell r="L25">
            <v>0</v>
          </cell>
          <cell r="M25">
            <v>0</v>
          </cell>
        </row>
        <row r="26">
          <cell r="A26">
            <v>3254</v>
          </cell>
          <cell r="B26" t="str">
            <v>BERM FEEDER</v>
          </cell>
          <cell r="D26" t="str">
            <v>88009-02-</v>
          </cell>
          <cell r="E26" t="str">
            <v>103M</v>
          </cell>
          <cell r="F26">
            <v>31898</v>
          </cell>
          <cell r="G26">
            <v>8786</v>
          </cell>
          <cell r="H26">
            <v>1</v>
          </cell>
          <cell r="I26">
            <v>0</v>
          </cell>
          <cell r="J26">
            <v>8785</v>
          </cell>
          <cell r="K26">
            <v>1</v>
          </cell>
          <cell r="L26">
            <v>0</v>
          </cell>
          <cell r="M26">
            <v>0</v>
          </cell>
        </row>
        <row r="27">
          <cell r="A27">
            <v>3274</v>
          </cell>
          <cell r="B27" t="str">
            <v>ROLLER RUBBER TIRE</v>
          </cell>
          <cell r="C27" t="str">
            <v>C530A</v>
          </cell>
          <cell r="D27" t="str">
            <v>88009-02-</v>
          </cell>
          <cell r="E27" t="str">
            <v>303H</v>
          </cell>
          <cell r="F27">
            <v>32174</v>
          </cell>
          <cell r="G27">
            <v>30000</v>
          </cell>
          <cell r="H27">
            <v>1</v>
          </cell>
          <cell r="I27">
            <v>0</v>
          </cell>
          <cell r="J27">
            <v>29999</v>
          </cell>
          <cell r="K27">
            <v>1</v>
          </cell>
          <cell r="L27">
            <v>0</v>
          </cell>
          <cell r="M27">
            <v>0</v>
          </cell>
        </row>
        <row r="28">
          <cell r="A28">
            <v>3285</v>
          </cell>
          <cell r="B28" t="str">
            <v>DUMP TRUCK</v>
          </cell>
          <cell r="C28" t="str">
            <v>379</v>
          </cell>
          <cell r="D28" t="str">
            <v>88009-02-</v>
          </cell>
          <cell r="E28" t="str">
            <v>103H</v>
          </cell>
          <cell r="F28">
            <v>32387</v>
          </cell>
          <cell r="G28">
            <v>94483</v>
          </cell>
          <cell r="H28">
            <v>1</v>
          </cell>
          <cell r="I28">
            <v>0</v>
          </cell>
          <cell r="J28">
            <v>94482</v>
          </cell>
          <cell r="K28">
            <v>1</v>
          </cell>
          <cell r="L28">
            <v>0</v>
          </cell>
          <cell r="M28">
            <v>0</v>
          </cell>
        </row>
        <row r="29">
          <cell r="A29">
            <v>3291</v>
          </cell>
          <cell r="B29" t="str">
            <v>OFFICE TRAILER</v>
          </cell>
          <cell r="D29" t="str">
            <v>88009-02-</v>
          </cell>
          <cell r="E29" t="str">
            <v>103M</v>
          </cell>
          <cell r="F29">
            <v>32599</v>
          </cell>
          <cell r="G29">
            <v>9412</v>
          </cell>
          <cell r="H29">
            <v>1</v>
          </cell>
          <cell r="I29">
            <v>0</v>
          </cell>
          <cell r="J29">
            <v>9411</v>
          </cell>
          <cell r="K29">
            <v>1</v>
          </cell>
          <cell r="L29">
            <v>0</v>
          </cell>
          <cell r="M29">
            <v>0</v>
          </cell>
        </row>
        <row r="30">
          <cell r="A30">
            <v>3292</v>
          </cell>
          <cell r="B30" t="str">
            <v>NORDBERG CONE</v>
          </cell>
          <cell r="D30" t="str">
            <v>88009-02-</v>
          </cell>
          <cell r="E30" t="str">
            <v>903M</v>
          </cell>
          <cell r="F30">
            <v>35317</v>
          </cell>
          <cell r="G30">
            <v>286295</v>
          </cell>
          <cell r="H30">
            <v>42944</v>
          </cell>
          <cell r="I30">
            <v>42944</v>
          </cell>
          <cell r="J30">
            <v>243351</v>
          </cell>
          <cell r="K30">
            <v>42944</v>
          </cell>
          <cell r="L30">
            <v>0</v>
          </cell>
          <cell r="M30">
            <v>0</v>
          </cell>
        </row>
        <row r="31">
          <cell r="A31">
            <v>3293</v>
          </cell>
          <cell r="B31" t="str">
            <v>ARROWBOARD</v>
          </cell>
          <cell r="C31" t="str">
            <v>231</v>
          </cell>
          <cell r="D31" t="str">
            <v>88009-02-</v>
          </cell>
          <cell r="E31" t="str">
            <v>107</v>
          </cell>
          <cell r="F31">
            <v>32599</v>
          </cell>
          <cell r="G31">
            <v>2120</v>
          </cell>
          <cell r="H31">
            <v>1</v>
          </cell>
          <cell r="I31">
            <v>0</v>
          </cell>
          <cell r="J31">
            <v>2119</v>
          </cell>
          <cell r="K31">
            <v>1</v>
          </cell>
          <cell r="L31">
            <v>0</v>
          </cell>
          <cell r="M31">
            <v>0</v>
          </cell>
        </row>
        <row r="32">
          <cell r="A32">
            <v>3295</v>
          </cell>
          <cell r="B32" t="str">
            <v>MATERIAL TRAILER</v>
          </cell>
          <cell r="D32" t="str">
            <v>88009-02-</v>
          </cell>
          <cell r="E32" t="str">
            <v>303M</v>
          </cell>
          <cell r="F32">
            <v>32660</v>
          </cell>
          <cell r="G32">
            <v>3069</v>
          </cell>
          <cell r="H32">
            <v>1</v>
          </cell>
          <cell r="I32">
            <v>0</v>
          </cell>
          <cell r="J32">
            <v>3068</v>
          </cell>
          <cell r="K32">
            <v>1</v>
          </cell>
          <cell r="L32">
            <v>0</v>
          </cell>
          <cell r="M32">
            <v>0</v>
          </cell>
        </row>
        <row r="33">
          <cell r="A33">
            <v>3296</v>
          </cell>
          <cell r="B33" t="str">
            <v>SCALES-GIBSON</v>
          </cell>
          <cell r="D33" t="str">
            <v>88009-02-</v>
          </cell>
          <cell r="E33" t="str">
            <v>303M</v>
          </cell>
          <cell r="F33">
            <v>34669</v>
          </cell>
          <cell r="G33">
            <v>24756</v>
          </cell>
          <cell r="H33">
            <v>0</v>
          </cell>
          <cell r="I33">
            <v>0</v>
          </cell>
          <cell r="J33">
            <v>24756</v>
          </cell>
          <cell r="K33">
            <v>0</v>
          </cell>
          <cell r="L33">
            <v>0</v>
          </cell>
          <cell r="M33">
            <v>0</v>
          </cell>
        </row>
        <row r="34">
          <cell r="A34">
            <v>3299</v>
          </cell>
          <cell r="B34" t="str">
            <v>EQUIPMENT TRAILER</v>
          </cell>
          <cell r="C34" t="str">
            <v>TKT40</v>
          </cell>
          <cell r="D34" t="str">
            <v>88009-02-</v>
          </cell>
          <cell r="E34" t="str">
            <v>103M</v>
          </cell>
          <cell r="F34">
            <v>32752</v>
          </cell>
          <cell r="G34">
            <v>17816</v>
          </cell>
          <cell r="H34">
            <v>1</v>
          </cell>
          <cell r="I34">
            <v>0</v>
          </cell>
          <cell r="J34">
            <v>17815</v>
          </cell>
          <cell r="K34">
            <v>1</v>
          </cell>
          <cell r="L34">
            <v>0</v>
          </cell>
          <cell r="M34">
            <v>0</v>
          </cell>
        </row>
        <row r="35">
          <cell r="A35">
            <v>3300</v>
          </cell>
          <cell r="B35" t="str">
            <v>LAZER TRANSMITTER</v>
          </cell>
          <cell r="C35" t="str">
            <v>SPECTRA</v>
          </cell>
          <cell r="D35" t="str">
            <v>88009-02-</v>
          </cell>
          <cell r="E35" t="str">
            <v>303M</v>
          </cell>
          <cell r="F35">
            <v>33025</v>
          </cell>
          <cell r="G35">
            <v>13059</v>
          </cell>
          <cell r="H35">
            <v>1</v>
          </cell>
          <cell r="I35">
            <v>0</v>
          </cell>
          <cell r="J35">
            <v>13058</v>
          </cell>
          <cell r="K35">
            <v>1</v>
          </cell>
          <cell r="L35">
            <v>0</v>
          </cell>
          <cell r="M35">
            <v>0</v>
          </cell>
        </row>
        <row r="36">
          <cell r="A36">
            <v>3303</v>
          </cell>
          <cell r="B36" t="str">
            <v>HOIST-L.A. SHOP</v>
          </cell>
          <cell r="D36" t="str">
            <v>88009-02-</v>
          </cell>
          <cell r="E36" t="str">
            <v>103M</v>
          </cell>
          <cell r="F36">
            <v>33117</v>
          </cell>
          <cell r="G36">
            <v>14931</v>
          </cell>
          <cell r="H36">
            <v>1</v>
          </cell>
          <cell r="I36">
            <v>0</v>
          </cell>
          <cell r="J36">
            <v>14930</v>
          </cell>
          <cell r="K36">
            <v>1</v>
          </cell>
          <cell r="L36">
            <v>0</v>
          </cell>
          <cell r="M36">
            <v>0</v>
          </cell>
        </row>
        <row r="37">
          <cell r="A37">
            <v>3304</v>
          </cell>
          <cell r="B37" t="str">
            <v>STATIONARY LUBE EQUIP.</v>
          </cell>
          <cell r="D37" t="str">
            <v>88009-02-</v>
          </cell>
          <cell r="E37" t="str">
            <v>103M</v>
          </cell>
          <cell r="F37">
            <v>33117</v>
          </cell>
          <cell r="G37">
            <v>6890</v>
          </cell>
          <cell r="H37">
            <v>1</v>
          </cell>
          <cell r="I37">
            <v>0</v>
          </cell>
          <cell r="J37">
            <v>6889</v>
          </cell>
          <cell r="K37">
            <v>1</v>
          </cell>
          <cell r="L37">
            <v>0</v>
          </cell>
          <cell r="M37">
            <v>0</v>
          </cell>
        </row>
        <row r="38">
          <cell r="A38">
            <v>3306</v>
          </cell>
          <cell r="B38" t="str">
            <v>SKIP LOADER</v>
          </cell>
          <cell r="C38" t="str">
            <v>480F LL</v>
          </cell>
          <cell r="D38" t="str">
            <v>88009-02-</v>
          </cell>
          <cell r="E38" t="str">
            <v>103M</v>
          </cell>
          <cell r="F38">
            <v>33298</v>
          </cell>
          <cell r="G38">
            <v>30885</v>
          </cell>
          <cell r="H38">
            <v>1</v>
          </cell>
          <cell r="I38">
            <v>0</v>
          </cell>
          <cell r="J38">
            <v>30884</v>
          </cell>
          <cell r="K38">
            <v>1</v>
          </cell>
          <cell r="L38">
            <v>0</v>
          </cell>
          <cell r="M38">
            <v>0</v>
          </cell>
        </row>
        <row r="39">
          <cell r="A39">
            <v>3308</v>
          </cell>
          <cell r="B39" t="str">
            <v>PIONEER CONVEYOR</v>
          </cell>
          <cell r="D39" t="str">
            <v>88009-02-</v>
          </cell>
          <cell r="E39" t="str">
            <v>903M</v>
          </cell>
          <cell r="F39">
            <v>34213</v>
          </cell>
          <cell r="G39">
            <v>10000</v>
          </cell>
          <cell r="H39">
            <v>363</v>
          </cell>
          <cell r="I39">
            <v>363</v>
          </cell>
          <cell r="J39">
            <v>9637</v>
          </cell>
          <cell r="K39">
            <v>363</v>
          </cell>
          <cell r="L39">
            <v>0</v>
          </cell>
          <cell r="M39">
            <v>0</v>
          </cell>
        </row>
        <row r="40">
          <cell r="A40">
            <v>3309</v>
          </cell>
          <cell r="B40" t="str">
            <v>2" PUMP</v>
          </cell>
          <cell r="C40" t="str">
            <v>KUBOTA</v>
          </cell>
          <cell r="D40" t="str">
            <v>88009-02-</v>
          </cell>
          <cell r="E40" t="str">
            <v>103M</v>
          </cell>
          <cell r="F40">
            <v>33359</v>
          </cell>
          <cell r="G40">
            <v>932</v>
          </cell>
          <cell r="H40">
            <v>1</v>
          </cell>
          <cell r="I40">
            <v>0</v>
          </cell>
          <cell r="J40">
            <v>931</v>
          </cell>
          <cell r="K40">
            <v>1</v>
          </cell>
          <cell r="L40">
            <v>0</v>
          </cell>
          <cell r="M40">
            <v>0</v>
          </cell>
        </row>
        <row r="41">
          <cell r="A41">
            <v>3310</v>
          </cell>
          <cell r="B41" t="str">
            <v>ARROWBOARD</v>
          </cell>
          <cell r="D41" t="str">
            <v>88009-02-</v>
          </cell>
          <cell r="E41" t="str">
            <v>107</v>
          </cell>
          <cell r="F41">
            <v>33420</v>
          </cell>
          <cell r="G41">
            <v>4159</v>
          </cell>
          <cell r="H41">
            <v>1</v>
          </cell>
          <cell r="I41">
            <v>0</v>
          </cell>
          <cell r="J41">
            <v>4158</v>
          </cell>
          <cell r="K41">
            <v>1</v>
          </cell>
          <cell r="L41">
            <v>0</v>
          </cell>
          <cell r="M41">
            <v>0</v>
          </cell>
        </row>
        <row r="42">
          <cell r="A42">
            <v>3311</v>
          </cell>
          <cell r="B42" t="str">
            <v>ARROWBOARD</v>
          </cell>
          <cell r="D42" t="str">
            <v>88009-02-</v>
          </cell>
          <cell r="E42" t="str">
            <v>107</v>
          </cell>
          <cell r="F42">
            <v>33420</v>
          </cell>
          <cell r="G42">
            <v>4159</v>
          </cell>
          <cell r="H42">
            <v>1</v>
          </cell>
          <cell r="I42">
            <v>0</v>
          </cell>
          <cell r="J42">
            <v>4158</v>
          </cell>
          <cell r="K42">
            <v>1</v>
          </cell>
          <cell r="L42">
            <v>0</v>
          </cell>
          <cell r="M42">
            <v>0</v>
          </cell>
        </row>
        <row r="43">
          <cell r="A43">
            <v>3312</v>
          </cell>
          <cell r="B43" t="str">
            <v>OFFICE TRAILER</v>
          </cell>
          <cell r="D43" t="str">
            <v>88009-02-</v>
          </cell>
          <cell r="E43" t="str">
            <v>103M</v>
          </cell>
          <cell r="F43">
            <v>33573</v>
          </cell>
          <cell r="G43">
            <v>10235</v>
          </cell>
          <cell r="H43">
            <v>1</v>
          </cell>
          <cell r="I43">
            <v>0</v>
          </cell>
          <cell r="J43">
            <v>10234</v>
          </cell>
          <cell r="K43">
            <v>1</v>
          </cell>
          <cell r="L43">
            <v>0</v>
          </cell>
          <cell r="M43">
            <v>0</v>
          </cell>
        </row>
        <row r="44">
          <cell r="A44">
            <v>3313</v>
          </cell>
          <cell r="B44" t="str">
            <v>2 AXLE WATER TRUCK</v>
          </cell>
          <cell r="C44" t="str">
            <v>FORD-LNT8000</v>
          </cell>
          <cell r="D44" t="str">
            <v>88009-02-</v>
          </cell>
          <cell r="E44" t="str">
            <v>303M</v>
          </cell>
          <cell r="F44">
            <v>33543</v>
          </cell>
          <cell r="G44">
            <v>72950</v>
          </cell>
          <cell r="H44">
            <v>1</v>
          </cell>
          <cell r="I44">
            <v>0</v>
          </cell>
          <cell r="J44">
            <v>72949</v>
          </cell>
          <cell r="K44">
            <v>1</v>
          </cell>
          <cell r="L44">
            <v>0</v>
          </cell>
          <cell r="M44">
            <v>0</v>
          </cell>
        </row>
        <row r="45">
          <cell r="A45">
            <v>3317</v>
          </cell>
          <cell r="B45" t="str">
            <v>BIDWELL</v>
          </cell>
          <cell r="C45" t="str">
            <v>48202-HD</v>
          </cell>
          <cell r="D45" t="str">
            <v>88009-02-</v>
          </cell>
          <cell r="E45" t="str">
            <v>703M</v>
          </cell>
          <cell r="F45">
            <v>33756</v>
          </cell>
          <cell r="G45">
            <v>91734</v>
          </cell>
          <cell r="H45">
            <v>1</v>
          </cell>
          <cell r="I45">
            <v>0</v>
          </cell>
          <cell r="J45">
            <v>91733</v>
          </cell>
          <cell r="K45">
            <v>1</v>
          </cell>
          <cell r="L45">
            <v>0</v>
          </cell>
          <cell r="M45">
            <v>0</v>
          </cell>
        </row>
        <row r="46">
          <cell r="A46">
            <v>3318</v>
          </cell>
          <cell r="B46" t="str">
            <v>2 AXLE WATER TRUCK</v>
          </cell>
          <cell r="C46" t="str">
            <v>LN8000</v>
          </cell>
          <cell r="D46" t="str">
            <v>88009-02-</v>
          </cell>
          <cell r="E46" t="str">
            <v>603H</v>
          </cell>
          <cell r="F46">
            <v>33786</v>
          </cell>
          <cell r="G46">
            <v>49814</v>
          </cell>
          <cell r="H46">
            <v>1</v>
          </cell>
          <cell r="I46">
            <v>0</v>
          </cell>
          <cell r="J46">
            <v>49813</v>
          </cell>
          <cell r="K46">
            <v>1</v>
          </cell>
          <cell r="L46">
            <v>0</v>
          </cell>
          <cell r="M46">
            <v>0</v>
          </cell>
        </row>
        <row r="47">
          <cell r="A47">
            <v>3319</v>
          </cell>
          <cell r="B47" t="str">
            <v>DUMP TRUCK</v>
          </cell>
          <cell r="C47" t="str">
            <v>LN8000</v>
          </cell>
          <cell r="D47" t="str">
            <v>88009-02-</v>
          </cell>
          <cell r="E47" t="str">
            <v>103H</v>
          </cell>
          <cell r="F47">
            <v>33786</v>
          </cell>
          <cell r="G47">
            <v>25596</v>
          </cell>
          <cell r="H47">
            <v>1</v>
          </cell>
          <cell r="I47">
            <v>0</v>
          </cell>
          <cell r="J47">
            <v>25595</v>
          </cell>
          <cell r="K47">
            <v>1</v>
          </cell>
          <cell r="L47">
            <v>0</v>
          </cell>
          <cell r="M47">
            <v>0</v>
          </cell>
        </row>
        <row r="48">
          <cell r="A48">
            <v>3320</v>
          </cell>
          <cell r="B48" t="str">
            <v>SKIP LOADER</v>
          </cell>
          <cell r="C48" t="str">
            <v>480F LL</v>
          </cell>
          <cell r="D48" t="str">
            <v>88009-02-</v>
          </cell>
          <cell r="E48" t="str">
            <v>103M</v>
          </cell>
          <cell r="F48">
            <v>33786</v>
          </cell>
          <cell r="G48">
            <v>30851</v>
          </cell>
          <cell r="H48">
            <v>1</v>
          </cell>
          <cell r="I48">
            <v>0</v>
          </cell>
          <cell r="J48">
            <v>30850</v>
          </cell>
          <cell r="K48">
            <v>1</v>
          </cell>
          <cell r="L48">
            <v>0</v>
          </cell>
          <cell r="M48">
            <v>0</v>
          </cell>
        </row>
        <row r="49">
          <cell r="A49">
            <v>3326</v>
          </cell>
          <cell r="B49" t="str">
            <v>LIGHT TOWER</v>
          </cell>
          <cell r="C49" t="str">
            <v>COLEMAN</v>
          </cell>
          <cell r="D49" t="str">
            <v>88009-02-</v>
          </cell>
          <cell r="E49" t="str">
            <v>703M</v>
          </cell>
          <cell r="F49">
            <v>33939</v>
          </cell>
          <cell r="G49">
            <v>3750</v>
          </cell>
          <cell r="H49">
            <v>1</v>
          </cell>
          <cell r="I49">
            <v>0</v>
          </cell>
          <cell r="J49">
            <v>3749</v>
          </cell>
          <cell r="K49">
            <v>1</v>
          </cell>
          <cell r="L49">
            <v>0</v>
          </cell>
          <cell r="M49">
            <v>0</v>
          </cell>
        </row>
        <row r="50">
          <cell r="A50">
            <v>3330</v>
          </cell>
          <cell r="B50" t="str">
            <v>LIGHT TOWER</v>
          </cell>
          <cell r="C50" t="str">
            <v>COLEMAN</v>
          </cell>
          <cell r="D50" t="str">
            <v>88009-02-</v>
          </cell>
          <cell r="E50" t="str">
            <v>703M</v>
          </cell>
          <cell r="F50">
            <v>33939</v>
          </cell>
          <cell r="G50">
            <v>3750</v>
          </cell>
          <cell r="H50">
            <v>1</v>
          </cell>
          <cell r="I50">
            <v>0</v>
          </cell>
          <cell r="J50">
            <v>3749</v>
          </cell>
          <cell r="K50">
            <v>1</v>
          </cell>
          <cell r="L50">
            <v>0</v>
          </cell>
          <cell r="M50">
            <v>0</v>
          </cell>
        </row>
        <row r="51">
          <cell r="A51">
            <v>3331</v>
          </cell>
          <cell r="B51" t="str">
            <v>LIGHT TOWER</v>
          </cell>
          <cell r="C51" t="str">
            <v>COLEMAN</v>
          </cell>
          <cell r="D51" t="str">
            <v>88009-02-</v>
          </cell>
          <cell r="E51" t="str">
            <v>903M</v>
          </cell>
          <cell r="F51">
            <v>34001</v>
          </cell>
          <cell r="G51">
            <v>3750</v>
          </cell>
          <cell r="H51">
            <v>1</v>
          </cell>
          <cell r="I51">
            <v>0</v>
          </cell>
          <cell r="J51">
            <v>3749</v>
          </cell>
          <cell r="K51">
            <v>1</v>
          </cell>
          <cell r="L51">
            <v>0</v>
          </cell>
          <cell r="M51">
            <v>0</v>
          </cell>
        </row>
        <row r="52">
          <cell r="A52">
            <v>3335</v>
          </cell>
          <cell r="B52" t="str">
            <v>ASPHALT PAVER</v>
          </cell>
          <cell r="C52" t="str">
            <v>F200B</v>
          </cell>
          <cell r="D52" t="str">
            <v>88009-02-</v>
          </cell>
          <cell r="E52" t="str">
            <v>303H</v>
          </cell>
          <cell r="F52">
            <v>34090</v>
          </cell>
          <cell r="G52">
            <v>226067</v>
          </cell>
          <cell r="H52">
            <v>1</v>
          </cell>
          <cell r="I52">
            <v>0</v>
          </cell>
          <cell r="J52">
            <v>226066</v>
          </cell>
          <cell r="K52">
            <v>1</v>
          </cell>
          <cell r="L52">
            <v>0</v>
          </cell>
          <cell r="M52">
            <v>0</v>
          </cell>
        </row>
        <row r="53">
          <cell r="A53">
            <v>3336</v>
          </cell>
          <cell r="B53" t="str">
            <v>2 AXLE WATER TRUCK</v>
          </cell>
          <cell r="C53" t="str">
            <v>WATER TRUCK</v>
          </cell>
          <cell r="D53" t="str">
            <v>88009-02-</v>
          </cell>
          <cell r="E53" t="str">
            <v>303M</v>
          </cell>
          <cell r="F53">
            <v>34151</v>
          </cell>
          <cell r="G53">
            <v>18318</v>
          </cell>
          <cell r="H53">
            <v>1</v>
          </cell>
          <cell r="I53">
            <v>0</v>
          </cell>
          <cell r="J53">
            <v>18317</v>
          </cell>
          <cell r="K53">
            <v>1</v>
          </cell>
          <cell r="L53">
            <v>0</v>
          </cell>
          <cell r="M53">
            <v>0</v>
          </cell>
        </row>
        <row r="54">
          <cell r="A54">
            <v>3338</v>
          </cell>
          <cell r="B54" t="str">
            <v>CRUSHER</v>
          </cell>
          <cell r="C54" t="str">
            <v>VLR-2854</v>
          </cell>
          <cell r="D54" t="str">
            <v>88009-02-</v>
          </cell>
          <cell r="E54" t="str">
            <v>903M</v>
          </cell>
          <cell r="F54">
            <v>34213</v>
          </cell>
          <cell r="G54">
            <v>232938</v>
          </cell>
          <cell r="H54">
            <v>8474</v>
          </cell>
          <cell r="I54">
            <v>8474</v>
          </cell>
          <cell r="J54">
            <v>224464</v>
          </cell>
          <cell r="K54">
            <v>8474</v>
          </cell>
          <cell r="L54">
            <v>0</v>
          </cell>
          <cell r="M54">
            <v>0</v>
          </cell>
        </row>
        <row r="55">
          <cell r="A55">
            <v>3338.1</v>
          </cell>
          <cell r="B55" t="str">
            <v>6'x 20' TRIPLE DECK SCREEN</v>
          </cell>
          <cell r="D55" t="str">
            <v>61101-90-10</v>
          </cell>
          <cell r="F55">
            <v>39484</v>
          </cell>
          <cell r="G55">
            <v>160176.60999999999</v>
          </cell>
          <cell r="H55">
            <v>24026.49</v>
          </cell>
          <cell r="I55">
            <v>2311</v>
          </cell>
          <cell r="J55">
            <v>28955</v>
          </cell>
          <cell r="K55">
            <v>131221.60999999999</v>
          </cell>
          <cell r="L55">
            <v>0</v>
          </cell>
          <cell r="M55">
            <v>4942</v>
          </cell>
        </row>
        <row r="56">
          <cell r="A56">
            <v>3339</v>
          </cell>
          <cell r="B56" t="str">
            <v>ARROW BOARD</v>
          </cell>
          <cell r="D56" t="str">
            <v>88009-02-</v>
          </cell>
          <cell r="E56" t="str">
            <v>107</v>
          </cell>
          <cell r="F56">
            <v>34182</v>
          </cell>
          <cell r="G56">
            <v>5010</v>
          </cell>
          <cell r="H56">
            <v>1</v>
          </cell>
          <cell r="I56">
            <v>0</v>
          </cell>
          <cell r="J56">
            <v>5009</v>
          </cell>
          <cell r="K56">
            <v>1</v>
          </cell>
          <cell r="L56">
            <v>0</v>
          </cell>
          <cell r="M56">
            <v>0</v>
          </cell>
        </row>
        <row r="57">
          <cell r="A57">
            <v>3340</v>
          </cell>
          <cell r="B57" t="str">
            <v>ARROWBOARD</v>
          </cell>
          <cell r="D57" t="str">
            <v>88009-02-</v>
          </cell>
          <cell r="E57" t="str">
            <v>303M</v>
          </cell>
          <cell r="F57">
            <v>34182</v>
          </cell>
          <cell r="G57">
            <v>5010</v>
          </cell>
          <cell r="H57">
            <v>1</v>
          </cell>
          <cell r="I57">
            <v>0</v>
          </cell>
          <cell r="J57">
            <v>5009</v>
          </cell>
          <cell r="K57">
            <v>1</v>
          </cell>
          <cell r="L57">
            <v>0</v>
          </cell>
          <cell r="M57">
            <v>0</v>
          </cell>
        </row>
        <row r="58">
          <cell r="A58">
            <v>3343</v>
          </cell>
          <cell r="B58" t="str">
            <v>AIR COMPRESSOR</v>
          </cell>
          <cell r="C58" t="str">
            <v>100CFM</v>
          </cell>
          <cell r="D58" t="str">
            <v>88009-02-</v>
          </cell>
          <cell r="E58" t="str">
            <v>603M</v>
          </cell>
          <cell r="F58">
            <v>34274</v>
          </cell>
          <cell r="G58">
            <v>3800</v>
          </cell>
          <cell r="H58">
            <v>1</v>
          </cell>
          <cell r="I58">
            <v>0</v>
          </cell>
          <cell r="J58">
            <v>3799</v>
          </cell>
          <cell r="K58">
            <v>1</v>
          </cell>
          <cell r="L58">
            <v>0</v>
          </cell>
          <cell r="M58">
            <v>0</v>
          </cell>
        </row>
        <row r="59">
          <cell r="A59">
            <v>3346</v>
          </cell>
          <cell r="B59" t="str">
            <v>TACK TRAILER</v>
          </cell>
          <cell r="C59" t="str">
            <v>PM230T-D1H1T</v>
          </cell>
          <cell r="D59" t="str">
            <v>88009-02-</v>
          </cell>
          <cell r="E59" t="str">
            <v>303M</v>
          </cell>
          <cell r="F59">
            <v>34455</v>
          </cell>
          <cell r="G59">
            <v>5497</v>
          </cell>
          <cell r="H59">
            <v>1</v>
          </cell>
          <cell r="I59">
            <v>0</v>
          </cell>
          <cell r="J59">
            <v>5496</v>
          </cell>
          <cell r="K59">
            <v>1</v>
          </cell>
          <cell r="L59">
            <v>0</v>
          </cell>
          <cell r="M59">
            <v>0</v>
          </cell>
        </row>
        <row r="60">
          <cell r="A60">
            <v>3350</v>
          </cell>
          <cell r="B60" t="str">
            <v>OFFICE TRAILER</v>
          </cell>
          <cell r="D60" t="str">
            <v>88009-02-</v>
          </cell>
          <cell r="E60" t="str">
            <v>303M</v>
          </cell>
          <cell r="F60">
            <v>34547</v>
          </cell>
          <cell r="G60">
            <v>3238</v>
          </cell>
          <cell r="H60">
            <v>1</v>
          </cell>
          <cell r="I60">
            <v>0</v>
          </cell>
          <cell r="J60">
            <v>3237</v>
          </cell>
          <cell r="K60">
            <v>1</v>
          </cell>
          <cell r="L60">
            <v>0</v>
          </cell>
          <cell r="M60">
            <v>0</v>
          </cell>
        </row>
        <row r="61">
          <cell r="A61">
            <v>3352</v>
          </cell>
          <cell r="B61" t="str">
            <v>AIR COMPRESSOR</v>
          </cell>
          <cell r="C61" t="str">
            <v>P175WD</v>
          </cell>
          <cell r="D61" t="str">
            <v>88009-02-</v>
          </cell>
          <cell r="E61" t="str">
            <v>703M</v>
          </cell>
          <cell r="F61">
            <v>34608</v>
          </cell>
          <cell r="G61">
            <v>13207</v>
          </cell>
          <cell r="H61">
            <v>1</v>
          </cell>
          <cell r="I61">
            <v>0</v>
          </cell>
          <cell r="J61">
            <v>13206</v>
          </cell>
          <cell r="K61">
            <v>1</v>
          </cell>
          <cell r="L61">
            <v>0</v>
          </cell>
          <cell r="M61">
            <v>0</v>
          </cell>
        </row>
        <row r="62">
          <cell r="A62">
            <v>3355</v>
          </cell>
          <cell r="B62" t="str">
            <v>OFFICE TRAILER</v>
          </cell>
          <cell r="D62" t="str">
            <v>88009-02-</v>
          </cell>
          <cell r="E62" t="str">
            <v>103M</v>
          </cell>
          <cell r="F62">
            <v>34608</v>
          </cell>
          <cell r="G62">
            <v>8000</v>
          </cell>
          <cell r="H62">
            <v>1</v>
          </cell>
          <cell r="I62">
            <v>0</v>
          </cell>
          <cell r="J62">
            <v>7999</v>
          </cell>
          <cell r="K62">
            <v>1</v>
          </cell>
          <cell r="L62">
            <v>0</v>
          </cell>
          <cell r="M62">
            <v>0</v>
          </cell>
        </row>
        <row r="63">
          <cell r="A63">
            <v>3356</v>
          </cell>
          <cell r="B63" t="str">
            <v>PIT SCALE 10'X70'</v>
          </cell>
          <cell r="D63" t="str">
            <v>88009-02-</v>
          </cell>
          <cell r="E63" t="str">
            <v>303M</v>
          </cell>
          <cell r="F63">
            <v>34608</v>
          </cell>
          <cell r="G63">
            <v>8580</v>
          </cell>
          <cell r="H63">
            <v>0</v>
          </cell>
          <cell r="I63">
            <v>0</v>
          </cell>
          <cell r="J63">
            <v>8580</v>
          </cell>
          <cell r="K63">
            <v>0</v>
          </cell>
          <cell r="L63">
            <v>0</v>
          </cell>
          <cell r="M63">
            <v>0</v>
          </cell>
        </row>
        <row r="64">
          <cell r="A64">
            <v>3358</v>
          </cell>
          <cell r="B64" t="str">
            <v>AIR COMPRESSOR</v>
          </cell>
          <cell r="C64" t="str">
            <v>P175WD</v>
          </cell>
          <cell r="D64" t="str">
            <v>88009-02-</v>
          </cell>
          <cell r="E64" t="str">
            <v>103M</v>
          </cell>
          <cell r="F64">
            <v>35285</v>
          </cell>
          <cell r="G64">
            <v>10236</v>
          </cell>
          <cell r="H64">
            <v>3035</v>
          </cell>
          <cell r="I64">
            <v>0</v>
          </cell>
          <cell r="J64">
            <v>7201</v>
          </cell>
          <cell r="K64">
            <v>3035</v>
          </cell>
          <cell r="L64">
            <v>0</v>
          </cell>
          <cell r="M64">
            <v>0</v>
          </cell>
        </row>
        <row r="65">
          <cell r="A65">
            <v>3359</v>
          </cell>
          <cell r="B65" t="str">
            <v>AIR COMPRESSOR</v>
          </cell>
          <cell r="C65" t="str">
            <v>P175WD</v>
          </cell>
          <cell r="D65" t="str">
            <v>88009-02-</v>
          </cell>
          <cell r="E65" t="str">
            <v>703M</v>
          </cell>
          <cell r="F65">
            <v>35285</v>
          </cell>
          <cell r="G65">
            <v>10236</v>
          </cell>
          <cell r="H65">
            <v>3035</v>
          </cell>
          <cell r="I65">
            <v>0</v>
          </cell>
          <cell r="J65">
            <v>7201</v>
          </cell>
          <cell r="K65">
            <v>3035</v>
          </cell>
          <cell r="L65">
            <v>0</v>
          </cell>
          <cell r="M65">
            <v>0</v>
          </cell>
        </row>
        <row r="66">
          <cell r="A66">
            <v>3363</v>
          </cell>
          <cell r="B66" t="str">
            <v>ARROWBOARD</v>
          </cell>
          <cell r="D66" t="str">
            <v>88009-02-</v>
          </cell>
          <cell r="E66" t="str">
            <v>103M</v>
          </cell>
          <cell r="F66">
            <v>35493</v>
          </cell>
          <cell r="G66">
            <v>7470</v>
          </cell>
          <cell r="H66">
            <v>1</v>
          </cell>
          <cell r="I66">
            <v>0</v>
          </cell>
          <cell r="J66">
            <v>7469</v>
          </cell>
          <cell r="K66">
            <v>1</v>
          </cell>
          <cell r="L66">
            <v>0</v>
          </cell>
          <cell r="M66">
            <v>0</v>
          </cell>
        </row>
        <row r="67">
          <cell r="A67">
            <v>3366</v>
          </cell>
          <cell r="B67" t="str">
            <v>CMS BOARD</v>
          </cell>
          <cell r="D67" t="str">
            <v>88009-02-</v>
          </cell>
          <cell r="E67" t="str">
            <v>303M</v>
          </cell>
          <cell r="F67">
            <v>35582</v>
          </cell>
          <cell r="G67">
            <v>35181</v>
          </cell>
          <cell r="H67">
            <v>1</v>
          </cell>
          <cell r="I67">
            <v>0</v>
          </cell>
          <cell r="J67">
            <v>35180</v>
          </cell>
          <cell r="K67">
            <v>1</v>
          </cell>
          <cell r="L67">
            <v>0</v>
          </cell>
          <cell r="M67">
            <v>0</v>
          </cell>
        </row>
        <row r="68">
          <cell r="A68">
            <v>3369</v>
          </cell>
          <cell r="B68" t="str">
            <v>ARROWBOARD</v>
          </cell>
          <cell r="D68" t="str">
            <v>88009-02-</v>
          </cell>
          <cell r="E68" t="str">
            <v>703M</v>
          </cell>
          <cell r="F68">
            <v>36008</v>
          </cell>
          <cell r="G68">
            <v>7469</v>
          </cell>
          <cell r="H68">
            <v>1</v>
          </cell>
          <cell r="I68">
            <v>0</v>
          </cell>
          <cell r="J68">
            <v>7468</v>
          </cell>
          <cell r="K68">
            <v>1</v>
          </cell>
          <cell r="L68">
            <v>0</v>
          </cell>
          <cell r="M68">
            <v>0</v>
          </cell>
        </row>
        <row r="69">
          <cell r="A69">
            <v>3370</v>
          </cell>
          <cell r="B69" t="str">
            <v>ARROWBOARD</v>
          </cell>
          <cell r="D69" t="str">
            <v>88009-02-</v>
          </cell>
          <cell r="E69" t="str">
            <v>703M</v>
          </cell>
          <cell r="F69">
            <v>36008</v>
          </cell>
          <cell r="G69">
            <v>7469</v>
          </cell>
          <cell r="H69">
            <v>1</v>
          </cell>
          <cell r="I69">
            <v>0</v>
          </cell>
          <cell r="J69">
            <v>7468</v>
          </cell>
          <cell r="K69">
            <v>1</v>
          </cell>
          <cell r="L69">
            <v>0</v>
          </cell>
          <cell r="M69">
            <v>0</v>
          </cell>
        </row>
        <row r="70">
          <cell r="A70">
            <v>3371</v>
          </cell>
          <cell r="B70" t="str">
            <v>6" PUMP</v>
          </cell>
          <cell r="D70" t="str">
            <v>88009-02-</v>
          </cell>
          <cell r="E70" t="str">
            <v>303M</v>
          </cell>
          <cell r="F70">
            <v>36056</v>
          </cell>
          <cell r="G70">
            <v>13127</v>
          </cell>
          <cell r="H70">
            <v>1</v>
          </cell>
          <cell r="I70">
            <v>0</v>
          </cell>
          <cell r="J70">
            <v>13126</v>
          </cell>
          <cell r="K70">
            <v>1</v>
          </cell>
          <cell r="L70">
            <v>0</v>
          </cell>
          <cell r="M70">
            <v>0</v>
          </cell>
        </row>
        <row r="71">
          <cell r="A71">
            <v>3373</v>
          </cell>
          <cell r="B71" t="str">
            <v>BLADE CONTROL</v>
          </cell>
          <cell r="D71" t="str">
            <v>88009-02-</v>
          </cell>
          <cell r="E71" t="str">
            <v>103M</v>
          </cell>
          <cell r="F71">
            <v>36109</v>
          </cell>
          <cell r="G71">
            <v>18409</v>
          </cell>
          <cell r="H71">
            <v>1</v>
          </cell>
          <cell r="I71">
            <v>0</v>
          </cell>
          <cell r="J71">
            <v>18408</v>
          </cell>
          <cell r="K71">
            <v>1</v>
          </cell>
          <cell r="L71">
            <v>0</v>
          </cell>
          <cell r="M71">
            <v>0</v>
          </cell>
        </row>
        <row r="72">
          <cell r="A72">
            <v>3375</v>
          </cell>
          <cell r="B72" t="str">
            <v>WHEEL LOADER</v>
          </cell>
          <cell r="C72" t="str">
            <v>980G</v>
          </cell>
          <cell r="D72" t="str">
            <v>88009-02-</v>
          </cell>
          <cell r="E72" t="str">
            <v>303H</v>
          </cell>
          <cell r="F72">
            <v>36536</v>
          </cell>
          <cell r="G72">
            <v>275459</v>
          </cell>
          <cell r="H72">
            <v>27546</v>
          </cell>
          <cell r="I72">
            <v>0</v>
          </cell>
          <cell r="J72">
            <v>247913</v>
          </cell>
          <cell r="K72">
            <v>27546</v>
          </cell>
          <cell r="L72">
            <v>0</v>
          </cell>
          <cell r="M72">
            <v>0</v>
          </cell>
        </row>
        <row r="73">
          <cell r="A73">
            <v>3376</v>
          </cell>
          <cell r="B73" t="str">
            <v>SKIP LOADER</v>
          </cell>
          <cell r="C73" t="str">
            <v>570 LXT</v>
          </cell>
          <cell r="D73" t="str">
            <v>88009-02-</v>
          </cell>
          <cell r="E73" t="str">
            <v>103H</v>
          </cell>
          <cell r="F73">
            <v>36376</v>
          </cell>
          <cell r="G73">
            <v>45681</v>
          </cell>
          <cell r="H73">
            <v>6852</v>
          </cell>
          <cell r="I73">
            <v>0</v>
          </cell>
          <cell r="J73">
            <v>38829</v>
          </cell>
          <cell r="K73">
            <v>6852</v>
          </cell>
          <cell r="L73">
            <v>0</v>
          </cell>
          <cell r="M73">
            <v>0</v>
          </cell>
        </row>
        <row r="74">
          <cell r="A74">
            <v>3377</v>
          </cell>
          <cell r="B74" t="str">
            <v>MOTOR GRADER</v>
          </cell>
          <cell r="C74" t="str">
            <v>140H</v>
          </cell>
          <cell r="D74" t="str">
            <v>88009-02-</v>
          </cell>
          <cell r="E74" t="str">
            <v>303H</v>
          </cell>
          <cell r="F74">
            <v>36614</v>
          </cell>
          <cell r="G74">
            <v>211773</v>
          </cell>
          <cell r="H74">
            <v>21177</v>
          </cell>
          <cell r="I74">
            <v>0</v>
          </cell>
          <cell r="J74">
            <v>190596</v>
          </cell>
          <cell r="K74">
            <v>21177</v>
          </cell>
          <cell r="L74">
            <v>0</v>
          </cell>
          <cell r="M74">
            <v>0</v>
          </cell>
        </row>
        <row r="75">
          <cell r="A75">
            <v>3379</v>
          </cell>
          <cell r="B75" t="str">
            <v>CMS BOARD</v>
          </cell>
          <cell r="D75" t="str">
            <v>88009-02-</v>
          </cell>
          <cell r="E75" t="str">
            <v>303M</v>
          </cell>
          <cell r="F75">
            <v>36452</v>
          </cell>
          <cell r="G75">
            <v>20526</v>
          </cell>
          <cell r="H75">
            <v>2053</v>
          </cell>
          <cell r="I75">
            <v>0</v>
          </cell>
          <cell r="J75">
            <v>18473</v>
          </cell>
          <cell r="K75">
            <v>2053</v>
          </cell>
          <cell r="L75">
            <v>0</v>
          </cell>
          <cell r="M75">
            <v>0</v>
          </cell>
        </row>
        <row r="76">
          <cell r="A76">
            <v>3380</v>
          </cell>
          <cell r="B76" t="str">
            <v>ARROWBOARD</v>
          </cell>
          <cell r="D76" t="str">
            <v>88009-02-</v>
          </cell>
          <cell r="E76" t="str">
            <v>703M</v>
          </cell>
          <cell r="F76">
            <v>36529</v>
          </cell>
          <cell r="G76">
            <v>5087</v>
          </cell>
          <cell r="H76">
            <v>508</v>
          </cell>
          <cell r="I76">
            <v>0</v>
          </cell>
          <cell r="J76">
            <v>4579</v>
          </cell>
          <cell r="K76">
            <v>508</v>
          </cell>
          <cell r="L76">
            <v>0</v>
          </cell>
          <cell r="M76">
            <v>0</v>
          </cell>
        </row>
        <row r="77">
          <cell r="A77">
            <v>3381</v>
          </cell>
          <cell r="B77" t="str">
            <v>ARROWBOARD</v>
          </cell>
          <cell r="D77" t="str">
            <v>88009-02-</v>
          </cell>
          <cell r="E77" t="str">
            <v>103M</v>
          </cell>
          <cell r="F77">
            <v>36529</v>
          </cell>
          <cell r="G77">
            <v>5087</v>
          </cell>
          <cell r="H77">
            <v>508</v>
          </cell>
          <cell r="I77">
            <v>0</v>
          </cell>
          <cell r="J77">
            <v>4579</v>
          </cell>
          <cell r="K77">
            <v>508</v>
          </cell>
          <cell r="L77">
            <v>0</v>
          </cell>
          <cell r="M77">
            <v>0</v>
          </cell>
        </row>
        <row r="78">
          <cell r="A78">
            <v>3382</v>
          </cell>
          <cell r="B78" t="str">
            <v>ARROWBOARD</v>
          </cell>
          <cell r="D78" t="str">
            <v>88009-02-</v>
          </cell>
          <cell r="E78" t="str">
            <v>703M</v>
          </cell>
          <cell r="F78">
            <v>36529</v>
          </cell>
          <cell r="G78">
            <v>5087</v>
          </cell>
          <cell r="H78">
            <v>508</v>
          </cell>
          <cell r="I78">
            <v>0</v>
          </cell>
          <cell r="J78">
            <v>4579</v>
          </cell>
          <cell r="K78">
            <v>508</v>
          </cell>
          <cell r="L78">
            <v>0</v>
          </cell>
          <cell r="M78">
            <v>0</v>
          </cell>
        </row>
        <row r="79">
          <cell r="A79">
            <v>3383</v>
          </cell>
          <cell r="B79" t="str">
            <v>ARROWBOARD</v>
          </cell>
          <cell r="D79" t="str">
            <v>88009-02-</v>
          </cell>
          <cell r="E79" t="str">
            <v>303M</v>
          </cell>
          <cell r="F79">
            <v>36529</v>
          </cell>
          <cell r="G79">
            <v>5033</v>
          </cell>
          <cell r="H79">
            <v>503</v>
          </cell>
          <cell r="I79">
            <v>0</v>
          </cell>
          <cell r="J79">
            <v>4530</v>
          </cell>
          <cell r="K79">
            <v>503</v>
          </cell>
          <cell r="L79">
            <v>0</v>
          </cell>
          <cell r="M79">
            <v>0</v>
          </cell>
        </row>
        <row r="80">
          <cell r="A80">
            <v>3384</v>
          </cell>
          <cell r="B80" t="str">
            <v>ARROWBOARD</v>
          </cell>
          <cell r="D80" t="str">
            <v>88009-02-</v>
          </cell>
          <cell r="E80" t="str">
            <v>303M</v>
          </cell>
          <cell r="F80">
            <v>36529</v>
          </cell>
          <cell r="G80">
            <v>5087</v>
          </cell>
          <cell r="H80">
            <v>508</v>
          </cell>
          <cell r="I80">
            <v>0</v>
          </cell>
          <cell r="J80">
            <v>4579</v>
          </cell>
          <cell r="K80">
            <v>508</v>
          </cell>
          <cell r="L80">
            <v>0</v>
          </cell>
          <cell r="M80">
            <v>0</v>
          </cell>
        </row>
        <row r="81">
          <cell r="A81">
            <v>3385</v>
          </cell>
          <cell r="B81" t="str">
            <v>ARROWBOARD</v>
          </cell>
          <cell r="D81" t="str">
            <v>88009-02-</v>
          </cell>
          <cell r="E81" t="str">
            <v>303M</v>
          </cell>
          <cell r="F81">
            <v>36529</v>
          </cell>
          <cell r="G81">
            <v>5087</v>
          </cell>
          <cell r="H81">
            <v>508</v>
          </cell>
          <cell r="I81">
            <v>0</v>
          </cell>
          <cell r="J81">
            <v>4579</v>
          </cell>
          <cell r="K81">
            <v>508</v>
          </cell>
          <cell r="L81">
            <v>0</v>
          </cell>
          <cell r="M81">
            <v>0</v>
          </cell>
        </row>
        <row r="82">
          <cell r="A82">
            <v>3386</v>
          </cell>
          <cell r="B82" t="str">
            <v>ARROWBOARD</v>
          </cell>
          <cell r="D82" t="str">
            <v>88009-02-</v>
          </cell>
          <cell r="E82" t="str">
            <v>303M</v>
          </cell>
          <cell r="F82">
            <v>36529</v>
          </cell>
          <cell r="G82">
            <v>5033</v>
          </cell>
          <cell r="H82">
            <v>503</v>
          </cell>
          <cell r="I82">
            <v>0</v>
          </cell>
          <cell r="J82">
            <v>4530</v>
          </cell>
          <cell r="K82">
            <v>503</v>
          </cell>
          <cell r="L82">
            <v>0</v>
          </cell>
          <cell r="M82">
            <v>0</v>
          </cell>
        </row>
        <row r="83">
          <cell r="A83">
            <v>3387</v>
          </cell>
          <cell r="B83" t="str">
            <v>ARROWBOARD</v>
          </cell>
          <cell r="D83" t="str">
            <v>88009-02-</v>
          </cell>
          <cell r="E83" t="str">
            <v>103M</v>
          </cell>
          <cell r="F83">
            <v>36529</v>
          </cell>
          <cell r="G83">
            <v>5033</v>
          </cell>
          <cell r="H83">
            <v>503</v>
          </cell>
          <cell r="I83">
            <v>0</v>
          </cell>
          <cell r="J83">
            <v>4530</v>
          </cell>
          <cell r="K83">
            <v>503</v>
          </cell>
          <cell r="L83">
            <v>0</v>
          </cell>
          <cell r="M83">
            <v>0</v>
          </cell>
        </row>
        <row r="84">
          <cell r="A84">
            <v>3388</v>
          </cell>
          <cell r="B84" t="str">
            <v>ARROWBOARD</v>
          </cell>
          <cell r="D84" t="str">
            <v>88009-02-</v>
          </cell>
          <cell r="E84" t="str">
            <v>103M</v>
          </cell>
          <cell r="F84">
            <v>36529</v>
          </cell>
          <cell r="G84">
            <v>5033</v>
          </cell>
          <cell r="H84">
            <v>503</v>
          </cell>
          <cell r="I84">
            <v>0</v>
          </cell>
          <cell r="J84">
            <v>4530</v>
          </cell>
          <cell r="K84">
            <v>503</v>
          </cell>
          <cell r="L84">
            <v>0</v>
          </cell>
          <cell r="M84">
            <v>0</v>
          </cell>
        </row>
        <row r="85">
          <cell r="A85">
            <v>3389</v>
          </cell>
          <cell r="B85" t="str">
            <v>ARROWBOARD</v>
          </cell>
          <cell r="D85" t="str">
            <v>88009-02-</v>
          </cell>
          <cell r="E85" t="str">
            <v>103M</v>
          </cell>
          <cell r="F85">
            <v>36529</v>
          </cell>
          <cell r="G85">
            <v>5087</v>
          </cell>
          <cell r="H85">
            <v>508</v>
          </cell>
          <cell r="I85">
            <v>0</v>
          </cell>
          <cell r="J85">
            <v>4579</v>
          </cell>
          <cell r="K85">
            <v>508</v>
          </cell>
          <cell r="L85">
            <v>0</v>
          </cell>
          <cell r="M85">
            <v>0</v>
          </cell>
        </row>
        <row r="86">
          <cell r="A86">
            <v>3390</v>
          </cell>
          <cell r="B86" t="str">
            <v>ARROWBOARD</v>
          </cell>
          <cell r="D86" t="str">
            <v>88009-02-</v>
          </cell>
          <cell r="E86" t="str">
            <v>103M</v>
          </cell>
          <cell r="F86">
            <v>36529</v>
          </cell>
          <cell r="G86">
            <v>5087</v>
          </cell>
          <cell r="H86">
            <v>508</v>
          </cell>
          <cell r="I86">
            <v>0</v>
          </cell>
          <cell r="J86">
            <v>4579</v>
          </cell>
          <cell r="K86">
            <v>508</v>
          </cell>
          <cell r="L86">
            <v>0</v>
          </cell>
          <cell r="M86">
            <v>0</v>
          </cell>
        </row>
        <row r="87">
          <cell r="A87">
            <v>3392</v>
          </cell>
          <cell r="B87" t="str">
            <v>CMS BOARD</v>
          </cell>
          <cell r="C87" t="str">
            <v>340</v>
          </cell>
          <cell r="D87" t="str">
            <v>88009-02-</v>
          </cell>
          <cell r="E87" t="str">
            <v>303M</v>
          </cell>
          <cell r="F87">
            <v>36529</v>
          </cell>
          <cell r="G87">
            <v>24897</v>
          </cell>
          <cell r="H87">
            <v>2489</v>
          </cell>
          <cell r="I87">
            <v>0</v>
          </cell>
          <cell r="J87">
            <v>22408</v>
          </cell>
          <cell r="K87">
            <v>2489</v>
          </cell>
          <cell r="L87">
            <v>0</v>
          </cell>
          <cell r="M87">
            <v>0</v>
          </cell>
        </row>
        <row r="88">
          <cell r="A88">
            <v>3393</v>
          </cell>
          <cell r="B88" t="str">
            <v>CMS BOARD</v>
          </cell>
          <cell r="C88" t="str">
            <v>340</v>
          </cell>
          <cell r="D88" t="str">
            <v>88009-02-</v>
          </cell>
          <cell r="E88" t="str">
            <v>303M</v>
          </cell>
          <cell r="F88">
            <v>36529</v>
          </cell>
          <cell r="G88">
            <v>24897</v>
          </cell>
          <cell r="H88">
            <v>2489</v>
          </cell>
          <cell r="I88">
            <v>0</v>
          </cell>
          <cell r="J88">
            <v>22408</v>
          </cell>
          <cell r="K88">
            <v>2489</v>
          </cell>
          <cell r="L88">
            <v>0</v>
          </cell>
          <cell r="M88">
            <v>0</v>
          </cell>
        </row>
        <row r="89">
          <cell r="A89">
            <v>3394</v>
          </cell>
          <cell r="B89" t="str">
            <v>CMS BOARD</v>
          </cell>
          <cell r="C89" t="str">
            <v>340</v>
          </cell>
          <cell r="D89" t="str">
            <v>88009-02-</v>
          </cell>
          <cell r="E89" t="str">
            <v>303M</v>
          </cell>
          <cell r="F89">
            <v>36529</v>
          </cell>
          <cell r="G89">
            <v>24897</v>
          </cell>
          <cell r="H89">
            <v>2489</v>
          </cell>
          <cell r="I89">
            <v>0</v>
          </cell>
          <cell r="J89">
            <v>22408</v>
          </cell>
          <cell r="K89">
            <v>2489</v>
          </cell>
          <cell r="L89">
            <v>0</v>
          </cell>
          <cell r="M89">
            <v>0</v>
          </cell>
        </row>
        <row r="90">
          <cell r="A90">
            <v>3395</v>
          </cell>
          <cell r="B90" t="str">
            <v>CMS BOARD</v>
          </cell>
          <cell r="C90" t="str">
            <v>340</v>
          </cell>
          <cell r="D90" t="str">
            <v>88009-02-</v>
          </cell>
          <cell r="E90" t="str">
            <v>303M</v>
          </cell>
          <cell r="F90">
            <v>36529</v>
          </cell>
          <cell r="G90">
            <v>24897</v>
          </cell>
          <cell r="H90">
            <v>2489</v>
          </cell>
          <cell r="I90">
            <v>0</v>
          </cell>
          <cell r="J90">
            <v>22408</v>
          </cell>
          <cell r="K90">
            <v>2489</v>
          </cell>
          <cell r="L90">
            <v>0</v>
          </cell>
          <cell r="M90">
            <v>0</v>
          </cell>
        </row>
        <row r="91">
          <cell r="A91">
            <v>3398</v>
          </cell>
          <cell r="B91" t="str">
            <v>BACKHOE</v>
          </cell>
          <cell r="C91" t="str">
            <v>446B</v>
          </cell>
          <cell r="D91" t="str">
            <v>88009-02-</v>
          </cell>
          <cell r="E91" t="str">
            <v>303H</v>
          </cell>
          <cell r="F91">
            <v>37537</v>
          </cell>
          <cell r="G91">
            <v>24100.82</v>
          </cell>
          <cell r="H91">
            <v>0</v>
          </cell>
          <cell r="I91">
            <v>0</v>
          </cell>
          <cell r="J91">
            <v>24100.82</v>
          </cell>
          <cell r="K91">
            <v>0</v>
          </cell>
          <cell r="L91">
            <v>0</v>
          </cell>
          <cell r="M91">
            <v>0</v>
          </cell>
        </row>
        <row r="92">
          <cell r="A92">
            <v>3399</v>
          </cell>
          <cell r="B92" t="str">
            <v>ROLLER RUBBER TIRE</v>
          </cell>
          <cell r="C92" t="str">
            <v>PS-360B</v>
          </cell>
          <cell r="D92" t="str">
            <v>88009-02-</v>
          </cell>
          <cell r="E92" t="str">
            <v>303H</v>
          </cell>
          <cell r="F92">
            <v>37537</v>
          </cell>
          <cell r="G92">
            <v>23280.32</v>
          </cell>
          <cell r="H92">
            <v>0</v>
          </cell>
          <cell r="I92">
            <v>0</v>
          </cell>
          <cell r="J92">
            <v>23280.32</v>
          </cell>
          <cell r="K92">
            <v>0</v>
          </cell>
          <cell r="L92">
            <v>0</v>
          </cell>
          <cell r="M92">
            <v>0</v>
          </cell>
        </row>
        <row r="93">
          <cell r="A93">
            <v>3400</v>
          </cell>
          <cell r="B93" t="str">
            <v>SKIP LOADER</v>
          </cell>
          <cell r="C93" t="str">
            <v>570 LXT</v>
          </cell>
          <cell r="D93" t="str">
            <v>88009-02-</v>
          </cell>
          <cell r="E93" t="str">
            <v>303H</v>
          </cell>
          <cell r="F93">
            <v>36647</v>
          </cell>
          <cell r="G93">
            <v>51319</v>
          </cell>
          <cell r="H93">
            <v>5132</v>
          </cell>
          <cell r="I93">
            <v>0</v>
          </cell>
          <cell r="J93">
            <v>46187</v>
          </cell>
          <cell r="K93">
            <v>5132</v>
          </cell>
          <cell r="L93">
            <v>0</v>
          </cell>
          <cell r="M93">
            <v>0</v>
          </cell>
        </row>
        <row r="94">
          <cell r="A94">
            <v>3401</v>
          </cell>
          <cell r="B94" t="str">
            <v>FLATBED TRUCK</v>
          </cell>
          <cell r="C94" t="str">
            <v>L8513</v>
          </cell>
          <cell r="D94" t="str">
            <v>88009-02-</v>
          </cell>
          <cell r="E94" t="str">
            <v>113H</v>
          </cell>
          <cell r="F94">
            <v>38565</v>
          </cell>
          <cell r="G94">
            <v>11514.86</v>
          </cell>
          <cell r="H94">
            <v>0</v>
          </cell>
          <cell r="I94">
            <v>0</v>
          </cell>
          <cell r="J94">
            <v>11514.86</v>
          </cell>
          <cell r="K94">
            <v>0</v>
          </cell>
          <cell r="L94">
            <v>0</v>
          </cell>
          <cell r="M94">
            <v>0</v>
          </cell>
        </row>
        <row r="95">
          <cell r="A95">
            <v>3402</v>
          </cell>
          <cell r="B95" t="str">
            <v>CURB MACHINE</v>
          </cell>
          <cell r="C95" t="str">
            <v>M-1000</v>
          </cell>
          <cell r="D95" t="str">
            <v>88009-02-</v>
          </cell>
          <cell r="E95" t="str">
            <v>113M</v>
          </cell>
          <cell r="F95">
            <v>36756</v>
          </cell>
          <cell r="G95">
            <v>173998</v>
          </cell>
          <cell r="H95">
            <v>16127</v>
          </cell>
          <cell r="I95">
            <v>0</v>
          </cell>
          <cell r="J95">
            <v>157871</v>
          </cell>
          <cell r="K95">
            <v>16127</v>
          </cell>
          <cell r="L95">
            <v>0</v>
          </cell>
          <cell r="M95">
            <v>0</v>
          </cell>
        </row>
        <row r="96">
          <cell r="A96">
            <v>3403</v>
          </cell>
          <cell r="B96" t="str">
            <v>WATER TOWER</v>
          </cell>
          <cell r="D96" t="str">
            <v>88009-02-</v>
          </cell>
          <cell r="E96" t="str">
            <v>903M</v>
          </cell>
          <cell r="F96">
            <v>36748</v>
          </cell>
          <cell r="G96">
            <v>14007</v>
          </cell>
          <cell r="H96">
            <v>1400</v>
          </cell>
          <cell r="I96">
            <v>0</v>
          </cell>
          <cell r="J96">
            <v>12607</v>
          </cell>
          <cell r="K96">
            <v>1400</v>
          </cell>
          <cell r="L96">
            <v>0</v>
          </cell>
          <cell r="M96">
            <v>0</v>
          </cell>
        </row>
        <row r="97">
          <cell r="A97">
            <v>3404</v>
          </cell>
          <cell r="B97" t="str">
            <v>PORTABLE WATER TANK</v>
          </cell>
          <cell r="D97" t="str">
            <v>88009-02-</v>
          </cell>
          <cell r="E97" t="str">
            <v>903M</v>
          </cell>
          <cell r="F97">
            <v>36748</v>
          </cell>
          <cell r="G97">
            <v>3233</v>
          </cell>
          <cell r="H97">
            <v>323</v>
          </cell>
          <cell r="I97">
            <v>0</v>
          </cell>
          <cell r="J97">
            <v>2910</v>
          </cell>
          <cell r="K97">
            <v>323</v>
          </cell>
          <cell r="L97">
            <v>0</v>
          </cell>
          <cell r="M97">
            <v>0</v>
          </cell>
        </row>
        <row r="98">
          <cell r="A98">
            <v>3405</v>
          </cell>
          <cell r="B98" t="str">
            <v>CARGO CONTAINER</v>
          </cell>
          <cell r="D98" t="str">
            <v>88009-02-</v>
          </cell>
          <cell r="E98" t="str">
            <v>703M</v>
          </cell>
          <cell r="F98">
            <v>36097</v>
          </cell>
          <cell r="G98">
            <v>2315</v>
          </cell>
          <cell r="H98">
            <v>232</v>
          </cell>
          <cell r="I98">
            <v>0</v>
          </cell>
          <cell r="J98">
            <v>2083</v>
          </cell>
          <cell r="K98">
            <v>232</v>
          </cell>
          <cell r="L98">
            <v>0</v>
          </cell>
          <cell r="M98">
            <v>0</v>
          </cell>
        </row>
        <row r="99">
          <cell r="A99">
            <v>3406</v>
          </cell>
          <cell r="B99" t="str">
            <v>CARGO CONTAINER</v>
          </cell>
          <cell r="D99" t="str">
            <v>88009-02-</v>
          </cell>
          <cell r="E99" t="str">
            <v>703M</v>
          </cell>
          <cell r="F99">
            <v>36097</v>
          </cell>
          <cell r="G99">
            <v>2315</v>
          </cell>
          <cell r="H99">
            <v>1</v>
          </cell>
          <cell r="I99">
            <v>0</v>
          </cell>
          <cell r="J99">
            <v>2314</v>
          </cell>
          <cell r="K99">
            <v>1</v>
          </cell>
          <cell r="L99">
            <v>0</v>
          </cell>
          <cell r="M99">
            <v>0</v>
          </cell>
        </row>
        <row r="100">
          <cell r="A100">
            <v>3407</v>
          </cell>
          <cell r="B100" t="str">
            <v>EQUIPMENT TRAILER</v>
          </cell>
          <cell r="C100" t="str">
            <v>2347-A</v>
          </cell>
          <cell r="D100" t="str">
            <v>88009-02-</v>
          </cell>
          <cell r="E100" t="str">
            <v>103M</v>
          </cell>
          <cell r="F100">
            <v>36950</v>
          </cell>
          <cell r="G100">
            <v>23695</v>
          </cell>
          <cell r="H100">
            <v>2374</v>
          </cell>
          <cell r="I100">
            <v>0</v>
          </cell>
          <cell r="J100">
            <v>21321</v>
          </cell>
          <cell r="K100">
            <v>2374</v>
          </cell>
          <cell r="L100">
            <v>0</v>
          </cell>
          <cell r="M100">
            <v>0</v>
          </cell>
        </row>
        <row r="101">
          <cell r="A101">
            <v>3408</v>
          </cell>
          <cell r="B101" t="str">
            <v>2 AXLE WATER TRUCK</v>
          </cell>
          <cell r="C101" t="str">
            <v>L7501</v>
          </cell>
          <cell r="D101" t="str">
            <v>88009-02-</v>
          </cell>
          <cell r="E101" t="str">
            <v>103M</v>
          </cell>
          <cell r="F101">
            <v>36951</v>
          </cell>
          <cell r="G101">
            <v>43200</v>
          </cell>
          <cell r="H101">
            <v>0</v>
          </cell>
          <cell r="I101">
            <v>0</v>
          </cell>
          <cell r="J101">
            <v>43200</v>
          </cell>
          <cell r="K101">
            <v>0</v>
          </cell>
          <cell r="L101">
            <v>0</v>
          </cell>
          <cell r="M101">
            <v>0</v>
          </cell>
        </row>
        <row r="102">
          <cell r="A102">
            <v>3409</v>
          </cell>
          <cell r="B102" t="str">
            <v>2 AXLE WATER TRUCK</v>
          </cell>
          <cell r="C102" t="str">
            <v>L7500</v>
          </cell>
          <cell r="D102" t="str">
            <v>88009-02-</v>
          </cell>
          <cell r="E102" t="str">
            <v>103M</v>
          </cell>
          <cell r="F102">
            <v>36951</v>
          </cell>
          <cell r="G102">
            <v>43200</v>
          </cell>
          <cell r="H102">
            <v>0</v>
          </cell>
          <cell r="I102">
            <v>0</v>
          </cell>
          <cell r="J102">
            <v>43200</v>
          </cell>
          <cell r="K102">
            <v>0</v>
          </cell>
          <cell r="L102">
            <v>0</v>
          </cell>
          <cell r="M102">
            <v>0</v>
          </cell>
        </row>
        <row r="103">
          <cell r="A103">
            <v>3410</v>
          </cell>
          <cell r="B103" t="str">
            <v>MATERIAL TRAILER</v>
          </cell>
          <cell r="C103" t="str">
            <v>2660-A</v>
          </cell>
          <cell r="D103" t="str">
            <v>88009-02-</v>
          </cell>
          <cell r="E103" t="str">
            <v>113M</v>
          </cell>
          <cell r="F103">
            <v>36977</v>
          </cell>
          <cell r="G103">
            <v>15957</v>
          </cell>
          <cell r="H103">
            <v>0</v>
          </cell>
          <cell r="I103">
            <v>0</v>
          </cell>
          <cell r="J103">
            <v>15957</v>
          </cell>
          <cell r="K103">
            <v>0</v>
          </cell>
          <cell r="L103">
            <v>0</v>
          </cell>
          <cell r="M103">
            <v>0</v>
          </cell>
        </row>
        <row r="104">
          <cell r="A104">
            <v>3411</v>
          </cell>
          <cell r="B104" t="str">
            <v>TACK TRUCK</v>
          </cell>
          <cell r="C104" t="str">
            <v>LT8513</v>
          </cell>
          <cell r="D104" t="str">
            <v>88009-02-</v>
          </cell>
          <cell r="E104" t="str">
            <v>303H</v>
          </cell>
          <cell r="F104">
            <v>36997</v>
          </cell>
          <cell r="G104">
            <v>141267.91</v>
          </cell>
          <cell r="H104">
            <v>0</v>
          </cell>
          <cell r="I104">
            <v>0</v>
          </cell>
          <cell r="J104">
            <v>141267.91</v>
          </cell>
          <cell r="K104">
            <v>0</v>
          </cell>
          <cell r="L104">
            <v>0</v>
          </cell>
          <cell r="M104">
            <v>0</v>
          </cell>
        </row>
        <row r="105">
          <cell r="A105">
            <v>3412</v>
          </cell>
          <cell r="B105" t="str">
            <v>BOB TAIL DUMP TRUCK</v>
          </cell>
          <cell r="D105" t="str">
            <v>88009-02-</v>
          </cell>
          <cell r="E105" t="str">
            <v>101M</v>
          </cell>
          <cell r="F105">
            <v>36983</v>
          </cell>
          <cell r="G105">
            <v>12960</v>
          </cell>
          <cell r="H105">
            <v>0</v>
          </cell>
          <cell r="I105">
            <v>0</v>
          </cell>
          <cell r="J105">
            <v>12960</v>
          </cell>
          <cell r="K105">
            <v>0</v>
          </cell>
          <cell r="L105">
            <v>0</v>
          </cell>
          <cell r="M105">
            <v>0</v>
          </cell>
        </row>
        <row r="106">
          <cell r="A106">
            <v>3413</v>
          </cell>
          <cell r="B106" t="str">
            <v>TRAILER SKIP</v>
          </cell>
          <cell r="C106" t="str">
            <v>TK20</v>
          </cell>
          <cell r="D106" t="str">
            <v>88009-02-</v>
          </cell>
          <cell r="E106" t="str">
            <v>103M</v>
          </cell>
          <cell r="F106">
            <v>36983</v>
          </cell>
          <cell r="G106">
            <v>6480</v>
          </cell>
          <cell r="H106">
            <v>0</v>
          </cell>
          <cell r="I106">
            <v>0</v>
          </cell>
          <cell r="J106">
            <v>6480</v>
          </cell>
          <cell r="K106">
            <v>0</v>
          </cell>
          <cell r="L106">
            <v>0</v>
          </cell>
          <cell r="M106">
            <v>0</v>
          </cell>
        </row>
        <row r="107">
          <cell r="A107">
            <v>3414</v>
          </cell>
          <cell r="B107" t="str">
            <v>EXCAVATOR</v>
          </cell>
          <cell r="C107" t="str">
            <v>345BL</v>
          </cell>
          <cell r="D107" t="str">
            <v>88009-02-</v>
          </cell>
          <cell r="E107" t="str">
            <v>603H</v>
          </cell>
          <cell r="F107">
            <v>37606</v>
          </cell>
          <cell r="G107">
            <v>167237.85</v>
          </cell>
          <cell r="H107">
            <v>0</v>
          </cell>
          <cell r="I107">
            <v>2787.29</v>
          </cell>
          <cell r="J107">
            <v>167237.85</v>
          </cell>
          <cell r="K107">
            <v>0</v>
          </cell>
          <cell r="L107">
            <v>0</v>
          </cell>
          <cell r="M107">
            <v>0</v>
          </cell>
        </row>
        <row r="108">
          <cell r="A108">
            <v>3414.02</v>
          </cell>
          <cell r="B108" t="str">
            <v>ENGINE REBUILT/RAIL RENEWED</v>
          </cell>
          <cell r="D108" t="str">
            <v>88009-02-</v>
          </cell>
          <cell r="F108">
            <v>39755</v>
          </cell>
          <cell r="G108">
            <v>50499.21</v>
          </cell>
          <cell r="H108">
            <v>0</v>
          </cell>
          <cell r="I108">
            <v>50499.21</v>
          </cell>
          <cell r="J108">
            <v>16833</v>
          </cell>
          <cell r="K108">
            <v>33666.21</v>
          </cell>
          <cell r="L108">
            <v>0</v>
          </cell>
          <cell r="M108">
            <v>5891.55</v>
          </cell>
        </row>
        <row r="109">
          <cell r="A109">
            <v>3418</v>
          </cell>
          <cell r="B109" t="str">
            <v>TACK TRAILER</v>
          </cell>
          <cell r="C109" t="str">
            <v>L250</v>
          </cell>
          <cell r="D109" t="str">
            <v>88009-02-</v>
          </cell>
          <cell r="E109" t="str">
            <v>103M</v>
          </cell>
          <cell r="F109">
            <v>37162</v>
          </cell>
          <cell r="G109">
            <v>7290</v>
          </cell>
          <cell r="H109">
            <v>0</v>
          </cell>
          <cell r="I109">
            <v>0</v>
          </cell>
          <cell r="J109">
            <v>7290</v>
          </cell>
          <cell r="K109">
            <v>0</v>
          </cell>
          <cell r="L109">
            <v>0</v>
          </cell>
          <cell r="M109">
            <v>0</v>
          </cell>
        </row>
        <row r="110">
          <cell r="A110">
            <v>3420</v>
          </cell>
          <cell r="B110" t="str">
            <v>WINDROW ELEVATOR</v>
          </cell>
          <cell r="C110" t="str">
            <v>660H</v>
          </cell>
          <cell r="D110" t="str">
            <v>88009-02-</v>
          </cell>
          <cell r="E110" t="str">
            <v>303H</v>
          </cell>
          <cell r="F110">
            <v>37529</v>
          </cell>
          <cell r="G110">
            <v>20009.189999999999</v>
          </cell>
          <cell r="H110">
            <v>0</v>
          </cell>
          <cell r="I110">
            <v>0</v>
          </cell>
          <cell r="J110">
            <v>20009.189999999999</v>
          </cell>
          <cell r="K110">
            <v>0</v>
          </cell>
          <cell r="L110">
            <v>0</v>
          </cell>
          <cell r="M110">
            <v>0</v>
          </cell>
        </row>
        <row r="111">
          <cell r="A111">
            <v>3421</v>
          </cell>
          <cell r="B111" t="str">
            <v>ASPHALT ROLLER</v>
          </cell>
          <cell r="C111" t="str">
            <v>634-C</v>
          </cell>
          <cell r="D111" t="str">
            <v>88009-02-</v>
          </cell>
          <cell r="E111" t="str">
            <v>303H</v>
          </cell>
          <cell r="F111">
            <v>37606</v>
          </cell>
          <cell r="G111">
            <v>65877.75</v>
          </cell>
          <cell r="H111">
            <v>0</v>
          </cell>
          <cell r="I111">
            <v>1097.96</v>
          </cell>
          <cell r="J111">
            <v>65877.75</v>
          </cell>
          <cell r="K111">
            <v>0</v>
          </cell>
          <cell r="L111">
            <v>0</v>
          </cell>
          <cell r="M111">
            <v>0</v>
          </cell>
        </row>
        <row r="112">
          <cell r="A112">
            <v>3423</v>
          </cell>
          <cell r="B112" t="str">
            <v>SOUP TRUCK</v>
          </cell>
          <cell r="C112" t="str">
            <v>F650</v>
          </cell>
          <cell r="D112" t="str">
            <v>88009-02-</v>
          </cell>
          <cell r="E112" t="str">
            <v>111M</v>
          </cell>
          <cell r="F112">
            <v>37198</v>
          </cell>
          <cell r="G112">
            <v>57697.5</v>
          </cell>
          <cell r="H112">
            <v>0</v>
          </cell>
          <cell r="I112">
            <v>0</v>
          </cell>
          <cell r="J112">
            <v>57697.5</v>
          </cell>
          <cell r="K112">
            <v>0</v>
          </cell>
          <cell r="L112">
            <v>0</v>
          </cell>
          <cell r="M112">
            <v>0</v>
          </cell>
        </row>
        <row r="113">
          <cell r="A113">
            <v>3424</v>
          </cell>
          <cell r="B113" t="str">
            <v>BOOM TRUCK</v>
          </cell>
          <cell r="C113" t="str">
            <v>F800</v>
          </cell>
          <cell r="D113" t="str">
            <v>88009-02-</v>
          </cell>
          <cell r="E113" t="str">
            <v>303M</v>
          </cell>
          <cell r="F113">
            <v>37242</v>
          </cell>
          <cell r="G113">
            <v>40850</v>
          </cell>
          <cell r="H113">
            <v>0</v>
          </cell>
          <cell r="I113">
            <v>0</v>
          </cell>
          <cell r="J113">
            <v>40850</v>
          </cell>
          <cell r="K113">
            <v>0</v>
          </cell>
          <cell r="L113">
            <v>0</v>
          </cell>
          <cell r="M113">
            <v>0</v>
          </cell>
        </row>
        <row r="114">
          <cell r="A114">
            <v>3425</v>
          </cell>
          <cell r="B114" t="str">
            <v>FORKLIFT</v>
          </cell>
          <cell r="C114" t="str">
            <v>RC60</v>
          </cell>
          <cell r="D114" t="str">
            <v>88009-02-</v>
          </cell>
          <cell r="E114" t="str">
            <v>103M</v>
          </cell>
          <cell r="F114">
            <v>37242</v>
          </cell>
          <cell r="G114">
            <v>17200.5</v>
          </cell>
          <cell r="H114">
            <v>0</v>
          </cell>
          <cell r="I114">
            <v>0</v>
          </cell>
          <cell r="J114">
            <v>17200.5</v>
          </cell>
          <cell r="K114">
            <v>0</v>
          </cell>
          <cell r="L114">
            <v>0</v>
          </cell>
          <cell r="M114">
            <v>0</v>
          </cell>
        </row>
        <row r="115">
          <cell r="A115">
            <v>3427</v>
          </cell>
          <cell r="B115" t="str">
            <v>PORTABLE WATER TANK</v>
          </cell>
          <cell r="C115" t="str">
            <v>TANK</v>
          </cell>
          <cell r="D115" t="str">
            <v>88009-02-</v>
          </cell>
          <cell r="E115" t="str">
            <v>703M</v>
          </cell>
          <cell r="F115">
            <v>37242</v>
          </cell>
          <cell r="G115">
            <v>4300</v>
          </cell>
          <cell r="H115">
            <v>0</v>
          </cell>
          <cell r="I115">
            <v>0</v>
          </cell>
          <cell r="J115">
            <v>4300</v>
          </cell>
          <cell r="K115">
            <v>0</v>
          </cell>
          <cell r="L115">
            <v>0</v>
          </cell>
          <cell r="M115">
            <v>0</v>
          </cell>
        </row>
        <row r="116">
          <cell r="A116">
            <v>3428</v>
          </cell>
          <cell r="B116" t="str">
            <v>PORTABLE WATER TANK</v>
          </cell>
          <cell r="C116" t="str">
            <v>TANK</v>
          </cell>
          <cell r="D116" t="str">
            <v>88009-02-</v>
          </cell>
          <cell r="E116" t="str">
            <v>703M</v>
          </cell>
          <cell r="F116">
            <v>37242</v>
          </cell>
          <cell r="G116">
            <v>4300</v>
          </cell>
          <cell r="H116">
            <v>0</v>
          </cell>
          <cell r="I116">
            <v>0</v>
          </cell>
          <cell r="J116">
            <v>4300</v>
          </cell>
          <cell r="K116">
            <v>0</v>
          </cell>
          <cell r="L116">
            <v>0</v>
          </cell>
          <cell r="M116">
            <v>0</v>
          </cell>
        </row>
        <row r="117">
          <cell r="A117">
            <v>3429</v>
          </cell>
          <cell r="B117" t="str">
            <v>PORTABLE WATER TANK</v>
          </cell>
          <cell r="C117" t="str">
            <v>TANK</v>
          </cell>
          <cell r="D117" t="str">
            <v>88009-02-</v>
          </cell>
          <cell r="E117" t="str">
            <v>703M</v>
          </cell>
          <cell r="F117">
            <v>37242</v>
          </cell>
          <cell r="G117">
            <v>4300</v>
          </cell>
          <cell r="H117">
            <v>0</v>
          </cell>
          <cell r="I117">
            <v>0</v>
          </cell>
          <cell r="J117">
            <v>4300</v>
          </cell>
          <cell r="K117">
            <v>0</v>
          </cell>
          <cell r="L117">
            <v>0</v>
          </cell>
          <cell r="M117">
            <v>0</v>
          </cell>
        </row>
        <row r="118">
          <cell r="A118">
            <v>3450</v>
          </cell>
          <cell r="B118" t="str">
            <v>PORTABLE CONCRETE MIXER</v>
          </cell>
          <cell r="C118" t="str">
            <v>350GH</v>
          </cell>
          <cell r="D118" t="str">
            <v>88009-02-</v>
          </cell>
          <cell r="E118" t="str">
            <v>113M</v>
          </cell>
          <cell r="F118">
            <v>37271</v>
          </cell>
          <cell r="G118">
            <v>4945</v>
          </cell>
          <cell r="H118">
            <v>0</v>
          </cell>
          <cell r="I118">
            <v>0</v>
          </cell>
          <cell r="J118">
            <v>4945</v>
          </cell>
          <cell r="K118">
            <v>0</v>
          </cell>
          <cell r="L118">
            <v>0</v>
          </cell>
          <cell r="M118">
            <v>0</v>
          </cell>
        </row>
        <row r="119">
          <cell r="A119">
            <v>3451</v>
          </cell>
          <cell r="B119" t="str">
            <v>ASPHALT PAVER</v>
          </cell>
          <cell r="C119" t="str">
            <v>CR551-FWA</v>
          </cell>
          <cell r="D119" t="str">
            <v>88009-02-</v>
          </cell>
          <cell r="E119" t="str">
            <v>303H</v>
          </cell>
          <cell r="F119">
            <v>37397</v>
          </cell>
          <cell r="G119">
            <v>313649.40999999997</v>
          </cell>
          <cell r="H119">
            <v>0</v>
          </cell>
          <cell r="I119">
            <v>67210.649999999994</v>
          </cell>
          <cell r="J119">
            <v>313649.40999999997</v>
          </cell>
          <cell r="K119">
            <v>0</v>
          </cell>
          <cell r="L119">
            <v>0</v>
          </cell>
          <cell r="M119">
            <v>0</v>
          </cell>
        </row>
        <row r="120">
          <cell r="A120">
            <v>3452</v>
          </cell>
          <cell r="B120" t="str">
            <v>LUBE TRUCK</v>
          </cell>
          <cell r="C120" t="str">
            <v>330</v>
          </cell>
          <cell r="D120" t="str">
            <v>88009-02-</v>
          </cell>
          <cell r="E120" t="str">
            <v>303H</v>
          </cell>
          <cell r="F120">
            <v>37515</v>
          </cell>
          <cell r="G120">
            <v>136211.20000000001</v>
          </cell>
          <cell r="H120">
            <v>0</v>
          </cell>
          <cell r="I120">
            <v>0</v>
          </cell>
          <cell r="J120">
            <v>136211.20000000001</v>
          </cell>
          <cell r="K120">
            <v>0</v>
          </cell>
          <cell r="L120">
            <v>0</v>
          </cell>
          <cell r="M120">
            <v>0</v>
          </cell>
        </row>
        <row r="121">
          <cell r="A121">
            <v>3455</v>
          </cell>
          <cell r="B121" t="str">
            <v>SKID STEER LOADER</v>
          </cell>
          <cell r="C121" t="str">
            <v>40XT</v>
          </cell>
          <cell r="D121" t="str">
            <v>88009-02-</v>
          </cell>
          <cell r="E121" t="str">
            <v>903M</v>
          </cell>
          <cell r="F121">
            <v>37529</v>
          </cell>
          <cell r="G121">
            <v>27322.42</v>
          </cell>
          <cell r="H121">
            <v>0</v>
          </cell>
          <cell r="I121">
            <v>0</v>
          </cell>
          <cell r="J121">
            <v>27322.42</v>
          </cell>
          <cell r="K121">
            <v>0</v>
          </cell>
          <cell r="L121">
            <v>0</v>
          </cell>
          <cell r="M121">
            <v>0</v>
          </cell>
        </row>
        <row r="122">
          <cell r="A122">
            <v>3456</v>
          </cell>
          <cell r="B122" t="str">
            <v>SUPER SCREED</v>
          </cell>
          <cell r="C122" t="str">
            <v>WRS-5200</v>
          </cell>
          <cell r="D122" t="str">
            <v>88009-02-</v>
          </cell>
          <cell r="E122" t="str">
            <v>113M</v>
          </cell>
          <cell r="F122">
            <v>37712</v>
          </cell>
          <cell r="G122">
            <v>60860.46</v>
          </cell>
          <cell r="H122">
            <v>9130</v>
          </cell>
          <cell r="I122">
            <v>0</v>
          </cell>
          <cell r="J122">
            <v>51730.46</v>
          </cell>
          <cell r="K122">
            <v>9130</v>
          </cell>
          <cell r="L122">
            <v>0</v>
          </cell>
          <cell r="M122">
            <v>0</v>
          </cell>
        </row>
        <row r="123">
          <cell r="A123">
            <v>3457</v>
          </cell>
          <cell r="B123" t="str">
            <v>MOTOR GRADER</v>
          </cell>
          <cell r="C123" t="str">
            <v>140H</v>
          </cell>
          <cell r="D123" t="str">
            <v>88009-02-</v>
          </cell>
          <cell r="E123" t="str">
            <v>303H</v>
          </cell>
          <cell r="F123">
            <v>37750</v>
          </cell>
          <cell r="G123">
            <v>256952.77</v>
          </cell>
          <cell r="H123">
            <v>0</v>
          </cell>
          <cell r="I123">
            <v>25695.27</v>
          </cell>
          <cell r="J123">
            <v>256952.77</v>
          </cell>
          <cell r="K123">
            <v>0</v>
          </cell>
          <cell r="L123">
            <v>0</v>
          </cell>
          <cell r="M123">
            <v>0</v>
          </cell>
        </row>
        <row r="124">
          <cell r="A124">
            <v>3458</v>
          </cell>
          <cell r="B124" t="str">
            <v>CMS BOARD</v>
          </cell>
          <cell r="C124" t="str">
            <v>380</v>
          </cell>
          <cell r="D124" t="str">
            <v>88009-02-</v>
          </cell>
          <cell r="E124" t="str">
            <v>107</v>
          </cell>
          <cell r="F124">
            <v>37722</v>
          </cell>
          <cell r="G124">
            <v>16500</v>
          </cell>
          <cell r="H124">
            <v>0</v>
          </cell>
          <cell r="I124">
            <v>0</v>
          </cell>
          <cell r="J124">
            <v>16500</v>
          </cell>
          <cell r="K124">
            <v>0</v>
          </cell>
          <cell r="L124">
            <v>0</v>
          </cell>
          <cell r="M124">
            <v>0</v>
          </cell>
        </row>
        <row r="125">
          <cell r="A125">
            <v>3459</v>
          </cell>
          <cell r="B125" t="str">
            <v>CMS BOARD</v>
          </cell>
          <cell r="C125" t="str">
            <v>380</v>
          </cell>
          <cell r="D125" t="str">
            <v>88009-02-</v>
          </cell>
          <cell r="E125" t="str">
            <v>107</v>
          </cell>
          <cell r="F125">
            <v>37722</v>
          </cell>
          <cell r="G125">
            <v>16500</v>
          </cell>
          <cell r="H125">
            <v>0</v>
          </cell>
          <cell r="I125">
            <v>0</v>
          </cell>
          <cell r="J125">
            <v>16500</v>
          </cell>
          <cell r="K125">
            <v>0</v>
          </cell>
          <cell r="L125">
            <v>0</v>
          </cell>
          <cell r="M125">
            <v>0</v>
          </cell>
        </row>
        <row r="126">
          <cell r="A126">
            <v>3461</v>
          </cell>
          <cell r="B126" t="str">
            <v>AIR COMPRESSOR</v>
          </cell>
          <cell r="C126" t="str">
            <v>P185WIRR</v>
          </cell>
          <cell r="D126" t="str">
            <v>88009-02-</v>
          </cell>
          <cell r="E126" t="str">
            <v>703M</v>
          </cell>
          <cell r="F126">
            <v>37769</v>
          </cell>
          <cell r="G126">
            <v>11866.25</v>
          </cell>
          <cell r="H126">
            <v>1779.93</v>
          </cell>
          <cell r="I126">
            <v>0</v>
          </cell>
          <cell r="J126">
            <v>10086.32</v>
          </cell>
          <cell r="K126">
            <v>1779.93</v>
          </cell>
          <cell r="L126">
            <v>0</v>
          </cell>
          <cell r="M126">
            <v>0</v>
          </cell>
        </row>
        <row r="127">
          <cell r="A127">
            <v>3462</v>
          </cell>
          <cell r="B127" t="str">
            <v>AIR COMPRESSOR</v>
          </cell>
          <cell r="C127" t="str">
            <v>P185WIRR</v>
          </cell>
          <cell r="D127" t="str">
            <v>88009-02-</v>
          </cell>
          <cell r="E127" t="str">
            <v>603M</v>
          </cell>
          <cell r="F127">
            <v>37769</v>
          </cell>
          <cell r="G127">
            <v>11866.25</v>
          </cell>
          <cell r="H127">
            <v>1779.93</v>
          </cell>
          <cell r="I127">
            <v>0</v>
          </cell>
          <cell r="J127">
            <v>10086.32</v>
          </cell>
          <cell r="K127">
            <v>1779.93</v>
          </cell>
          <cell r="L127">
            <v>0</v>
          </cell>
          <cell r="M127">
            <v>0</v>
          </cell>
        </row>
        <row r="128">
          <cell r="A128">
            <v>3464</v>
          </cell>
          <cell r="B128" t="str">
            <v>AIR COMPRESSOR</v>
          </cell>
          <cell r="C128" t="str">
            <v>P185WIRR</v>
          </cell>
          <cell r="D128" t="str">
            <v>88009-02-</v>
          </cell>
          <cell r="E128" t="str">
            <v>303M</v>
          </cell>
          <cell r="F128">
            <v>37769</v>
          </cell>
          <cell r="G128">
            <v>11761.25</v>
          </cell>
          <cell r="H128">
            <v>1764.18</v>
          </cell>
          <cell r="I128">
            <v>0</v>
          </cell>
          <cell r="J128">
            <v>9997.07</v>
          </cell>
          <cell r="K128">
            <v>1764.18</v>
          </cell>
          <cell r="L128">
            <v>0</v>
          </cell>
          <cell r="M128">
            <v>0</v>
          </cell>
        </row>
        <row r="129">
          <cell r="A129">
            <v>3466</v>
          </cell>
          <cell r="B129" t="str">
            <v>WHEEL LOADER</v>
          </cell>
          <cell r="C129" t="str">
            <v>988G</v>
          </cell>
          <cell r="D129" t="str">
            <v>88009-02-</v>
          </cell>
          <cell r="E129" t="str">
            <v>903H</v>
          </cell>
          <cell r="F129">
            <v>38147</v>
          </cell>
          <cell r="G129">
            <v>327761.25</v>
          </cell>
          <cell r="H129">
            <v>49164.19</v>
          </cell>
          <cell r="I129">
            <v>142789.91</v>
          </cell>
          <cell r="J129">
            <v>245390.25</v>
          </cell>
          <cell r="K129">
            <v>82371</v>
          </cell>
          <cell r="L129">
            <v>0</v>
          </cell>
          <cell r="M129">
            <v>23244.9</v>
          </cell>
        </row>
        <row r="130">
          <cell r="A130">
            <v>3467</v>
          </cell>
          <cell r="B130" t="str">
            <v>CURB MACHINE</v>
          </cell>
          <cell r="C130" t="str">
            <v>M-8100</v>
          </cell>
          <cell r="D130" t="str">
            <v>88009-02-</v>
          </cell>
          <cell r="E130" t="str">
            <v>113M</v>
          </cell>
          <cell r="F130">
            <v>38169</v>
          </cell>
          <cell r="G130">
            <v>215903.51</v>
          </cell>
          <cell r="H130">
            <v>32385.53</v>
          </cell>
          <cell r="I130">
            <v>61206.1</v>
          </cell>
          <cell r="J130">
            <v>183517.98</v>
          </cell>
          <cell r="K130">
            <v>32385.53</v>
          </cell>
          <cell r="L130">
            <v>0</v>
          </cell>
          <cell r="M130">
            <v>0</v>
          </cell>
        </row>
        <row r="131">
          <cell r="A131">
            <v>3473</v>
          </cell>
          <cell r="B131" t="str">
            <v>MOTOR GRADER</v>
          </cell>
          <cell r="C131" t="str">
            <v>140H</v>
          </cell>
          <cell r="D131" t="str">
            <v>88009-02-</v>
          </cell>
          <cell r="E131" t="str">
            <v>103H</v>
          </cell>
          <cell r="F131">
            <v>38212</v>
          </cell>
          <cell r="G131">
            <v>271452.59999999998</v>
          </cell>
          <cell r="H131">
            <v>0</v>
          </cell>
          <cell r="I131">
            <v>99532.62</v>
          </cell>
          <cell r="J131">
            <v>271452.59999999998</v>
          </cell>
          <cell r="K131">
            <v>0</v>
          </cell>
          <cell r="L131">
            <v>0</v>
          </cell>
          <cell r="M131">
            <v>0</v>
          </cell>
        </row>
        <row r="132">
          <cell r="A132">
            <v>3474</v>
          </cell>
          <cell r="B132" t="str">
            <v>MATERIAL TRAILER</v>
          </cell>
          <cell r="C132" t="str">
            <v>1 HD</v>
          </cell>
          <cell r="D132" t="str">
            <v>88009-02-</v>
          </cell>
          <cell r="E132" t="str">
            <v>303M</v>
          </cell>
          <cell r="F132">
            <v>38224</v>
          </cell>
          <cell r="G132">
            <v>3010.19</v>
          </cell>
          <cell r="H132">
            <v>0</v>
          </cell>
          <cell r="I132">
            <v>0</v>
          </cell>
          <cell r="J132">
            <v>3010.19</v>
          </cell>
          <cell r="K132">
            <v>0</v>
          </cell>
          <cell r="L132">
            <v>0</v>
          </cell>
          <cell r="M132">
            <v>0</v>
          </cell>
        </row>
        <row r="133">
          <cell r="A133">
            <v>3475</v>
          </cell>
          <cell r="B133" t="str">
            <v>DOZER RUBBER TIRE</v>
          </cell>
          <cell r="C133" t="str">
            <v>690 D</v>
          </cell>
          <cell r="D133" t="str">
            <v>88009-02-</v>
          </cell>
          <cell r="E133" t="str">
            <v>303H</v>
          </cell>
          <cell r="F133">
            <v>38273</v>
          </cell>
          <cell r="G133">
            <v>731445</v>
          </cell>
          <cell r="H133">
            <v>109716.75</v>
          </cell>
          <cell r="I133">
            <v>347871.67</v>
          </cell>
          <cell r="J133">
            <v>518106.74</v>
          </cell>
          <cell r="K133">
            <v>213338.26</v>
          </cell>
          <cell r="L133">
            <v>0</v>
          </cell>
          <cell r="M133">
            <v>51810.64</v>
          </cell>
        </row>
        <row r="134">
          <cell r="A134">
            <v>3476</v>
          </cell>
          <cell r="B134" t="str">
            <v>MATERIAL TRAILER</v>
          </cell>
          <cell r="C134" t="str">
            <v>2660-A</v>
          </cell>
          <cell r="D134" t="str">
            <v>88009-02-</v>
          </cell>
          <cell r="E134" t="str">
            <v>103M</v>
          </cell>
          <cell r="F134">
            <v>38367</v>
          </cell>
          <cell r="G134">
            <v>13842.53</v>
          </cell>
          <cell r="H134">
            <v>0</v>
          </cell>
          <cell r="I134">
            <v>769.03</v>
          </cell>
          <cell r="J134">
            <v>13842.53</v>
          </cell>
          <cell r="K134">
            <v>0</v>
          </cell>
          <cell r="L134">
            <v>0</v>
          </cell>
          <cell r="M134">
            <v>0</v>
          </cell>
        </row>
        <row r="135">
          <cell r="A135">
            <v>3477</v>
          </cell>
          <cell r="B135" t="str">
            <v>LUBE TRUCK</v>
          </cell>
          <cell r="C135" t="str">
            <v>4300</v>
          </cell>
          <cell r="D135" t="str">
            <v>88009-02-</v>
          </cell>
          <cell r="E135" t="str">
            <v>103H</v>
          </cell>
          <cell r="F135">
            <v>38273</v>
          </cell>
          <cell r="G135">
            <v>108283.99</v>
          </cell>
          <cell r="H135">
            <v>16242.6</v>
          </cell>
          <cell r="I135">
            <v>51499.38</v>
          </cell>
          <cell r="J135">
            <v>76701.100000000006</v>
          </cell>
          <cell r="K135">
            <v>31582.89</v>
          </cell>
          <cell r="L135">
            <v>0</v>
          </cell>
          <cell r="M135">
            <v>7670.11</v>
          </cell>
        </row>
        <row r="136">
          <cell r="A136">
            <v>3477.01</v>
          </cell>
          <cell r="B136" t="str">
            <v>DIESEL PARTICULAR FILTER</v>
          </cell>
          <cell r="C136" t="str">
            <v>PFSC17</v>
          </cell>
          <cell r="D136" t="str">
            <v>88009-02-</v>
          </cell>
          <cell r="F136">
            <v>39753</v>
          </cell>
          <cell r="G136">
            <v>9831.52</v>
          </cell>
          <cell r="H136">
            <v>0</v>
          </cell>
          <cell r="I136">
            <v>9831.52</v>
          </cell>
          <cell r="J136">
            <v>5735.1</v>
          </cell>
          <cell r="K136">
            <v>4096.42</v>
          </cell>
          <cell r="L136">
            <v>0</v>
          </cell>
          <cell r="M136">
            <v>1911.7</v>
          </cell>
        </row>
        <row r="137">
          <cell r="A137">
            <v>3478</v>
          </cell>
          <cell r="B137" t="str">
            <v>TELESCOPIC HANDLER</v>
          </cell>
          <cell r="C137" t="str">
            <v>TH103</v>
          </cell>
          <cell r="D137" t="str">
            <v>88009-02-</v>
          </cell>
          <cell r="E137" t="str">
            <v>703M</v>
          </cell>
          <cell r="F137">
            <v>39420</v>
          </cell>
          <cell r="G137">
            <v>19694.97</v>
          </cell>
          <cell r="H137">
            <v>0</v>
          </cell>
          <cell r="I137">
            <v>19694.97</v>
          </cell>
          <cell r="J137">
            <v>13129.92</v>
          </cell>
          <cell r="K137">
            <v>6565.05</v>
          </cell>
          <cell r="L137">
            <v>0</v>
          </cell>
          <cell r="M137">
            <v>2872.17</v>
          </cell>
        </row>
        <row r="138">
          <cell r="A138">
            <v>3479</v>
          </cell>
          <cell r="B138" t="str">
            <v>SWEEPER</v>
          </cell>
          <cell r="C138" t="str">
            <v>TYMCO 600</v>
          </cell>
          <cell r="D138" t="str">
            <v>88009-02-</v>
          </cell>
          <cell r="E138" t="str">
            <v>103M</v>
          </cell>
          <cell r="F138">
            <v>39052</v>
          </cell>
          <cell r="G138">
            <v>26954.25</v>
          </cell>
          <cell r="H138">
            <v>0</v>
          </cell>
          <cell r="I138">
            <v>23424.57</v>
          </cell>
          <cell r="J138">
            <v>14118.72</v>
          </cell>
          <cell r="K138">
            <v>12835.53</v>
          </cell>
          <cell r="L138">
            <v>0</v>
          </cell>
          <cell r="M138">
            <v>2246.16</v>
          </cell>
        </row>
        <row r="139">
          <cell r="A139">
            <v>3481</v>
          </cell>
          <cell r="B139" t="str">
            <v>MATERIAL TRAILER</v>
          </cell>
          <cell r="C139" t="str">
            <v>TRAILER</v>
          </cell>
          <cell r="D139" t="str">
            <v>88009-02-</v>
          </cell>
          <cell r="E139" t="str">
            <v>113M</v>
          </cell>
          <cell r="F139">
            <v>38344</v>
          </cell>
          <cell r="G139">
            <v>6142</v>
          </cell>
          <cell r="H139">
            <v>0</v>
          </cell>
          <cell r="I139">
            <v>170.61</v>
          </cell>
          <cell r="J139">
            <v>6142</v>
          </cell>
          <cell r="K139">
            <v>0</v>
          </cell>
          <cell r="L139">
            <v>0</v>
          </cell>
          <cell r="M139">
            <v>0</v>
          </cell>
        </row>
        <row r="140">
          <cell r="A140">
            <v>3482</v>
          </cell>
          <cell r="B140" t="str">
            <v>CONCRETE SAW</v>
          </cell>
          <cell r="C140" t="str">
            <v>MECO 42WC1</v>
          </cell>
          <cell r="D140" t="str">
            <v>88009-02-</v>
          </cell>
          <cell r="E140" t="str">
            <v>103M</v>
          </cell>
          <cell r="F140">
            <v>38355</v>
          </cell>
          <cell r="G140">
            <v>12044.97</v>
          </cell>
          <cell r="H140">
            <v>1204.49</v>
          </cell>
          <cell r="I140">
            <v>3161.83</v>
          </cell>
          <cell r="J140">
            <v>10840.48</v>
          </cell>
          <cell r="K140">
            <v>1204.49</v>
          </cell>
          <cell r="L140">
            <v>0</v>
          </cell>
          <cell r="M140">
            <v>0</v>
          </cell>
        </row>
        <row r="141">
          <cell r="A141">
            <v>3483</v>
          </cell>
          <cell r="B141" t="str">
            <v>ASPHALT PAVER</v>
          </cell>
          <cell r="C141" t="str">
            <v>CR561R</v>
          </cell>
          <cell r="D141" t="str">
            <v>88009-02-</v>
          </cell>
          <cell r="E141" t="str">
            <v>103M</v>
          </cell>
          <cell r="F141">
            <v>39431</v>
          </cell>
          <cell r="G141">
            <v>33082.29</v>
          </cell>
          <cell r="H141">
            <v>0</v>
          </cell>
          <cell r="I141">
            <v>33082.29</v>
          </cell>
          <cell r="J141">
            <v>22054.720000000001</v>
          </cell>
          <cell r="K141">
            <v>11027.57</v>
          </cell>
          <cell r="L141">
            <v>0</v>
          </cell>
          <cell r="M141">
            <v>4824.47</v>
          </cell>
        </row>
        <row r="142">
          <cell r="A142">
            <v>3484</v>
          </cell>
          <cell r="B142" t="str">
            <v>6" PUMP</v>
          </cell>
          <cell r="C142" t="str">
            <v>PP66S12L</v>
          </cell>
          <cell r="D142" t="str">
            <v>88009-02-</v>
          </cell>
          <cell r="E142" t="str">
            <v>803M</v>
          </cell>
          <cell r="F142">
            <v>38450</v>
          </cell>
          <cell r="G142">
            <v>27781.279999999999</v>
          </cell>
          <cell r="H142">
            <v>0</v>
          </cell>
          <cell r="I142">
            <v>0</v>
          </cell>
          <cell r="J142">
            <v>27781.279999999999</v>
          </cell>
          <cell r="K142">
            <v>0</v>
          </cell>
          <cell r="L142">
            <v>0</v>
          </cell>
          <cell r="M142">
            <v>0</v>
          </cell>
        </row>
        <row r="143">
          <cell r="A143">
            <v>3485</v>
          </cell>
          <cell r="B143" t="str">
            <v>TELESCOPIC HANDLER</v>
          </cell>
          <cell r="C143" t="str">
            <v>TH103</v>
          </cell>
          <cell r="D143" t="str">
            <v>88009-02-</v>
          </cell>
          <cell r="E143" t="str">
            <v>803M</v>
          </cell>
          <cell r="F143">
            <v>38470</v>
          </cell>
          <cell r="G143">
            <v>62832.63</v>
          </cell>
          <cell r="H143">
            <v>9424.89</v>
          </cell>
          <cell r="I143">
            <v>7417.72</v>
          </cell>
          <cell r="J143">
            <v>53407.74</v>
          </cell>
          <cell r="K143">
            <v>9424.89</v>
          </cell>
          <cell r="L143">
            <v>0</v>
          </cell>
          <cell r="M143">
            <v>0</v>
          </cell>
        </row>
        <row r="144">
          <cell r="A144">
            <v>3486</v>
          </cell>
          <cell r="B144" t="str">
            <v>MOTOR GRADER</v>
          </cell>
          <cell r="C144" t="str">
            <v>140H</v>
          </cell>
          <cell r="D144" t="str">
            <v>88009-02-</v>
          </cell>
          <cell r="E144" t="str">
            <v>103H</v>
          </cell>
          <cell r="F144">
            <v>38470</v>
          </cell>
          <cell r="G144">
            <v>284894.39</v>
          </cell>
          <cell r="H144">
            <v>42734.16</v>
          </cell>
          <cell r="I144">
            <v>152791.57</v>
          </cell>
          <cell r="J144">
            <v>184503.04000000001</v>
          </cell>
          <cell r="K144">
            <v>100391.35</v>
          </cell>
          <cell r="L144">
            <v>0</v>
          </cell>
          <cell r="M144">
            <v>20180.02</v>
          </cell>
        </row>
        <row r="145">
          <cell r="A145">
            <v>3487</v>
          </cell>
          <cell r="B145" t="str">
            <v>FLATBED TRUCK</v>
          </cell>
          <cell r="C145" t="str">
            <v>FL-70</v>
          </cell>
          <cell r="D145" t="str">
            <v>88009-02-</v>
          </cell>
          <cell r="E145" t="str">
            <v>113H</v>
          </cell>
          <cell r="F145">
            <v>38436</v>
          </cell>
          <cell r="G145">
            <v>21004.21</v>
          </cell>
          <cell r="H145">
            <v>3203.4</v>
          </cell>
          <cell r="I145">
            <v>11019.58</v>
          </cell>
          <cell r="J145">
            <v>13774.59</v>
          </cell>
          <cell r="K145">
            <v>7229.62</v>
          </cell>
          <cell r="L145">
            <v>0</v>
          </cell>
          <cell r="M145">
            <v>1483.44</v>
          </cell>
        </row>
        <row r="146">
          <cell r="A146">
            <v>3489</v>
          </cell>
          <cell r="B146" t="str">
            <v>SKIP LOADER</v>
          </cell>
          <cell r="C146" t="str">
            <v>210L</v>
          </cell>
          <cell r="D146" t="str">
            <v>88009-02-</v>
          </cell>
          <cell r="E146" t="str">
            <v>143M</v>
          </cell>
          <cell r="F146">
            <v>38516</v>
          </cell>
          <cell r="G146">
            <v>60538.96</v>
          </cell>
          <cell r="H146">
            <v>0</v>
          </cell>
          <cell r="I146">
            <v>11771.44</v>
          </cell>
          <cell r="J146">
            <v>60538.96</v>
          </cell>
          <cell r="K146">
            <v>0</v>
          </cell>
          <cell r="L146">
            <v>0</v>
          </cell>
          <cell r="M146">
            <v>0</v>
          </cell>
        </row>
        <row r="147">
          <cell r="A147">
            <v>3490</v>
          </cell>
          <cell r="B147" t="str">
            <v>TELESCOPIC HANDLER</v>
          </cell>
          <cell r="C147" t="str">
            <v>TH103</v>
          </cell>
          <cell r="D147" t="str">
            <v>88009-02-</v>
          </cell>
          <cell r="E147" t="str">
            <v>803M</v>
          </cell>
          <cell r="F147">
            <v>38571</v>
          </cell>
          <cell r="G147">
            <v>63260.22</v>
          </cell>
          <cell r="H147">
            <v>0</v>
          </cell>
          <cell r="I147">
            <v>15815.02</v>
          </cell>
          <cell r="J147">
            <v>63260.22</v>
          </cell>
          <cell r="K147">
            <v>0</v>
          </cell>
          <cell r="L147">
            <v>0</v>
          </cell>
          <cell r="M147">
            <v>0</v>
          </cell>
        </row>
        <row r="148">
          <cell r="A148">
            <v>3491</v>
          </cell>
          <cell r="B148" t="str">
            <v>TRENCHER</v>
          </cell>
          <cell r="C148" t="str">
            <v>RT40</v>
          </cell>
          <cell r="D148" t="str">
            <v>88009-02-</v>
          </cell>
          <cell r="E148" t="str">
            <v>143M</v>
          </cell>
          <cell r="F148">
            <v>38504</v>
          </cell>
          <cell r="G148">
            <v>43653.73</v>
          </cell>
          <cell r="H148">
            <v>0</v>
          </cell>
          <cell r="I148">
            <v>8503.91</v>
          </cell>
          <cell r="J148">
            <v>43653.73</v>
          </cell>
          <cell r="K148">
            <v>0</v>
          </cell>
          <cell r="L148">
            <v>0</v>
          </cell>
          <cell r="M148">
            <v>0</v>
          </cell>
        </row>
        <row r="149">
          <cell r="A149">
            <v>3493</v>
          </cell>
          <cell r="B149" t="str">
            <v>AIR COMPRESSOR</v>
          </cell>
          <cell r="C149" t="str">
            <v>P185WJDR</v>
          </cell>
          <cell r="D149" t="str">
            <v>88009-02-</v>
          </cell>
          <cell r="E149" t="str">
            <v>803M</v>
          </cell>
          <cell r="F149">
            <v>38534</v>
          </cell>
          <cell r="G149">
            <v>14339.56</v>
          </cell>
          <cell r="H149">
            <v>2150.94</v>
          </cell>
          <cell r="I149">
            <v>2708.6</v>
          </cell>
          <cell r="J149">
            <v>12188.62</v>
          </cell>
          <cell r="K149">
            <v>2150.94</v>
          </cell>
          <cell r="L149">
            <v>0</v>
          </cell>
          <cell r="M149">
            <v>0</v>
          </cell>
        </row>
        <row r="150">
          <cell r="A150">
            <v>3494</v>
          </cell>
          <cell r="B150" t="str">
            <v>ASPHALT ROLLER</v>
          </cell>
          <cell r="C150" t="str">
            <v>SW850</v>
          </cell>
          <cell r="D150" t="str">
            <v>88009-02-</v>
          </cell>
          <cell r="E150" t="str">
            <v>103M</v>
          </cell>
          <cell r="F150">
            <v>38523</v>
          </cell>
          <cell r="G150">
            <v>40080</v>
          </cell>
          <cell r="H150">
            <v>0</v>
          </cell>
          <cell r="I150">
            <v>0</v>
          </cell>
          <cell r="J150">
            <v>40080</v>
          </cell>
          <cell r="K150">
            <v>0</v>
          </cell>
          <cell r="L150">
            <v>0</v>
          </cell>
          <cell r="M150">
            <v>0</v>
          </cell>
        </row>
        <row r="151">
          <cell r="A151">
            <v>3495</v>
          </cell>
          <cell r="B151" t="str">
            <v>WATER TOWER</v>
          </cell>
          <cell r="C151" t="str">
            <v>KPT120</v>
          </cell>
          <cell r="D151" t="str">
            <v>88009-02-</v>
          </cell>
          <cell r="E151" t="str">
            <v>103M</v>
          </cell>
          <cell r="F151">
            <v>38609</v>
          </cell>
          <cell r="G151">
            <v>29631.25</v>
          </cell>
          <cell r="H151">
            <v>0</v>
          </cell>
          <cell r="I151">
            <v>20459.75</v>
          </cell>
          <cell r="J151">
            <v>20812.25</v>
          </cell>
          <cell r="K151">
            <v>8819</v>
          </cell>
          <cell r="L151">
            <v>0</v>
          </cell>
          <cell r="M151">
            <v>2469.25</v>
          </cell>
        </row>
        <row r="152">
          <cell r="A152">
            <v>3496</v>
          </cell>
          <cell r="B152" t="str">
            <v>MOWER</v>
          </cell>
          <cell r="C152" t="str">
            <v>MTGHS26A</v>
          </cell>
          <cell r="D152" t="str">
            <v>88009-02-</v>
          </cell>
          <cell r="E152" t="str">
            <v>143M</v>
          </cell>
          <cell r="F152">
            <v>38702</v>
          </cell>
          <cell r="G152">
            <v>11313.75</v>
          </cell>
          <cell r="H152">
            <v>0</v>
          </cell>
          <cell r="I152">
            <v>8215.8799999999992</v>
          </cell>
          <cell r="J152">
            <v>7542.64</v>
          </cell>
          <cell r="K152">
            <v>3771.11</v>
          </cell>
          <cell r="L152">
            <v>0</v>
          </cell>
          <cell r="M152">
            <v>942.83</v>
          </cell>
        </row>
        <row r="153">
          <cell r="A153">
            <v>3497</v>
          </cell>
          <cell r="B153" t="str">
            <v>MOTOR GRADER</v>
          </cell>
          <cell r="C153" t="str">
            <v>140H</v>
          </cell>
          <cell r="D153" t="str">
            <v>88009-02-</v>
          </cell>
          <cell r="E153" t="str">
            <v>303H</v>
          </cell>
          <cell r="F153">
            <v>38808</v>
          </cell>
          <cell r="G153">
            <v>290637.21000000002</v>
          </cell>
          <cell r="H153">
            <v>43595.58</v>
          </cell>
          <cell r="I153">
            <v>191163.2</v>
          </cell>
          <cell r="J153">
            <v>152930.44</v>
          </cell>
          <cell r="K153">
            <v>137706.76999999999</v>
          </cell>
          <cell r="L153">
            <v>0</v>
          </cell>
          <cell r="M153">
            <v>20586.79</v>
          </cell>
        </row>
        <row r="154">
          <cell r="A154">
            <v>3498</v>
          </cell>
          <cell r="B154" t="str">
            <v>BACKHOE</v>
          </cell>
          <cell r="C154" t="str">
            <v>446D</v>
          </cell>
          <cell r="D154" t="str">
            <v>88009-02-</v>
          </cell>
          <cell r="E154" t="str">
            <v>303H</v>
          </cell>
          <cell r="F154">
            <v>38808</v>
          </cell>
          <cell r="G154">
            <v>148690.07999999999</v>
          </cell>
          <cell r="H154">
            <v>22303.51</v>
          </cell>
          <cell r="I154">
            <v>97799.17</v>
          </cell>
          <cell r="J154">
            <v>78239.199999999997</v>
          </cell>
          <cell r="K154">
            <v>70450.880000000005</v>
          </cell>
          <cell r="L154">
            <v>0</v>
          </cell>
          <cell r="M154">
            <v>10532.2</v>
          </cell>
        </row>
        <row r="155">
          <cell r="A155">
            <v>3499</v>
          </cell>
          <cell r="B155" t="str">
            <v>WHEEL LOADER</v>
          </cell>
          <cell r="C155" t="str">
            <v>980H</v>
          </cell>
          <cell r="D155" t="str">
            <v>88009-02-</v>
          </cell>
          <cell r="E155" t="str">
            <v>303H</v>
          </cell>
          <cell r="F155">
            <v>38808</v>
          </cell>
          <cell r="G155">
            <v>421040.98</v>
          </cell>
          <cell r="H155">
            <v>63156</v>
          </cell>
          <cell r="I155">
            <v>276934.77</v>
          </cell>
          <cell r="J155">
            <v>221547.7</v>
          </cell>
          <cell r="K155">
            <v>199493.28</v>
          </cell>
          <cell r="L155">
            <v>0</v>
          </cell>
          <cell r="M155">
            <v>29823.71</v>
          </cell>
        </row>
        <row r="156">
          <cell r="A156">
            <v>3500</v>
          </cell>
          <cell r="B156" t="str">
            <v>MATERIAL TRAILER</v>
          </cell>
          <cell r="C156" t="str">
            <v>70TV12</v>
          </cell>
          <cell r="D156" t="str">
            <v>88009-02-</v>
          </cell>
          <cell r="E156" t="str">
            <v>143M</v>
          </cell>
          <cell r="F156">
            <v>38749</v>
          </cell>
          <cell r="G156">
            <v>3261.56</v>
          </cell>
          <cell r="H156">
            <v>0</v>
          </cell>
          <cell r="I156">
            <v>2484.96</v>
          </cell>
          <cell r="J156">
            <v>2057.9899999999998</v>
          </cell>
          <cell r="K156">
            <v>1203.57</v>
          </cell>
          <cell r="L156">
            <v>0</v>
          </cell>
          <cell r="M156">
            <v>271.81</v>
          </cell>
        </row>
        <row r="157">
          <cell r="A157">
            <v>3501</v>
          </cell>
          <cell r="B157" t="str">
            <v>TELESCOPIC HANDLER</v>
          </cell>
          <cell r="C157" t="str">
            <v>TH560B</v>
          </cell>
          <cell r="D157" t="str">
            <v>88009-02-</v>
          </cell>
          <cell r="E157" t="str">
            <v>703M</v>
          </cell>
          <cell r="F157">
            <v>38808</v>
          </cell>
          <cell r="G157">
            <v>87277.5</v>
          </cell>
          <cell r="H157">
            <v>13091.63</v>
          </cell>
          <cell r="I157">
            <v>35032.19</v>
          </cell>
          <cell r="J157">
            <v>74185.87</v>
          </cell>
          <cell r="K157">
            <v>13091.63</v>
          </cell>
          <cell r="L157">
            <v>0</v>
          </cell>
          <cell r="M157">
            <v>0</v>
          </cell>
        </row>
        <row r="158">
          <cell r="A158">
            <v>3502</v>
          </cell>
          <cell r="B158" t="str">
            <v>AIR COMPRESSOR</v>
          </cell>
          <cell r="C158" t="str">
            <v>P185WJDR</v>
          </cell>
          <cell r="D158" t="str">
            <v>88009-02-</v>
          </cell>
          <cell r="E158" t="str">
            <v>303M</v>
          </cell>
          <cell r="F158">
            <v>38888</v>
          </cell>
          <cell r="G158">
            <v>14237.44</v>
          </cell>
          <cell r="H158">
            <v>0</v>
          </cell>
          <cell r="I158">
            <v>13215.68</v>
          </cell>
          <cell r="J158">
            <v>14237.44</v>
          </cell>
          <cell r="K158">
            <v>0</v>
          </cell>
          <cell r="L158">
            <v>0</v>
          </cell>
          <cell r="M158">
            <v>0</v>
          </cell>
        </row>
        <row r="159">
          <cell r="A159">
            <v>3503</v>
          </cell>
          <cell r="B159" t="str">
            <v>SCRAPER</v>
          </cell>
          <cell r="C159" t="str">
            <v>613C</v>
          </cell>
          <cell r="D159" t="str">
            <v>88009-02-</v>
          </cell>
          <cell r="E159" t="str">
            <v>103H</v>
          </cell>
          <cell r="F159">
            <v>38959</v>
          </cell>
          <cell r="G159">
            <v>59262.5</v>
          </cell>
          <cell r="H159">
            <v>8889.3799999999992</v>
          </cell>
          <cell r="I159">
            <v>50373.120000000003</v>
          </cell>
          <cell r="J159">
            <v>28784.81</v>
          </cell>
          <cell r="K159">
            <v>30477.69</v>
          </cell>
          <cell r="L159">
            <v>0</v>
          </cell>
          <cell r="M159">
            <v>-141.1</v>
          </cell>
        </row>
        <row r="160">
          <cell r="A160">
            <v>3504</v>
          </cell>
          <cell r="B160" t="str">
            <v>2 AXLE WATER TRUCK</v>
          </cell>
          <cell r="C160" t="str">
            <v>330</v>
          </cell>
          <cell r="D160" t="str">
            <v>88009-02-</v>
          </cell>
          <cell r="E160" t="str">
            <v>803M</v>
          </cell>
          <cell r="F160">
            <v>38959</v>
          </cell>
          <cell r="G160">
            <v>55210.99</v>
          </cell>
          <cell r="H160">
            <v>0</v>
          </cell>
          <cell r="I160">
            <v>41408.29</v>
          </cell>
          <cell r="J160">
            <v>44168.639999999999</v>
          </cell>
          <cell r="K160">
            <v>11042.35</v>
          </cell>
          <cell r="L160">
            <v>0</v>
          </cell>
          <cell r="M160">
            <v>6441.26</v>
          </cell>
        </row>
        <row r="161">
          <cell r="A161">
            <v>3505</v>
          </cell>
          <cell r="B161" t="str">
            <v>2 AXLE WATER TRUCK</v>
          </cell>
          <cell r="C161" t="str">
            <v>330</v>
          </cell>
          <cell r="D161" t="str">
            <v>88009-02-</v>
          </cell>
          <cell r="E161" t="str">
            <v>103M</v>
          </cell>
          <cell r="F161">
            <v>38959</v>
          </cell>
          <cell r="G161">
            <v>54955.99</v>
          </cell>
          <cell r="H161">
            <v>0</v>
          </cell>
          <cell r="I161">
            <v>41217.040000000001</v>
          </cell>
          <cell r="J161">
            <v>43964.639999999999</v>
          </cell>
          <cell r="K161">
            <v>10991.35</v>
          </cell>
          <cell r="L161">
            <v>0</v>
          </cell>
          <cell r="M161">
            <v>6411.51</v>
          </cell>
        </row>
        <row r="162">
          <cell r="A162">
            <v>3506</v>
          </cell>
          <cell r="B162" t="str">
            <v>2 AXLE WATER TRUCK</v>
          </cell>
          <cell r="C162" t="str">
            <v>330</v>
          </cell>
          <cell r="D162" t="str">
            <v>88009-02-</v>
          </cell>
          <cell r="E162" t="str">
            <v>103M</v>
          </cell>
          <cell r="F162">
            <v>38959</v>
          </cell>
          <cell r="G162">
            <v>55210.99</v>
          </cell>
          <cell r="H162">
            <v>0</v>
          </cell>
          <cell r="I162">
            <v>41408.29</v>
          </cell>
          <cell r="J162">
            <v>44168.639999999999</v>
          </cell>
          <cell r="K162">
            <v>11042.35</v>
          </cell>
          <cell r="L162">
            <v>0</v>
          </cell>
          <cell r="M162">
            <v>6441.26</v>
          </cell>
        </row>
        <row r="163">
          <cell r="A163">
            <v>3507</v>
          </cell>
          <cell r="B163" t="str">
            <v>2 AXLE WATER TRUCK</v>
          </cell>
          <cell r="C163" t="str">
            <v>330</v>
          </cell>
          <cell r="D163" t="str">
            <v>88009-02-</v>
          </cell>
          <cell r="E163" t="str">
            <v>303M</v>
          </cell>
          <cell r="F163">
            <v>38959</v>
          </cell>
          <cell r="G163">
            <v>54955.98</v>
          </cell>
          <cell r="H163">
            <v>0</v>
          </cell>
          <cell r="I163">
            <v>41217.03</v>
          </cell>
          <cell r="J163">
            <v>43964.639999999999</v>
          </cell>
          <cell r="K163">
            <v>10991.34</v>
          </cell>
          <cell r="L163">
            <v>0</v>
          </cell>
          <cell r="M163">
            <v>6411.51</v>
          </cell>
        </row>
        <row r="164">
          <cell r="A164">
            <v>3508</v>
          </cell>
          <cell r="B164" t="str">
            <v>SKIP LOADER</v>
          </cell>
          <cell r="C164" t="str">
            <v>210 LE</v>
          </cell>
          <cell r="D164" t="str">
            <v>88009-02-</v>
          </cell>
          <cell r="E164" t="str">
            <v>103H</v>
          </cell>
          <cell r="F164">
            <v>38975</v>
          </cell>
          <cell r="G164">
            <v>67191.86</v>
          </cell>
          <cell r="H164">
            <v>10078.780000000001</v>
          </cell>
          <cell r="I164">
            <v>47594.22</v>
          </cell>
          <cell r="J164">
            <v>31956.22</v>
          </cell>
          <cell r="K164">
            <v>35235.64</v>
          </cell>
          <cell r="L164">
            <v>0</v>
          </cell>
          <cell r="M164">
            <v>4759.4399999999996</v>
          </cell>
        </row>
        <row r="165">
          <cell r="A165">
            <v>3508.01</v>
          </cell>
          <cell r="B165" t="str">
            <v>DIESEL PARTICULAR FILTER</v>
          </cell>
          <cell r="C165" t="str">
            <v>FS80MKS</v>
          </cell>
          <cell r="D165" t="str">
            <v>88009-02-</v>
          </cell>
          <cell r="F165">
            <v>40011</v>
          </cell>
          <cell r="G165">
            <v>16367.52</v>
          </cell>
          <cell r="H165">
            <v>0</v>
          </cell>
          <cell r="I165">
            <v>16367.52</v>
          </cell>
          <cell r="J165">
            <v>3750.89</v>
          </cell>
          <cell r="K165">
            <v>12616.63</v>
          </cell>
          <cell r="L165">
            <v>0</v>
          </cell>
          <cell r="M165">
            <v>2386.9299999999998</v>
          </cell>
        </row>
        <row r="166">
          <cell r="A166">
            <v>3510</v>
          </cell>
          <cell r="B166" t="str">
            <v>GENERATOR</v>
          </cell>
          <cell r="C166" t="str">
            <v>70 KVA</v>
          </cell>
          <cell r="D166" t="str">
            <v>88009-02-</v>
          </cell>
          <cell r="E166" t="str">
            <v>103M</v>
          </cell>
          <cell r="F166">
            <v>38986</v>
          </cell>
          <cell r="G166">
            <v>25774.16</v>
          </cell>
          <cell r="H166">
            <v>0</v>
          </cell>
          <cell r="I166">
            <v>10739.25</v>
          </cell>
          <cell r="J166">
            <v>25774.16</v>
          </cell>
          <cell r="K166">
            <v>0</v>
          </cell>
          <cell r="L166">
            <v>0</v>
          </cell>
          <cell r="M166">
            <v>0</v>
          </cell>
        </row>
        <row r="167">
          <cell r="A167">
            <v>3511</v>
          </cell>
          <cell r="B167" t="str">
            <v>BACKHOE</v>
          </cell>
          <cell r="C167" t="str">
            <v>446D</v>
          </cell>
          <cell r="D167" t="str">
            <v>88009-02-</v>
          </cell>
          <cell r="E167" t="str">
            <v>103H</v>
          </cell>
          <cell r="F167">
            <v>38992</v>
          </cell>
          <cell r="G167">
            <v>150348.6</v>
          </cell>
          <cell r="H167">
            <v>22552</v>
          </cell>
          <cell r="I167">
            <v>108018.53</v>
          </cell>
          <cell r="J167">
            <v>69983.94</v>
          </cell>
          <cell r="K167">
            <v>80364.66</v>
          </cell>
          <cell r="L167">
            <v>0</v>
          </cell>
          <cell r="M167">
            <v>10649.73</v>
          </cell>
        </row>
        <row r="168">
          <cell r="A168">
            <v>3512</v>
          </cell>
          <cell r="B168" t="str">
            <v>SKIP LOADER</v>
          </cell>
          <cell r="C168" t="str">
            <v>210 LE</v>
          </cell>
          <cell r="D168" t="str">
            <v>88009-02-</v>
          </cell>
          <cell r="E168" t="str">
            <v>303H</v>
          </cell>
          <cell r="F168">
            <v>38999</v>
          </cell>
          <cell r="G168">
            <v>66571.149999999994</v>
          </cell>
          <cell r="H168">
            <v>9985.67</v>
          </cell>
          <cell r="I168">
            <v>56585.48</v>
          </cell>
          <cell r="J168">
            <v>30987.18</v>
          </cell>
          <cell r="K168">
            <v>35583.97</v>
          </cell>
          <cell r="L168">
            <v>0</v>
          </cell>
          <cell r="M168">
            <v>79.290000000000006</v>
          </cell>
        </row>
        <row r="169">
          <cell r="A169">
            <v>3514</v>
          </cell>
          <cell r="B169" t="str">
            <v>EQUIPMENT TRAILER</v>
          </cell>
          <cell r="C169" t="str">
            <v>T9B</v>
          </cell>
          <cell r="D169" t="str">
            <v>88009-02-</v>
          </cell>
          <cell r="E169" t="str">
            <v>143M</v>
          </cell>
          <cell r="F169">
            <v>39085</v>
          </cell>
          <cell r="G169">
            <v>6604.92</v>
          </cell>
          <cell r="H169">
            <v>0</v>
          </cell>
          <cell r="I169">
            <v>3852.87</v>
          </cell>
          <cell r="J169">
            <v>6604.92</v>
          </cell>
          <cell r="K169">
            <v>0</v>
          </cell>
          <cell r="L169">
            <v>0</v>
          </cell>
          <cell r="M169">
            <v>0</v>
          </cell>
        </row>
        <row r="170">
          <cell r="A170">
            <v>3515</v>
          </cell>
          <cell r="B170" t="str">
            <v>SKIP LOADER</v>
          </cell>
          <cell r="C170" t="str">
            <v>210LE</v>
          </cell>
          <cell r="D170" t="str">
            <v>88009-02-</v>
          </cell>
          <cell r="E170" t="str">
            <v>103H</v>
          </cell>
          <cell r="F170">
            <v>39100</v>
          </cell>
          <cell r="G170">
            <v>67191.86</v>
          </cell>
          <cell r="H170">
            <v>10078.780000000001</v>
          </cell>
          <cell r="I170">
            <v>50313.88</v>
          </cell>
          <cell r="J170">
            <v>29236.560000000001</v>
          </cell>
          <cell r="K170">
            <v>37955.300000000003</v>
          </cell>
          <cell r="L170">
            <v>0</v>
          </cell>
          <cell r="M170">
            <v>4759.4399999999996</v>
          </cell>
        </row>
        <row r="171">
          <cell r="A171">
            <v>3516</v>
          </cell>
          <cell r="B171" t="str">
            <v>2 AXLE DUMP TRUCK</v>
          </cell>
          <cell r="D171" t="str">
            <v>88009-02-</v>
          </cell>
          <cell r="E171" t="str">
            <v>103M</v>
          </cell>
          <cell r="F171">
            <v>39140</v>
          </cell>
          <cell r="G171">
            <v>33150</v>
          </cell>
          <cell r="H171">
            <v>4982.09</v>
          </cell>
          <cell r="I171">
            <v>21125.95</v>
          </cell>
          <cell r="J171">
            <v>28171.47</v>
          </cell>
          <cell r="K171">
            <v>4978.53</v>
          </cell>
          <cell r="L171">
            <v>0</v>
          </cell>
          <cell r="M171">
            <v>782.51</v>
          </cell>
        </row>
        <row r="172">
          <cell r="A172">
            <v>3517</v>
          </cell>
          <cell r="B172" t="str">
            <v>2 AXLE DUMP TRUCK</v>
          </cell>
          <cell r="C172" t="str">
            <v>6 YARD</v>
          </cell>
          <cell r="D172" t="str">
            <v>88009-02-</v>
          </cell>
          <cell r="E172" t="str">
            <v>103M</v>
          </cell>
          <cell r="F172">
            <v>39140</v>
          </cell>
          <cell r="G172">
            <v>33150</v>
          </cell>
          <cell r="H172">
            <v>4982.09</v>
          </cell>
          <cell r="I172">
            <v>21125.95</v>
          </cell>
          <cell r="J172">
            <v>28171.47</v>
          </cell>
          <cell r="K172">
            <v>4978.53</v>
          </cell>
          <cell r="L172">
            <v>0</v>
          </cell>
          <cell r="M172">
            <v>782.51</v>
          </cell>
        </row>
        <row r="173">
          <cell r="A173">
            <v>3518</v>
          </cell>
          <cell r="B173" t="str">
            <v>EQUIPMENT TRAILER</v>
          </cell>
          <cell r="D173" t="str">
            <v>88009-02-</v>
          </cell>
          <cell r="E173" t="str">
            <v>113M</v>
          </cell>
          <cell r="F173">
            <v>39295</v>
          </cell>
          <cell r="G173">
            <v>14049.25</v>
          </cell>
          <cell r="H173">
            <v>0</v>
          </cell>
          <cell r="I173">
            <v>13547.5</v>
          </cell>
          <cell r="J173">
            <v>6021</v>
          </cell>
          <cell r="K173">
            <v>8028.25</v>
          </cell>
          <cell r="L173">
            <v>0</v>
          </cell>
          <cell r="M173">
            <v>1170.75</v>
          </cell>
        </row>
        <row r="174">
          <cell r="A174">
            <v>3519</v>
          </cell>
          <cell r="B174" t="str">
            <v>MATERIAL TRAILER</v>
          </cell>
          <cell r="D174" t="str">
            <v>88009-02-</v>
          </cell>
          <cell r="E174" t="str">
            <v>113M</v>
          </cell>
          <cell r="F174">
            <v>39144</v>
          </cell>
          <cell r="G174">
            <v>7283.63</v>
          </cell>
          <cell r="H174">
            <v>0</v>
          </cell>
          <cell r="I174">
            <v>5665.07</v>
          </cell>
          <cell r="J174">
            <v>7283.63</v>
          </cell>
          <cell r="K174">
            <v>0</v>
          </cell>
          <cell r="L174">
            <v>0</v>
          </cell>
          <cell r="M174">
            <v>404.75</v>
          </cell>
        </row>
        <row r="175">
          <cell r="A175">
            <v>3520</v>
          </cell>
          <cell r="B175" t="str">
            <v>FLATBED TRUCK</v>
          </cell>
          <cell r="C175" t="str">
            <v>FL70</v>
          </cell>
          <cell r="D175" t="str">
            <v>88009-02-</v>
          </cell>
          <cell r="E175" t="str">
            <v>703M</v>
          </cell>
          <cell r="F175">
            <v>39188</v>
          </cell>
          <cell r="G175">
            <v>28015</v>
          </cell>
          <cell r="H175">
            <v>0</v>
          </cell>
          <cell r="I175">
            <v>22567.65</v>
          </cell>
          <cell r="J175">
            <v>28015</v>
          </cell>
          <cell r="K175">
            <v>0</v>
          </cell>
          <cell r="L175">
            <v>0</v>
          </cell>
          <cell r="M175">
            <v>2334.71</v>
          </cell>
        </row>
        <row r="176">
          <cell r="A176">
            <v>3521</v>
          </cell>
          <cell r="B176" t="str">
            <v>WHEEL LOADER</v>
          </cell>
          <cell r="C176" t="str">
            <v>950G</v>
          </cell>
          <cell r="D176" t="str">
            <v>88009-02-</v>
          </cell>
          <cell r="E176" t="str">
            <v>303M</v>
          </cell>
          <cell r="F176">
            <v>39225</v>
          </cell>
          <cell r="G176">
            <v>153214.07</v>
          </cell>
          <cell r="H176">
            <v>0</v>
          </cell>
          <cell r="I176">
            <v>142270.19</v>
          </cell>
          <cell r="J176">
            <v>71115.179999999993</v>
          </cell>
          <cell r="K176">
            <v>82098.89</v>
          </cell>
          <cell r="L176">
            <v>0</v>
          </cell>
          <cell r="M176">
            <v>12767.86</v>
          </cell>
        </row>
        <row r="177">
          <cell r="A177">
            <v>3522</v>
          </cell>
          <cell r="B177" t="str">
            <v>MOTOR GRADER</v>
          </cell>
          <cell r="C177" t="str">
            <v>140H</v>
          </cell>
          <cell r="D177" t="str">
            <v>88009-02-</v>
          </cell>
          <cell r="E177" t="str">
            <v>303H</v>
          </cell>
          <cell r="F177">
            <v>39225</v>
          </cell>
          <cell r="G177">
            <v>144078.82</v>
          </cell>
          <cell r="H177">
            <v>21418</v>
          </cell>
          <cell r="I177">
            <v>113899.32</v>
          </cell>
          <cell r="J177">
            <v>56949.75</v>
          </cell>
          <cell r="K177">
            <v>87129.07</v>
          </cell>
          <cell r="L177">
            <v>0</v>
          </cell>
          <cell r="M177">
            <v>10221.75</v>
          </cell>
        </row>
        <row r="178">
          <cell r="A178">
            <v>3527</v>
          </cell>
          <cell r="B178" t="str">
            <v>SKID STEER LOADER</v>
          </cell>
          <cell r="C178" t="str">
            <v>317</v>
          </cell>
          <cell r="D178" t="str">
            <v>88009-02-</v>
          </cell>
          <cell r="E178" t="str">
            <v>303M</v>
          </cell>
          <cell r="F178">
            <v>39316</v>
          </cell>
          <cell r="G178">
            <v>30566.25</v>
          </cell>
          <cell r="H178">
            <v>4584.9399999999996</v>
          </cell>
          <cell r="I178">
            <v>25053.41</v>
          </cell>
          <cell r="J178">
            <v>11134.8</v>
          </cell>
          <cell r="K178">
            <v>19431.45</v>
          </cell>
          <cell r="L178">
            <v>0</v>
          </cell>
          <cell r="M178">
            <v>2165.1</v>
          </cell>
        </row>
        <row r="179">
          <cell r="A179">
            <v>3536</v>
          </cell>
          <cell r="B179" t="str">
            <v>OFFICE TRAILER</v>
          </cell>
          <cell r="D179" t="str">
            <v>88009-02-</v>
          </cell>
          <cell r="E179" t="str">
            <v>903M</v>
          </cell>
          <cell r="F179">
            <v>39392</v>
          </cell>
          <cell r="G179">
            <v>7233.61</v>
          </cell>
          <cell r="H179">
            <v>0</v>
          </cell>
          <cell r="I179">
            <v>7233.61</v>
          </cell>
          <cell r="J179">
            <v>3978.48</v>
          </cell>
          <cell r="K179">
            <v>3255.13</v>
          </cell>
          <cell r="L179">
            <v>0</v>
          </cell>
          <cell r="M179">
            <v>843.92</v>
          </cell>
        </row>
        <row r="180">
          <cell r="A180">
            <v>3540</v>
          </cell>
          <cell r="B180" t="str">
            <v>WHEEL LOADER</v>
          </cell>
          <cell r="C180" t="str">
            <v>950H</v>
          </cell>
          <cell r="D180" t="str">
            <v>88009-02-</v>
          </cell>
          <cell r="E180" t="str">
            <v>303H</v>
          </cell>
          <cell r="F180">
            <v>39465</v>
          </cell>
          <cell r="G180">
            <v>227570.41</v>
          </cell>
          <cell r="H180">
            <v>34135.56</v>
          </cell>
          <cell r="I180">
            <v>193434.85</v>
          </cell>
          <cell r="J180">
            <v>71386.66</v>
          </cell>
          <cell r="K180">
            <v>156183.75</v>
          </cell>
          <cell r="L180">
            <v>0</v>
          </cell>
          <cell r="M180">
            <v>6366.58</v>
          </cell>
        </row>
        <row r="181">
          <cell r="A181">
            <v>3541</v>
          </cell>
          <cell r="B181" t="str">
            <v>EXCAVATOR</v>
          </cell>
          <cell r="C181" t="str">
            <v>330 DL</v>
          </cell>
          <cell r="D181" t="str">
            <v>88009-02-</v>
          </cell>
          <cell r="E181" t="str">
            <v>603H</v>
          </cell>
          <cell r="F181">
            <v>39539</v>
          </cell>
          <cell r="G181">
            <v>352925.68</v>
          </cell>
          <cell r="H181">
            <v>52938.85</v>
          </cell>
          <cell r="I181">
            <v>299986.83</v>
          </cell>
          <cell r="J181">
            <v>99995.58</v>
          </cell>
          <cell r="K181">
            <v>252930.1</v>
          </cell>
          <cell r="L181">
            <v>0</v>
          </cell>
          <cell r="M181">
            <v>-105877.71</v>
          </cell>
        </row>
        <row r="182">
          <cell r="A182">
            <v>3542</v>
          </cell>
          <cell r="B182" t="str">
            <v>3 AXLE WATER TRUCK</v>
          </cell>
          <cell r="C182" t="str">
            <v>340</v>
          </cell>
          <cell r="D182" t="str">
            <v>88009-02-</v>
          </cell>
          <cell r="E182" t="str">
            <v>303H</v>
          </cell>
          <cell r="F182">
            <v>39574</v>
          </cell>
          <cell r="G182">
            <v>136480.29999999999</v>
          </cell>
          <cell r="H182">
            <v>20472.05</v>
          </cell>
          <cell r="I182">
            <v>116008.25</v>
          </cell>
          <cell r="J182">
            <v>37288.35</v>
          </cell>
          <cell r="K182">
            <v>99191.95</v>
          </cell>
          <cell r="L182">
            <v>0</v>
          </cell>
          <cell r="M182">
            <v>9667.35</v>
          </cell>
        </row>
        <row r="183">
          <cell r="A183">
            <v>3545</v>
          </cell>
          <cell r="B183" t="str">
            <v>DIAGNOSTIC CENTER</v>
          </cell>
          <cell r="C183" t="str">
            <v>310-0322</v>
          </cell>
          <cell r="D183" t="str">
            <v>88009-02-</v>
          </cell>
          <cell r="E183" t="str">
            <v>012</v>
          </cell>
          <cell r="F183">
            <v>39534</v>
          </cell>
          <cell r="G183">
            <v>3801.64</v>
          </cell>
          <cell r="H183">
            <v>0</v>
          </cell>
          <cell r="I183">
            <v>3801.64</v>
          </cell>
          <cell r="J183">
            <v>2851.2</v>
          </cell>
          <cell r="K183">
            <v>950.44</v>
          </cell>
          <cell r="L183">
            <v>0</v>
          </cell>
          <cell r="M183">
            <v>739.2</v>
          </cell>
        </row>
        <row r="184">
          <cell r="A184">
            <v>3550</v>
          </cell>
          <cell r="B184" t="str">
            <v>WHEEL LOADER</v>
          </cell>
          <cell r="C184" t="str">
            <v>950H</v>
          </cell>
          <cell r="D184" t="str">
            <v>88009-02-</v>
          </cell>
          <cell r="E184" t="str">
            <v>603H</v>
          </cell>
          <cell r="F184">
            <v>39722</v>
          </cell>
          <cell r="G184">
            <v>240580.19</v>
          </cell>
          <cell r="H184">
            <v>36087.03</v>
          </cell>
          <cell r="I184">
            <v>204493.16</v>
          </cell>
          <cell r="J184">
            <v>55992.12</v>
          </cell>
          <cell r="K184">
            <v>184588.07</v>
          </cell>
          <cell r="L184">
            <v>0</v>
          </cell>
          <cell r="M184">
            <v>17041.080000000002</v>
          </cell>
        </row>
        <row r="185">
          <cell r="A185">
            <v>3552</v>
          </cell>
          <cell r="B185" t="str">
            <v>SCRAPER</v>
          </cell>
          <cell r="C185" t="str">
            <v>613 G</v>
          </cell>
          <cell r="D185" t="str">
            <v>88009-02-</v>
          </cell>
          <cell r="E185" t="str">
            <v>303H</v>
          </cell>
          <cell r="F185">
            <v>39772</v>
          </cell>
          <cell r="G185">
            <v>254182.5</v>
          </cell>
          <cell r="H185">
            <v>38127.379999999997</v>
          </cell>
          <cell r="I185">
            <v>216055.12</v>
          </cell>
          <cell r="J185">
            <v>54013.68</v>
          </cell>
          <cell r="K185">
            <v>200168.82</v>
          </cell>
          <cell r="L185">
            <v>0</v>
          </cell>
          <cell r="M185">
            <v>18004.560000000001</v>
          </cell>
        </row>
        <row r="186">
          <cell r="A186">
            <v>3563</v>
          </cell>
          <cell r="B186" t="str">
            <v>SPUR POWER WINCHES</v>
          </cell>
          <cell r="C186" t="str">
            <v>4HS26M-S10</v>
          </cell>
          <cell r="D186" t="str">
            <v>88009-02-</v>
          </cell>
          <cell r="E186" t="str">
            <v>703M</v>
          </cell>
          <cell r="F186">
            <v>39753</v>
          </cell>
          <cell r="G186">
            <v>37640.71</v>
          </cell>
          <cell r="H186">
            <v>5646.11</v>
          </cell>
          <cell r="I186">
            <v>31994.6</v>
          </cell>
          <cell r="J186">
            <v>7998.69</v>
          </cell>
          <cell r="K186">
            <v>29642.02</v>
          </cell>
          <cell r="L186">
            <v>0</v>
          </cell>
          <cell r="M186">
            <v>2666.23</v>
          </cell>
        </row>
        <row r="187">
          <cell r="A187">
            <v>3564</v>
          </cell>
          <cell r="B187" t="str">
            <v>SPUR POWER WINCHES</v>
          </cell>
          <cell r="C187" t="str">
            <v>4HS26M-S10</v>
          </cell>
          <cell r="D187" t="str">
            <v>88009-02-</v>
          </cell>
          <cell r="E187" t="str">
            <v>703M</v>
          </cell>
          <cell r="F187">
            <v>39753</v>
          </cell>
          <cell r="G187">
            <v>37640.71</v>
          </cell>
          <cell r="H187">
            <v>5646.11</v>
          </cell>
          <cell r="I187">
            <v>31994.6</v>
          </cell>
          <cell r="J187">
            <v>7998.69</v>
          </cell>
          <cell r="K187">
            <v>29642.02</v>
          </cell>
          <cell r="L187">
            <v>0</v>
          </cell>
          <cell r="M187">
            <v>2666.23</v>
          </cell>
        </row>
        <row r="188">
          <cell r="A188">
            <v>3565</v>
          </cell>
          <cell r="B188" t="str">
            <v>SPUR POWER WINCHES</v>
          </cell>
          <cell r="C188" t="str">
            <v>4HS26M-S10</v>
          </cell>
          <cell r="D188" t="str">
            <v>88009-02-</v>
          </cell>
          <cell r="E188" t="str">
            <v>703M</v>
          </cell>
          <cell r="F188">
            <v>39753</v>
          </cell>
          <cell r="G188">
            <v>37640.71</v>
          </cell>
          <cell r="H188">
            <v>5646.11</v>
          </cell>
          <cell r="I188">
            <v>31994.6</v>
          </cell>
          <cell r="J188">
            <v>7998.69</v>
          </cell>
          <cell r="K188">
            <v>29642.02</v>
          </cell>
          <cell r="L188">
            <v>0</v>
          </cell>
          <cell r="M188">
            <v>2666.23</v>
          </cell>
        </row>
        <row r="189">
          <cell r="A189">
            <v>3566</v>
          </cell>
          <cell r="B189" t="str">
            <v>SPUR POWER WINCHES</v>
          </cell>
          <cell r="C189" t="str">
            <v>4HS26M-S10</v>
          </cell>
          <cell r="D189" t="str">
            <v>88009-02-</v>
          </cell>
          <cell r="E189" t="str">
            <v>703M</v>
          </cell>
          <cell r="F189">
            <v>39753</v>
          </cell>
          <cell r="G189">
            <v>37640.71</v>
          </cell>
          <cell r="H189">
            <v>5646.11</v>
          </cell>
          <cell r="I189">
            <v>31994.6</v>
          </cell>
          <cell r="J189">
            <v>7998.69</v>
          </cell>
          <cell r="K189">
            <v>29642.02</v>
          </cell>
          <cell r="L189">
            <v>0</v>
          </cell>
          <cell r="M189">
            <v>2666.23</v>
          </cell>
        </row>
        <row r="190">
          <cell r="A190">
            <v>3567</v>
          </cell>
          <cell r="B190" t="str">
            <v>SPUR POWER WINCHES</v>
          </cell>
          <cell r="C190" t="str">
            <v>4HS26M-S10</v>
          </cell>
          <cell r="D190" t="str">
            <v>88009-02-</v>
          </cell>
          <cell r="E190" t="str">
            <v>703M</v>
          </cell>
          <cell r="F190">
            <v>39753</v>
          </cell>
          <cell r="G190">
            <v>37640.71</v>
          </cell>
          <cell r="H190">
            <v>5646.11</v>
          </cell>
          <cell r="I190">
            <v>31994.6</v>
          </cell>
          <cell r="J190">
            <v>7998.69</v>
          </cell>
          <cell r="K190">
            <v>29642.02</v>
          </cell>
          <cell r="L190">
            <v>0</v>
          </cell>
          <cell r="M190">
            <v>2666.23</v>
          </cell>
        </row>
        <row r="191">
          <cell r="A191">
            <v>3568</v>
          </cell>
          <cell r="B191" t="str">
            <v>SPUR POWER WINCHES</v>
          </cell>
          <cell r="C191" t="str">
            <v>4HS26M-S10</v>
          </cell>
          <cell r="D191" t="str">
            <v>88009-02-</v>
          </cell>
          <cell r="E191" t="str">
            <v>703M</v>
          </cell>
          <cell r="F191">
            <v>39753</v>
          </cell>
          <cell r="G191">
            <v>37640.699999999997</v>
          </cell>
          <cell r="H191">
            <v>5646.11</v>
          </cell>
          <cell r="I191">
            <v>31994.6</v>
          </cell>
          <cell r="J191">
            <v>7998.69</v>
          </cell>
          <cell r="K191">
            <v>29642.01</v>
          </cell>
          <cell r="L191">
            <v>0</v>
          </cell>
          <cell r="M191">
            <v>2666.23</v>
          </cell>
        </row>
        <row r="192">
          <cell r="A192">
            <v>3569</v>
          </cell>
          <cell r="B192" t="str">
            <v>TELEHANDLER</v>
          </cell>
          <cell r="C192" t="str">
            <v>G10-55A</v>
          </cell>
          <cell r="D192" t="str">
            <v>88009-02-</v>
          </cell>
          <cell r="E192" t="str">
            <v>703M</v>
          </cell>
          <cell r="F192">
            <v>39821</v>
          </cell>
          <cell r="G192">
            <v>117426.63</v>
          </cell>
          <cell r="H192">
            <v>17614</v>
          </cell>
          <cell r="I192">
            <v>99812.63</v>
          </cell>
          <cell r="J192">
            <v>22576.75</v>
          </cell>
          <cell r="K192">
            <v>94849.88</v>
          </cell>
          <cell r="L192">
            <v>0</v>
          </cell>
          <cell r="M192">
            <v>8317.75</v>
          </cell>
        </row>
        <row r="193">
          <cell r="A193">
            <v>3570</v>
          </cell>
          <cell r="B193" t="str">
            <v>TELEHANDLER</v>
          </cell>
          <cell r="C193" t="str">
            <v>G10-55A</v>
          </cell>
          <cell r="D193" t="str">
            <v>88009-02-</v>
          </cell>
          <cell r="E193" t="str">
            <v>703M</v>
          </cell>
          <cell r="F193">
            <v>39821</v>
          </cell>
          <cell r="G193">
            <v>117426.62</v>
          </cell>
          <cell r="H193">
            <v>17614</v>
          </cell>
          <cell r="I193">
            <v>99812.62</v>
          </cell>
          <cell r="J193">
            <v>22576.75</v>
          </cell>
          <cell r="K193">
            <v>94849.87</v>
          </cell>
          <cell r="L193">
            <v>0</v>
          </cell>
          <cell r="M193">
            <v>8317.75</v>
          </cell>
        </row>
        <row r="194">
          <cell r="A194">
            <v>3571</v>
          </cell>
          <cell r="B194" t="str">
            <v>10K GAL PORTABLE WATER TOWER</v>
          </cell>
          <cell r="D194" t="str">
            <v>88009-02-</v>
          </cell>
          <cell r="E194" t="str">
            <v>103M</v>
          </cell>
          <cell r="F194">
            <v>39871</v>
          </cell>
          <cell r="G194">
            <v>10063.85</v>
          </cell>
          <cell r="H194">
            <v>0</v>
          </cell>
          <cell r="I194">
            <v>10063.85</v>
          </cell>
          <cell r="J194">
            <v>2036.77</v>
          </cell>
          <cell r="K194">
            <v>8027.08</v>
          </cell>
          <cell r="L194">
            <v>0</v>
          </cell>
          <cell r="M194">
            <v>838.67</v>
          </cell>
        </row>
        <row r="195">
          <cell r="A195">
            <v>3572</v>
          </cell>
          <cell r="B195" t="str">
            <v>SOUP TRUCK</v>
          </cell>
          <cell r="C195" t="str">
            <v>M2106</v>
          </cell>
          <cell r="D195" t="str">
            <v>88009-02-</v>
          </cell>
          <cell r="E195" t="str">
            <v>113M</v>
          </cell>
          <cell r="F195">
            <v>39871</v>
          </cell>
          <cell r="G195">
            <v>76627.960000000006</v>
          </cell>
          <cell r="H195">
            <v>11494.19</v>
          </cell>
          <cell r="I195">
            <v>65133.77</v>
          </cell>
          <cell r="J195">
            <v>10080.200000000001</v>
          </cell>
          <cell r="K195">
            <v>66547.759999999995</v>
          </cell>
          <cell r="L195">
            <v>0</v>
          </cell>
          <cell r="M195">
            <v>5427.8</v>
          </cell>
        </row>
        <row r="196">
          <cell r="A196">
            <v>3573</v>
          </cell>
          <cell r="B196" t="str">
            <v>SUPER SCREED</v>
          </cell>
          <cell r="C196" t="str">
            <v>WRS 1600LP</v>
          </cell>
          <cell r="D196" t="str">
            <v>88009-02-</v>
          </cell>
          <cell r="E196" t="str">
            <v>113M</v>
          </cell>
          <cell r="F196">
            <v>39873</v>
          </cell>
          <cell r="G196">
            <v>53502.879999999997</v>
          </cell>
          <cell r="H196">
            <v>0</v>
          </cell>
          <cell r="I196">
            <v>53502.879999999997</v>
          </cell>
          <cell r="J196">
            <v>10827.98</v>
          </cell>
          <cell r="K196">
            <v>42674.9</v>
          </cell>
          <cell r="L196">
            <v>0</v>
          </cell>
          <cell r="M196">
            <v>4458.58</v>
          </cell>
        </row>
        <row r="197">
          <cell r="A197">
            <v>3574</v>
          </cell>
          <cell r="B197" t="str">
            <v>2 AXLE WATER TRUCK</v>
          </cell>
          <cell r="C197" t="str">
            <v>ACTERRA</v>
          </cell>
          <cell r="D197" t="str">
            <v>88009-02-</v>
          </cell>
          <cell r="E197" t="str">
            <v>103M</v>
          </cell>
          <cell r="F197">
            <v>39890</v>
          </cell>
          <cell r="G197">
            <v>70118.33</v>
          </cell>
          <cell r="H197">
            <v>10517.75</v>
          </cell>
          <cell r="I197">
            <v>59600.58</v>
          </cell>
          <cell r="J197">
            <v>28144.69</v>
          </cell>
          <cell r="K197">
            <v>41973.64</v>
          </cell>
          <cell r="L197">
            <v>0</v>
          </cell>
          <cell r="M197">
            <v>11588.99</v>
          </cell>
        </row>
        <row r="198">
          <cell r="A198">
            <v>3575</v>
          </cell>
          <cell r="B198" t="str">
            <v>BACKHOE LOADER</v>
          </cell>
          <cell r="C198" t="str">
            <v>450E</v>
          </cell>
          <cell r="D198" t="str">
            <v>88009-02-</v>
          </cell>
          <cell r="E198" t="str">
            <v>103H</v>
          </cell>
          <cell r="F198">
            <v>39919</v>
          </cell>
          <cell r="G198">
            <v>161062.92000000001</v>
          </cell>
          <cell r="H198">
            <v>24159.439999999999</v>
          </cell>
          <cell r="I198">
            <v>136903.48000000001</v>
          </cell>
          <cell r="J198">
            <v>26076.799999999999</v>
          </cell>
          <cell r="K198">
            <v>134986.12</v>
          </cell>
          <cell r="L198">
            <v>0</v>
          </cell>
          <cell r="M198">
            <v>11408.6</v>
          </cell>
        </row>
        <row r="199">
          <cell r="A199">
            <v>3575.01</v>
          </cell>
          <cell r="B199" t="str">
            <v>24" COMPACTION WHEEL</v>
          </cell>
          <cell r="C199" t="str">
            <v>BHLWHL24PO</v>
          </cell>
          <cell r="D199" t="str">
            <v>88009-02-</v>
          </cell>
          <cell r="F199">
            <v>39930</v>
          </cell>
          <cell r="G199">
            <v>4078.13</v>
          </cell>
          <cell r="H199">
            <v>0</v>
          </cell>
          <cell r="I199">
            <v>4078.13</v>
          </cell>
          <cell r="J199">
            <v>776.8</v>
          </cell>
          <cell r="K199">
            <v>3301.33</v>
          </cell>
          <cell r="L199">
            <v>0</v>
          </cell>
          <cell r="M199">
            <v>339.85</v>
          </cell>
        </row>
        <row r="200">
          <cell r="A200">
            <v>3577</v>
          </cell>
          <cell r="B200" t="str">
            <v>LOADER</v>
          </cell>
          <cell r="C200" t="str">
            <v>210LJ</v>
          </cell>
          <cell r="D200" t="str">
            <v>88009-02-</v>
          </cell>
          <cell r="E200" t="str">
            <v>103M</v>
          </cell>
          <cell r="F200">
            <v>39940</v>
          </cell>
          <cell r="G200">
            <v>96612.38</v>
          </cell>
          <cell r="H200">
            <v>14491.86</v>
          </cell>
          <cell r="I200">
            <v>82120.52</v>
          </cell>
          <cell r="J200">
            <v>14664.45</v>
          </cell>
          <cell r="K200">
            <v>81947.929999999993</v>
          </cell>
          <cell r="L200">
            <v>0</v>
          </cell>
          <cell r="M200">
            <v>6843.41</v>
          </cell>
        </row>
        <row r="201">
          <cell r="A201">
            <v>3579</v>
          </cell>
          <cell r="B201" t="str">
            <v>BLOCK SAW</v>
          </cell>
          <cell r="D201" t="str">
            <v>88009-02-</v>
          </cell>
          <cell r="E201" t="str">
            <v>123M</v>
          </cell>
          <cell r="F201">
            <v>40024</v>
          </cell>
          <cell r="G201">
            <v>3393.63</v>
          </cell>
          <cell r="H201">
            <v>0</v>
          </cell>
          <cell r="I201">
            <v>3393.63</v>
          </cell>
          <cell r="J201">
            <v>919.1</v>
          </cell>
          <cell r="K201">
            <v>2474.5300000000002</v>
          </cell>
          <cell r="L201">
            <v>0</v>
          </cell>
          <cell r="M201">
            <v>494.9</v>
          </cell>
        </row>
        <row r="202">
          <cell r="A202">
            <v>3580</v>
          </cell>
          <cell r="B202" t="str">
            <v>GLONASS ROVER</v>
          </cell>
          <cell r="D202" t="str">
            <v>88009-02-</v>
          </cell>
          <cell r="E202" t="str">
            <v>103M</v>
          </cell>
          <cell r="F202">
            <v>39940</v>
          </cell>
          <cell r="G202">
            <v>33646.93</v>
          </cell>
          <cell r="H202">
            <v>0</v>
          </cell>
          <cell r="I202">
            <v>33646.93</v>
          </cell>
          <cell r="J202">
            <v>10514.7</v>
          </cell>
          <cell r="K202">
            <v>23132.23</v>
          </cell>
          <cell r="L202">
            <v>0</v>
          </cell>
          <cell r="M202">
            <v>4906.8599999999997</v>
          </cell>
        </row>
        <row r="203">
          <cell r="A203">
            <v>3580.01</v>
          </cell>
          <cell r="B203" t="str">
            <v>SUPERVISOR KIT</v>
          </cell>
          <cell r="D203" t="str">
            <v>88009-02-</v>
          </cell>
          <cell r="F203">
            <v>40039</v>
          </cell>
          <cell r="G203">
            <v>18264.560000000001</v>
          </cell>
          <cell r="H203">
            <v>0</v>
          </cell>
          <cell r="I203">
            <v>18264.560000000001</v>
          </cell>
          <cell r="J203">
            <v>4566.12</v>
          </cell>
          <cell r="K203">
            <v>13698.44</v>
          </cell>
          <cell r="L203">
            <v>0</v>
          </cell>
          <cell r="M203">
            <v>2663.57</v>
          </cell>
        </row>
        <row r="204">
          <cell r="A204">
            <v>3581</v>
          </cell>
          <cell r="B204" t="str">
            <v>ROVER w/NETWORK</v>
          </cell>
          <cell r="D204" t="str">
            <v>88009-02-</v>
          </cell>
          <cell r="E204" t="str">
            <v>603M</v>
          </cell>
          <cell r="F204">
            <v>39940</v>
          </cell>
          <cell r="G204">
            <v>25106.58</v>
          </cell>
          <cell r="H204">
            <v>0</v>
          </cell>
          <cell r="I204">
            <v>25106.58</v>
          </cell>
          <cell r="J204">
            <v>7845.75</v>
          </cell>
          <cell r="K204">
            <v>17260.830000000002</v>
          </cell>
          <cell r="L204">
            <v>0</v>
          </cell>
          <cell r="M204">
            <v>3661.35</v>
          </cell>
        </row>
        <row r="205">
          <cell r="A205">
            <v>3583</v>
          </cell>
          <cell r="B205" t="str">
            <v>GPS DEVICE</v>
          </cell>
          <cell r="D205" t="str">
            <v>88009-02-</v>
          </cell>
          <cell r="E205" t="str">
            <v>603M</v>
          </cell>
          <cell r="F205">
            <v>39940</v>
          </cell>
          <cell r="G205">
            <v>53533.45</v>
          </cell>
          <cell r="H205">
            <v>0</v>
          </cell>
          <cell r="I205">
            <v>53533.45</v>
          </cell>
          <cell r="J205">
            <v>16729.2</v>
          </cell>
          <cell r="K205">
            <v>36804.25</v>
          </cell>
          <cell r="L205">
            <v>0</v>
          </cell>
          <cell r="M205">
            <v>7806.96</v>
          </cell>
        </row>
        <row r="206">
          <cell r="A206">
            <v>3584</v>
          </cell>
          <cell r="B206" t="str">
            <v>GPS DEVICE</v>
          </cell>
          <cell r="D206" t="str">
            <v>88009-02-</v>
          </cell>
          <cell r="E206" t="str">
            <v>103M</v>
          </cell>
          <cell r="F206">
            <v>39940</v>
          </cell>
          <cell r="G206">
            <v>60123.1</v>
          </cell>
          <cell r="H206">
            <v>0</v>
          </cell>
          <cell r="I206">
            <v>60123.1</v>
          </cell>
          <cell r="J206">
            <v>18788.400000000001</v>
          </cell>
          <cell r="K206">
            <v>41334.699999999997</v>
          </cell>
          <cell r="L206">
            <v>0</v>
          </cell>
          <cell r="M206">
            <v>8767.92</v>
          </cell>
        </row>
        <row r="207">
          <cell r="A207">
            <v>3585</v>
          </cell>
          <cell r="B207" t="str">
            <v>FORM TRUCK</v>
          </cell>
          <cell r="C207" t="str">
            <v>M2</v>
          </cell>
          <cell r="D207" t="str">
            <v>88009-02-</v>
          </cell>
          <cell r="E207" t="str">
            <v>113M</v>
          </cell>
          <cell r="F207">
            <v>40057</v>
          </cell>
          <cell r="G207">
            <v>80659.240000000005</v>
          </cell>
          <cell r="H207">
            <v>3999.66</v>
          </cell>
          <cell r="I207">
            <v>76659.58</v>
          </cell>
          <cell r="J207">
            <v>10038.709999999999</v>
          </cell>
          <cell r="K207">
            <v>70620.53</v>
          </cell>
          <cell r="L207">
            <v>0</v>
          </cell>
          <cell r="M207">
            <v>6388.27</v>
          </cell>
        </row>
        <row r="208">
          <cell r="A208">
            <v>3585.01</v>
          </cell>
          <cell r="B208" t="str">
            <v>BODY &amp; LABOR USAGE</v>
          </cell>
          <cell r="D208" t="str">
            <v>88009-02-</v>
          </cell>
          <cell r="F208">
            <v>40072</v>
          </cell>
          <cell r="G208">
            <v>18716.57</v>
          </cell>
          <cell r="H208">
            <v>0</v>
          </cell>
          <cell r="I208">
            <v>18716.57</v>
          </cell>
          <cell r="J208">
            <v>2451.02</v>
          </cell>
          <cell r="K208">
            <v>16265.55</v>
          </cell>
          <cell r="L208">
            <v>0</v>
          </cell>
          <cell r="M208">
            <v>1559.74</v>
          </cell>
        </row>
        <row r="209">
          <cell r="A209">
            <v>3586</v>
          </cell>
          <cell r="B209" t="str">
            <v>GENERATOR</v>
          </cell>
          <cell r="C209" t="str">
            <v>R123-8A36</v>
          </cell>
          <cell r="D209" t="str">
            <v>88009-02-</v>
          </cell>
          <cell r="E209" t="str">
            <v>903M</v>
          </cell>
          <cell r="F209">
            <v>39993</v>
          </cell>
          <cell r="G209">
            <v>167011.57999999999</v>
          </cell>
          <cell r="H209">
            <v>25051.74</v>
          </cell>
          <cell r="I209">
            <v>141959.84</v>
          </cell>
          <cell r="J209">
            <v>16900</v>
          </cell>
          <cell r="K209">
            <v>150111.57999999999</v>
          </cell>
          <cell r="L209">
            <v>0</v>
          </cell>
          <cell r="M209">
            <v>11830</v>
          </cell>
        </row>
        <row r="210">
          <cell r="A210">
            <v>3588</v>
          </cell>
          <cell r="B210" t="str">
            <v>WATER WELL @ ROCK PLANT</v>
          </cell>
          <cell r="D210" t="str">
            <v>88009-02-</v>
          </cell>
          <cell r="E210" t="str">
            <v>303M</v>
          </cell>
          <cell r="F210">
            <v>39952</v>
          </cell>
          <cell r="G210">
            <v>316655</v>
          </cell>
          <cell r="H210">
            <v>0</v>
          </cell>
          <cell r="I210">
            <v>316655</v>
          </cell>
          <cell r="J210">
            <v>21590.16</v>
          </cell>
          <cell r="K210">
            <v>295064.84000000003</v>
          </cell>
          <cell r="L210">
            <v>0</v>
          </cell>
          <cell r="M210">
            <v>12594.26</v>
          </cell>
        </row>
        <row r="211">
          <cell r="A211">
            <v>3589</v>
          </cell>
          <cell r="B211" t="str">
            <v>BACK UP GENERATOR-CARRIER PKWY</v>
          </cell>
          <cell r="C211" t="str">
            <v>20GGMA-6110</v>
          </cell>
          <cell r="D211" t="str">
            <v>73142-39-</v>
          </cell>
          <cell r="E211" t="str">
            <v>300</v>
          </cell>
          <cell r="F211">
            <v>40005</v>
          </cell>
          <cell r="G211">
            <v>34331</v>
          </cell>
          <cell r="H211">
            <v>0</v>
          </cell>
          <cell r="I211">
            <v>34331</v>
          </cell>
          <cell r="J211">
            <v>5313.1</v>
          </cell>
          <cell r="K211">
            <v>29017.9</v>
          </cell>
          <cell r="L211">
            <v>0</v>
          </cell>
          <cell r="M211">
            <v>2860.9</v>
          </cell>
        </row>
        <row r="212">
          <cell r="A212">
            <v>3593</v>
          </cell>
          <cell r="B212" t="str">
            <v>SOLAR MESSAGE BOARD</v>
          </cell>
          <cell r="C212" t="str">
            <v>SUNRAY 380</v>
          </cell>
          <cell r="D212" t="str">
            <v>88009-02-</v>
          </cell>
          <cell r="E212" t="str">
            <v>303M</v>
          </cell>
          <cell r="F212">
            <v>40240</v>
          </cell>
          <cell r="G212">
            <v>16507.16</v>
          </cell>
          <cell r="H212">
            <v>0</v>
          </cell>
          <cell r="I212">
            <v>16507.16</v>
          </cell>
          <cell r="J212">
            <v>982.55</v>
          </cell>
          <cell r="K212">
            <v>15524.61</v>
          </cell>
          <cell r="L212">
            <v>0</v>
          </cell>
          <cell r="M212">
            <v>982.55</v>
          </cell>
        </row>
        <row r="213">
          <cell r="A213">
            <v>3594</v>
          </cell>
          <cell r="B213" t="str">
            <v>SOLAR MESSAGE BOARD</v>
          </cell>
          <cell r="C213" t="str">
            <v>SUNRAY 380</v>
          </cell>
          <cell r="D213" t="str">
            <v>88009-02-</v>
          </cell>
          <cell r="E213" t="str">
            <v>303M</v>
          </cell>
          <cell r="F213">
            <v>40240</v>
          </cell>
          <cell r="G213">
            <v>16505.919999999998</v>
          </cell>
          <cell r="H213">
            <v>0</v>
          </cell>
          <cell r="I213">
            <v>16505.919999999998</v>
          </cell>
          <cell r="J213">
            <v>982.5</v>
          </cell>
          <cell r="K213">
            <v>15523.42</v>
          </cell>
          <cell r="L213">
            <v>0</v>
          </cell>
          <cell r="M213">
            <v>982.5</v>
          </cell>
        </row>
        <row r="214">
          <cell r="A214">
            <v>3596</v>
          </cell>
          <cell r="B214" t="str">
            <v>SWEEPER</v>
          </cell>
          <cell r="C214" t="str">
            <v>BAH 600</v>
          </cell>
          <cell r="D214" t="str">
            <v>88009-02-</v>
          </cell>
          <cell r="E214" t="str">
            <v>103M</v>
          </cell>
          <cell r="F214">
            <v>40296</v>
          </cell>
          <cell r="G214">
            <v>89175</v>
          </cell>
          <cell r="H214">
            <v>13376.25</v>
          </cell>
          <cell r="I214">
            <v>75798.75</v>
          </cell>
          <cell r="J214">
            <v>6316.56</v>
          </cell>
          <cell r="K214">
            <v>82858.44</v>
          </cell>
          <cell r="L214">
            <v>0</v>
          </cell>
          <cell r="M214">
            <v>6316.56</v>
          </cell>
        </row>
        <row r="215">
          <cell r="A215">
            <v>3597</v>
          </cell>
          <cell r="B215" t="str">
            <v>WATER TRUCK</v>
          </cell>
          <cell r="C215" t="str">
            <v>FREIGHT-M2</v>
          </cell>
          <cell r="D215" t="str">
            <v>88009-02-</v>
          </cell>
          <cell r="E215" t="str">
            <v>103H</v>
          </cell>
          <cell r="F215">
            <v>40310</v>
          </cell>
          <cell r="G215">
            <v>40724.199999999997</v>
          </cell>
          <cell r="H215">
            <v>6108.63</v>
          </cell>
          <cell r="I215">
            <v>34615.57</v>
          </cell>
          <cell r="J215">
            <v>1236.27</v>
          </cell>
          <cell r="K215">
            <v>39487.93</v>
          </cell>
          <cell r="L215">
            <v>0</v>
          </cell>
          <cell r="M215">
            <v>1236.27</v>
          </cell>
        </row>
        <row r="216">
          <cell r="A216">
            <v>3598</v>
          </cell>
          <cell r="B216" t="str">
            <v>WATER TRUCK</v>
          </cell>
          <cell r="C216" t="str">
            <v>FREIGHT-M2</v>
          </cell>
          <cell r="D216" t="str">
            <v>88009-02-</v>
          </cell>
          <cell r="E216" t="str">
            <v>103H</v>
          </cell>
          <cell r="F216">
            <v>40310</v>
          </cell>
          <cell r="G216">
            <v>29749.19</v>
          </cell>
          <cell r="H216">
            <v>4462.38</v>
          </cell>
          <cell r="I216">
            <v>25286.81</v>
          </cell>
          <cell r="J216">
            <v>903.09</v>
          </cell>
          <cell r="K216">
            <v>28846.1</v>
          </cell>
          <cell r="L216">
            <v>0</v>
          </cell>
          <cell r="M216">
            <v>903.09</v>
          </cell>
        </row>
        <row r="217">
          <cell r="A217">
            <v>3862</v>
          </cell>
          <cell r="B217" t="str">
            <v>SEE TRAIN CONTAINER</v>
          </cell>
          <cell r="D217" t="str">
            <v>88009-02-</v>
          </cell>
          <cell r="E217" t="str">
            <v>060</v>
          </cell>
          <cell r="F217">
            <v>36376</v>
          </cell>
          <cell r="G217">
            <v>2725</v>
          </cell>
          <cell r="H217">
            <v>273</v>
          </cell>
          <cell r="I217">
            <v>0</v>
          </cell>
          <cell r="J217">
            <v>2452</v>
          </cell>
          <cell r="K217">
            <v>273</v>
          </cell>
          <cell r="L217">
            <v>0</v>
          </cell>
          <cell r="M217">
            <v>0</v>
          </cell>
        </row>
        <row r="218">
          <cell r="A218">
            <v>3863</v>
          </cell>
          <cell r="B218" t="str">
            <v>OFFICE TRAILER</v>
          </cell>
          <cell r="D218" t="str">
            <v>88009-02-</v>
          </cell>
          <cell r="E218" t="str">
            <v>103M</v>
          </cell>
          <cell r="F218">
            <v>37803</v>
          </cell>
          <cell r="G218">
            <v>7296.88</v>
          </cell>
          <cell r="H218">
            <v>0</v>
          </cell>
          <cell r="I218">
            <v>0</v>
          </cell>
          <cell r="J218">
            <v>7296.88</v>
          </cell>
          <cell r="K218">
            <v>0</v>
          </cell>
          <cell r="L218">
            <v>0</v>
          </cell>
          <cell r="M218">
            <v>0</v>
          </cell>
        </row>
        <row r="219">
          <cell r="A219">
            <v>5142</v>
          </cell>
          <cell r="B219" t="str">
            <v>FILE CABINET-MC GREW</v>
          </cell>
          <cell r="D219" t="str">
            <v>81042-09-</v>
          </cell>
          <cell r="E219" t="str">
            <v>104</v>
          </cell>
          <cell r="F219">
            <v>26696</v>
          </cell>
          <cell r="G219">
            <v>174</v>
          </cell>
          <cell r="H219">
            <v>1</v>
          </cell>
          <cell r="I219">
            <v>0</v>
          </cell>
          <cell r="J219">
            <v>173</v>
          </cell>
          <cell r="K219">
            <v>1</v>
          </cell>
          <cell r="L219">
            <v>0</v>
          </cell>
          <cell r="M219">
            <v>0</v>
          </cell>
        </row>
        <row r="220">
          <cell r="A220">
            <v>5192</v>
          </cell>
          <cell r="B220" t="str">
            <v>HARPERS WALNUT DESK</v>
          </cell>
          <cell r="D220" t="str">
            <v>81042-09-</v>
          </cell>
          <cell r="E220" t="str">
            <v>604</v>
          </cell>
          <cell r="F220">
            <v>27851</v>
          </cell>
          <cell r="G220">
            <v>509</v>
          </cell>
          <cell r="H220">
            <v>1</v>
          </cell>
          <cell r="I220">
            <v>0</v>
          </cell>
          <cell r="J220">
            <v>508</v>
          </cell>
          <cell r="K220">
            <v>1</v>
          </cell>
          <cell r="L220">
            <v>0</v>
          </cell>
          <cell r="M220">
            <v>0</v>
          </cell>
        </row>
        <row r="221">
          <cell r="A221">
            <v>5265</v>
          </cell>
          <cell r="B221" t="str">
            <v>36X96 CONF. TABLE</v>
          </cell>
          <cell r="D221" t="str">
            <v>81042-09-</v>
          </cell>
          <cell r="E221" t="str">
            <v>104</v>
          </cell>
          <cell r="F221">
            <v>30103</v>
          </cell>
          <cell r="G221">
            <v>300</v>
          </cell>
          <cell r="H221">
            <v>1</v>
          </cell>
          <cell r="I221">
            <v>0</v>
          </cell>
          <cell r="J221">
            <v>299</v>
          </cell>
          <cell r="K221">
            <v>1</v>
          </cell>
          <cell r="L221">
            <v>0</v>
          </cell>
          <cell r="M221">
            <v>0</v>
          </cell>
        </row>
        <row r="222">
          <cell r="A222">
            <v>5297</v>
          </cell>
          <cell r="B222" t="str">
            <v>IBM SELECTRIC III-TYPEWRITER</v>
          </cell>
          <cell r="D222" t="str">
            <v>81042-09-</v>
          </cell>
          <cell r="E222" t="str">
            <v>304</v>
          </cell>
          <cell r="F222">
            <v>30498</v>
          </cell>
          <cell r="G222">
            <v>1042</v>
          </cell>
          <cell r="H222">
            <v>1</v>
          </cell>
          <cell r="I222">
            <v>0</v>
          </cell>
          <cell r="J222">
            <v>1041</v>
          </cell>
          <cell r="K222">
            <v>1</v>
          </cell>
          <cell r="L222">
            <v>0</v>
          </cell>
          <cell r="M222">
            <v>0</v>
          </cell>
        </row>
        <row r="223">
          <cell r="A223">
            <v>5366</v>
          </cell>
          <cell r="B223" t="str">
            <v>PRIMAVERA/PRIMAVISIN</v>
          </cell>
          <cell r="D223" t="str">
            <v>81042-09-</v>
          </cell>
          <cell r="E223" t="str">
            <v>104</v>
          </cell>
          <cell r="F223">
            <v>31809</v>
          </cell>
          <cell r="G223">
            <v>4240</v>
          </cell>
          <cell r="H223">
            <v>1</v>
          </cell>
          <cell r="I223">
            <v>0</v>
          </cell>
          <cell r="J223">
            <v>4239</v>
          </cell>
          <cell r="K223">
            <v>1</v>
          </cell>
          <cell r="L223">
            <v>0</v>
          </cell>
          <cell r="M223">
            <v>0</v>
          </cell>
        </row>
        <row r="224">
          <cell r="A224">
            <v>5413</v>
          </cell>
          <cell r="B224" t="str">
            <v>SECURITY SYSTEM</v>
          </cell>
          <cell r="D224" t="str">
            <v>81042-09-</v>
          </cell>
          <cell r="E224" t="str">
            <v>011</v>
          </cell>
          <cell r="F224">
            <v>33117</v>
          </cell>
          <cell r="G224">
            <v>10140</v>
          </cell>
          <cell r="H224">
            <v>1</v>
          </cell>
          <cell r="I224">
            <v>0</v>
          </cell>
          <cell r="J224">
            <v>10139</v>
          </cell>
          <cell r="K224">
            <v>1</v>
          </cell>
          <cell r="L224">
            <v>0</v>
          </cell>
          <cell r="M224">
            <v>0</v>
          </cell>
        </row>
        <row r="225">
          <cell r="A225">
            <v>5418</v>
          </cell>
          <cell r="B225" t="str">
            <v>BAR REFRIGERATOR</v>
          </cell>
          <cell r="D225" t="str">
            <v>81042-09-</v>
          </cell>
          <cell r="E225" t="str">
            <v>011</v>
          </cell>
          <cell r="F225">
            <v>33117</v>
          </cell>
          <cell r="G225">
            <v>285</v>
          </cell>
          <cell r="H225">
            <v>1</v>
          </cell>
          <cell r="I225">
            <v>0</v>
          </cell>
          <cell r="J225">
            <v>284</v>
          </cell>
          <cell r="K225">
            <v>1</v>
          </cell>
          <cell r="L225">
            <v>0</v>
          </cell>
          <cell r="M225">
            <v>0</v>
          </cell>
        </row>
        <row r="226">
          <cell r="A226">
            <v>5421</v>
          </cell>
          <cell r="B226" t="str">
            <v>LOBBY TABLES (2)</v>
          </cell>
          <cell r="D226" t="str">
            <v>81042-09-</v>
          </cell>
          <cell r="E226" t="str">
            <v>011</v>
          </cell>
          <cell r="F226">
            <v>33117</v>
          </cell>
          <cell r="G226">
            <v>935</v>
          </cell>
          <cell r="H226">
            <v>1</v>
          </cell>
          <cell r="I226">
            <v>0</v>
          </cell>
          <cell r="J226">
            <v>934</v>
          </cell>
          <cell r="K226">
            <v>1</v>
          </cell>
          <cell r="L226">
            <v>0</v>
          </cell>
          <cell r="M226">
            <v>0</v>
          </cell>
        </row>
        <row r="227">
          <cell r="A227">
            <v>5423</v>
          </cell>
          <cell r="B227" t="str">
            <v>BOARD ROOM TABLE</v>
          </cell>
          <cell r="D227" t="str">
            <v>81042-09-</v>
          </cell>
          <cell r="E227" t="str">
            <v>011</v>
          </cell>
          <cell r="F227">
            <v>33117</v>
          </cell>
          <cell r="G227">
            <v>4547</v>
          </cell>
          <cell r="H227">
            <v>1</v>
          </cell>
          <cell r="I227">
            <v>0</v>
          </cell>
          <cell r="J227">
            <v>4546</v>
          </cell>
          <cell r="K227">
            <v>1</v>
          </cell>
          <cell r="L227">
            <v>0</v>
          </cell>
          <cell r="M227">
            <v>0</v>
          </cell>
        </row>
        <row r="228">
          <cell r="A228">
            <v>5437</v>
          </cell>
          <cell r="B228" t="str">
            <v>TAHOE DESKS - 4</v>
          </cell>
          <cell r="D228" t="str">
            <v>81042-09-</v>
          </cell>
          <cell r="E228" t="str">
            <v>104</v>
          </cell>
          <cell r="F228">
            <v>33117</v>
          </cell>
          <cell r="G228">
            <v>3190</v>
          </cell>
          <cell r="H228">
            <v>1</v>
          </cell>
          <cell r="I228">
            <v>0</v>
          </cell>
          <cell r="J228">
            <v>3189</v>
          </cell>
          <cell r="K228">
            <v>1</v>
          </cell>
          <cell r="L228">
            <v>0</v>
          </cell>
          <cell r="M228">
            <v>0</v>
          </cell>
        </row>
        <row r="229">
          <cell r="A229">
            <v>5438</v>
          </cell>
          <cell r="B229" t="str">
            <v>TAHOE LAT FILES - 4</v>
          </cell>
          <cell r="D229" t="str">
            <v>81042-09-</v>
          </cell>
          <cell r="E229" t="str">
            <v>104</v>
          </cell>
          <cell r="F229">
            <v>33117</v>
          </cell>
          <cell r="G229">
            <v>2357</v>
          </cell>
          <cell r="H229">
            <v>1</v>
          </cell>
          <cell r="I229">
            <v>0</v>
          </cell>
          <cell r="J229">
            <v>2356</v>
          </cell>
          <cell r="K229">
            <v>1</v>
          </cell>
          <cell r="L229">
            <v>0</v>
          </cell>
          <cell r="M229">
            <v>0</v>
          </cell>
        </row>
        <row r="230">
          <cell r="A230">
            <v>5439</v>
          </cell>
          <cell r="B230" t="str">
            <v>TAHOE COMP TABLES - 4</v>
          </cell>
          <cell r="D230" t="str">
            <v>81042-09-</v>
          </cell>
          <cell r="E230" t="str">
            <v>104</v>
          </cell>
          <cell r="F230">
            <v>33117</v>
          </cell>
          <cell r="G230">
            <v>1998</v>
          </cell>
          <cell r="H230">
            <v>1</v>
          </cell>
          <cell r="I230">
            <v>0</v>
          </cell>
          <cell r="J230">
            <v>1997</v>
          </cell>
          <cell r="K230">
            <v>1</v>
          </cell>
          <cell r="L230">
            <v>0</v>
          </cell>
          <cell r="M230">
            <v>0</v>
          </cell>
        </row>
        <row r="231">
          <cell r="A231">
            <v>5440</v>
          </cell>
          <cell r="B231" t="str">
            <v>TAHOE TABLES - 4</v>
          </cell>
          <cell r="D231" t="str">
            <v>81042-09-</v>
          </cell>
          <cell r="E231" t="str">
            <v>104</v>
          </cell>
          <cell r="F231">
            <v>33117</v>
          </cell>
          <cell r="G231">
            <v>2024</v>
          </cell>
          <cell r="H231">
            <v>1</v>
          </cell>
          <cell r="I231">
            <v>0</v>
          </cell>
          <cell r="J231">
            <v>2023</v>
          </cell>
          <cell r="K231">
            <v>1</v>
          </cell>
          <cell r="L231">
            <v>0</v>
          </cell>
          <cell r="M231">
            <v>0</v>
          </cell>
        </row>
        <row r="232">
          <cell r="A232">
            <v>5467</v>
          </cell>
          <cell r="B232" t="str">
            <v>PLOTTER GRX-300 DIV. 7</v>
          </cell>
          <cell r="D232" t="str">
            <v>81042-09-</v>
          </cell>
          <cell r="E232" t="str">
            <v>704</v>
          </cell>
          <cell r="F232">
            <v>33239</v>
          </cell>
          <cell r="G232">
            <v>3602</v>
          </cell>
          <cell r="H232">
            <v>1</v>
          </cell>
          <cell r="I232">
            <v>0</v>
          </cell>
          <cell r="J232">
            <v>3601</v>
          </cell>
          <cell r="K232">
            <v>1</v>
          </cell>
          <cell r="L232">
            <v>0</v>
          </cell>
          <cell r="M232">
            <v>0</v>
          </cell>
        </row>
        <row r="233">
          <cell r="A233">
            <v>5469</v>
          </cell>
          <cell r="B233" t="str">
            <v>TAHOE BOOKCASES (4)</v>
          </cell>
          <cell r="D233" t="str">
            <v>81042-09-</v>
          </cell>
          <cell r="E233" t="str">
            <v>104</v>
          </cell>
          <cell r="F233">
            <v>33298</v>
          </cell>
          <cell r="G233">
            <v>1523</v>
          </cell>
          <cell r="H233">
            <v>1</v>
          </cell>
          <cell r="I233">
            <v>0</v>
          </cell>
          <cell r="J233">
            <v>1522</v>
          </cell>
          <cell r="K233">
            <v>1</v>
          </cell>
          <cell r="L233">
            <v>0</v>
          </cell>
          <cell r="M233">
            <v>0</v>
          </cell>
        </row>
        <row r="234">
          <cell r="A234">
            <v>5486</v>
          </cell>
          <cell r="B234" t="str">
            <v>MERIDIAN LAT FILE</v>
          </cell>
          <cell r="D234" t="str">
            <v>81042-09-</v>
          </cell>
          <cell r="E234" t="str">
            <v>011</v>
          </cell>
          <cell r="F234">
            <v>33635</v>
          </cell>
          <cell r="G234">
            <v>824</v>
          </cell>
          <cell r="H234">
            <v>1</v>
          </cell>
          <cell r="I234">
            <v>0</v>
          </cell>
          <cell r="J234">
            <v>823</v>
          </cell>
          <cell r="K234">
            <v>1</v>
          </cell>
          <cell r="L234">
            <v>0</v>
          </cell>
          <cell r="M234">
            <v>0</v>
          </cell>
        </row>
        <row r="235">
          <cell r="A235">
            <v>5517</v>
          </cell>
          <cell r="B235" t="str">
            <v>OAK TABLE - WALTZE</v>
          </cell>
          <cell r="D235" t="str">
            <v>81042-09-</v>
          </cell>
          <cell r="E235" t="str">
            <v>011</v>
          </cell>
          <cell r="F235">
            <v>33848</v>
          </cell>
          <cell r="G235">
            <v>617</v>
          </cell>
          <cell r="H235">
            <v>1</v>
          </cell>
          <cell r="I235">
            <v>0</v>
          </cell>
          <cell r="J235">
            <v>616</v>
          </cell>
          <cell r="K235">
            <v>1</v>
          </cell>
          <cell r="L235">
            <v>0</v>
          </cell>
          <cell r="M235">
            <v>0</v>
          </cell>
        </row>
        <row r="236">
          <cell r="A236">
            <v>5518</v>
          </cell>
          <cell r="B236" t="str">
            <v>OAK LAT FILE - WALTZE</v>
          </cell>
          <cell r="D236" t="str">
            <v>81042-09-</v>
          </cell>
          <cell r="E236" t="str">
            <v>011</v>
          </cell>
          <cell r="F236">
            <v>33848</v>
          </cell>
          <cell r="G236">
            <v>1357</v>
          </cell>
          <cell r="H236">
            <v>1</v>
          </cell>
          <cell r="I236">
            <v>0</v>
          </cell>
          <cell r="J236">
            <v>1356</v>
          </cell>
          <cell r="K236">
            <v>1</v>
          </cell>
          <cell r="L236">
            <v>0</v>
          </cell>
          <cell r="M236">
            <v>0</v>
          </cell>
        </row>
        <row r="237">
          <cell r="A237">
            <v>5523</v>
          </cell>
          <cell r="B237" t="str">
            <v>4410 LASER PRINTER</v>
          </cell>
          <cell r="D237" t="str">
            <v>81042-09-</v>
          </cell>
          <cell r="E237" t="str">
            <v>604</v>
          </cell>
          <cell r="F237">
            <v>33909</v>
          </cell>
          <cell r="G237">
            <v>687</v>
          </cell>
          <cell r="H237">
            <v>1</v>
          </cell>
          <cell r="I237">
            <v>0</v>
          </cell>
          <cell r="J237">
            <v>686</v>
          </cell>
          <cell r="K237">
            <v>1</v>
          </cell>
          <cell r="L237">
            <v>0</v>
          </cell>
          <cell r="M237">
            <v>0</v>
          </cell>
        </row>
        <row r="238">
          <cell r="A238">
            <v>5528</v>
          </cell>
          <cell r="B238" t="str">
            <v>4D LAT FILE (2)</v>
          </cell>
          <cell r="D238" t="str">
            <v>81042-09-</v>
          </cell>
          <cell r="E238" t="str">
            <v>011</v>
          </cell>
          <cell r="F238">
            <v>34029</v>
          </cell>
          <cell r="G238">
            <v>754</v>
          </cell>
          <cell r="H238">
            <v>1</v>
          </cell>
          <cell r="I238">
            <v>0</v>
          </cell>
          <cell r="J238">
            <v>753</v>
          </cell>
          <cell r="K238">
            <v>1</v>
          </cell>
          <cell r="L238">
            <v>0</v>
          </cell>
          <cell r="M238">
            <v>0</v>
          </cell>
        </row>
        <row r="239">
          <cell r="A239">
            <v>5529</v>
          </cell>
          <cell r="B239" t="str">
            <v>4D LAT FILE (2)</v>
          </cell>
          <cell r="D239" t="str">
            <v>81042-09-</v>
          </cell>
          <cell r="E239" t="str">
            <v>011</v>
          </cell>
          <cell r="F239">
            <v>34029</v>
          </cell>
          <cell r="G239">
            <v>727</v>
          </cell>
          <cell r="H239">
            <v>1</v>
          </cell>
          <cell r="I239">
            <v>0</v>
          </cell>
          <cell r="J239">
            <v>726</v>
          </cell>
          <cell r="K239">
            <v>1</v>
          </cell>
          <cell r="L239">
            <v>0</v>
          </cell>
          <cell r="M239">
            <v>0</v>
          </cell>
        </row>
        <row r="240">
          <cell r="A240">
            <v>5542</v>
          </cell>
          <cell r="B240" t="str">
            <v>SELTEC SCALE TICKETS</v>
          </cell>
          <cell r="D240" t="str">
            <v>81042-09-</v>
          </cell>
          <cell r="E240" t="str">
            <v>904</v>
          </cell>
          <cell r="F240">
            <v>34274</v>
          </cell>
          <cell r="G240">
            <v>7386</v>
          </cell>
          <cell r="H240">
            <v>1</v>
          </cell>
          <cell r="I240">
            <v>0</v>
          </cell>
          <cell r="J240">
            <v>7385</v>
          </cell>
          <cell r="K240">
            <v>1</v>
          </cell>
          <cell r="L240">
            <v>0</v>
          </cell>
          <cell r="M240">
            <v>0</v>
          </cell>
        </row>
        <row r="241">
          <cell r="A241">
            <v>5553</v>
          </cell>
          <cell r="B241" t="str">
            <v>HP4 PRINTER</v>
          </cell>
          <cell r="D241" t="str">
            <v>81042-09-</v>
          </cell>
          <cell r="E241" t="str">
            <v>704</v>
          </cell>
          <cell r="F241">
            <v>34578</v>
          </cell>
          <cell r="G241">
            <v>1920</v>
          </cell>
          <cell r="H241">
            <v>1</v>
          </cell>
          <cell r="I241">
            <v>0</v>
          </cell>
          <cell r="J241">
            <v>1919</v>
          </cell>
          <cell r="K241">
            <v>1</v>
          </cell>
          <cell r="L241">
            <v>0</v>
          </cell>
          <cell r="M241">
            <v>0</v>
          </cell>
        </row>
        <row r="242">
          <cell r="A242">
            <v>5554</v>
          </cell>
          <cell r="B242" t="str">
            <v>CHECKWRITER</v>
          </cell>
          <cell r="D242" t="str">
            <v>81042-09-</v>
          </cell>
          <cell r="E242" t="str">
            <v>011</v>
          </cell>
          <cell r="F242">
            <v>34608</v>
          </cell>
          <cell r="G242">
            <v>1675</v>
          </cell>
          <cell r="H242">
            <v>1</v>
          </cell>
          <cell r="I242">
            <v>0</v>
          </cell>
          <cell r="J242">
            <v>1674</v>
          </cell>
          <cell r="K242">
            <v>1</v>
          </cell>
          <cell r="L242">
            <v>0</v>
          </cell>
          <cell r="M242">
            <v>0</v>
          </cell>
        </row>
        <row r="243">
          <cell r="A243">
            <v>5561</v>
          </cell>
          <cell r="B243" t="str">
            <v>SELTEC SYSTEM</v>
          </cell>
          <cell r="D243" t="str">
            <v>81042-09-</v>
          </cell>
          <cell r="E243" t="str">
            <v>904</v>
          </cell>
          <cell r="F243">
            <v>34608</v>
          </cell>
          <cell r="G243">
            <v>6982</v>
          </cell>
          <cell r="H243">
            <v>1</v>
          </cell>
          <cell r="I243">
            <v>0</v>
          </cell>
          <cell r="J243">
            <v>6981</v>
          </cell>
          <cell r="K243">
            <v>1</v>
          </cell>
          <cell r="L243">
            <v>0</v>
          </cell>
          <cell r="M243">
            <v>0</v>
          </cell>
        </row>
        <row r="244">
          <cell r="A244">
            <v>5563</v>
          </cell>
          <cell r="B244" t="str">
            <v>HP 950 FAX</v>
          </cell>
          <cell r="D244" t="str">
            <v>81042-09-</v>
          </cell>
          <cell r="E244" t="str">
            <v>704</v>
          </cell>
          <cell r="F244">
            <v>34639</v>
          </cell>
          <cell r="G244">
            <v>800</v>
          </cell>
          <cell r="H244">
            <v>1</v>
          </cell>
          <cell r="I244">
            <v>0</v>
          </cell>
          <cell r="J244">
            <v>799</v>
          </cell>
          <cell r="K244">
            <v>1</v>
          </cell>
          <cell r="L244">
            <v>0</v>
          </cell>
          <cell r="M244">
            <v>0</v>
          </cell>
        </row>
        <row r="245">
          <cell r="A245">
            <v>5564</v>
          </cell>
          <cell r="B245" t="str">
            <v>COMPUTER TABLE - RUTLEDGE</v>
          </cell>
          <cell r="D245" t="str">
            <v>81042-09-</v>
          </cell>
          <cell r="E245" t="str">
            <v>011</v>
          </cell>
          <cell r="F245">
            <v>34669</v>
          </cell>
          <cell r="G245">
            <v>782</v>
          </cell>
          <cell r="H245">
            <v>1</v>
          </cell>
          <cell r="I245">
            <v>0</v>
          </cell>
          <cell r="J245">
            <v>781</v>
          </cell>
          <cell r="K245">
            <v>1</v>
          </cell>
          <cell r="L245">
            <v>0</v>
          </cell>
          <cell r="M245">
            <v>0</v>
          </cell>
        </row>
        <row r="246">
          <cell r="A246">
            <v>5583</v>
          </cell>
          <cell r="B246" t="str">
            <v>DESKJET 844</v>
          </cell>
          <cell r="D246" t="str">
            <v>81042-09-</v>
          </cell>
          <cell r="E246" t="str">
            <v>704</v>
          </cell>
          <cell r="F246">
            <v>35073</v>
          </cell>
          <cell r="G246">
            <v>564</v>
          </cell>
          <cell r="H246">
            <v>1</v>
          </cell>
          <cell r="I246">
            <v>0</v>
          </cell>
          <cell r="J246">
            <v>563</v>
          </cell>
          <cell r="K246">
            <v>1</v>
          </cell>
          <cell r="L246">
            <v>0</v>
          </cell>
          <cell r="M246">
            <v>0</v>
          </cell>
        </row>
        <row r="247">
          <cell r="A247">
            <v>5584</v>
          </cell>
          <cell r="B247" t="str">
            <v>DESKJET 855</v>
          </cell>
          <cell r="D247" t="str">
            <v>81042-09-</v>
          </cell>
          <cell r="E247" t="str">
            <v>704</v>
          </cell>
          <cell r="F247">
            <v>35073</v>
          </cell>
          <cell r="G247">
            <v>564</v>
          </cell>
          <cell r="H247">
            <v>1</v>
          </cell>
          <cell r="I247">
            <v>0</v>
          </cell>
          <cell r="J247">
            <v>563</v>
          </cell>
          <cell r="K247">
            <v>1</v>
          </cell>
          <cell r="L247">
            <v>0</v>
          </cell>
          <cell r="M247">
            <v>0</v>
          </cell>
        </row>
        <row r="248">
          <cell r="A248">
            <v>5588</v>
          </cell>
          <cell r="B248" t="str">
            <v>HP PLOTTER</v>
          </cell>
          <cell r="D248" t="str">
            <v>81042-09-</v>
          </cell>
          <cell r="E248" t="str">
            <v>704</v>
          </cell>
          <cell r="F248">
            <v>35067</v>
          </cell>
          <cell r="G248">
            <v>6450</v>
          </cell>
          <cell r="H248">
            <v>1</v>
          </cell>
          <cell r="I248">
            <v>0</v>
          </cell>
          <cell r="J248">
            <v>6449</v>
          </cell>
          <cell r="K248">
            <v>1</v>
          </cell>
          <cell r="L248">
            <v>0</v>
          </cell>
          <cell r="M248">
            <v>0</v>
          </cell>
        </row>
        <row r="249">
          <cell r="A249">
            <v>5589</v>
          </cell>
          <cell r="B249" t="str">
            <v>HP DESKJET 855</v>
          </cell>
          <cell r="D249" t="str">
            <v>81042-09-</v>
          </cell>
          <cell r="E249" t="str">
            <v>704</v>
          </cell>
          <cell r="F249">
            <v>35116</v>
          </cell>
          <cell r="G249">
            <v>538</v>
          </cell>
          <cell r="H249">
            <v>1</v>
          </cell>
          <cell r="I249">
            <v>0</v>
          </cell>
          <cell r="J249">
            <v>537</v>
          </cell>
          <cell r="K249">
            <v>1</v>
          </cell>
          <cell r="L249">
            <v>0</v>
          </cell>
          <cell r="M249">
            <v>0</v>
          </cell>
        </row>
        <row r="250">
          <cell r="A250">
            <v>5592</v>
          </cell>
          <cell r="B250" t="str">
            <v>DFX8000 PLOTTER</v>
          </cell>
          <cell r="D250" t="str">
            <v>81042-09-</v>
          </cell>
          <cell r="E250" t="str">
            <v>104</v>
          </cell>
          <cell r="F250">
            <v>35130</v>
          </cell>
          <cell r="G250">
            <v>2756</v>
          </cell>
          <cell r="H250">
            <v>1</v>
          </cell>
          <cell r="I250">
            <v>0</v>
          </cell>
          <cell r="J250">
            <v>2755</v>
          </cell>
          <cell r="K250">
            <v>1</v>
          </cell>
          <cell r="L250">
            <v>0</v>
          </cell>
          <cell r="M250">
            <v>0</v>
          </cell>
        </row>
        <row r="251">
          <cell r="A251">
            <v>5597</v>
          </cell>
          <cell r="B251" t="str">
            <v>GTCO ROLL-UP DIGITIZER</v>
          </cell>
          <cell r="D251" t="str">
            <v>81042-09-</v>
          </cell>
          <cell r="E251" t="str">
            <v>304</v>
          </cell>
          <cell r="F251">
            <v>35367</v>
          </cell>
          <cell r="G251">
            <v>2749</v>
          </cell>
          <cell r="H251">
            <v>1</v>
          </cell>
          <cell r="I251">
            <v>0</v>
          </cell>
          <cell r="J251">
            <v>2748</v>
          </cell>
          <cell r="K251">
            <v>1</v>
          </cell>
          <cell r="L251">
            <v>0</v>
          </cell>
          <cell r="M251">
            <v>0</v>
          </cell>
        </row>
        <row r="252">
          <cell r="A252">
            <v>5609</v>
          </cell>
          <cell r="B252" t="str">
            <v>HORNET COMPUTER</v>
          </cell>
          <cell r="D252" t="str">
            <v>81042-09-</v>
          </cell>
          <cell r="E252" t="str">
            <v>704</v>
          </cell>
          <cell r="F252">
            <v>35634</v>
          </cell>
          <cell r="G252">
            <v>2421</v>
          </cell>
          <cell r="H252">
            <v>242</v>
          </cell>
          <cell r="I252">
            <v>0</v>
          </cell>
          <cell r="J252">
            <v>2179</v>
          </cell>
          <cell r="K252">
            <v>242</v>
          </cell>
          <cell r="L252">
            <v>0</v>
          </cell>
          <cell r="M252">
            <v>0</v>
          </cell>
        </row>
        <row r="253">
          <cell r="A253">
            <v>5616</v>
          </cell>
          <cell r="B253" t="str">
            <v>HP LASERJET 4000T</v>
          </cell>
          <cell r="D253" t="str">
            <v>81042-09-</v>
          </cell>
          <cell r="E253" t="str">
            <v>011</v>
          </cell>
          <cell r="F253">
            <v>35937</v>
          </cell>
          <cell r="G253">
            <v>1308</v>
          </cell>
          <cell r="H253">
            <v>131</v>
          </cell>
          <cell r="I253">
            <v>0</v>
          </cell>
          <cell r="J253">
            <v>1177</v>
          </cell>
          <cell r="K253">
            <v>131</v>
          </cell>
          <cell r="L253">
            <v>0</v>
          </cell>
          <cell r="M253">
            <v>0</v>
          </cell>
        </row>
        <row r="254">
          <cell r="A254">
            <v>5618</v>
          </cell>
          <cell r="B254" t="str">
            <v>MCDOWELL-CRAIG</v>
          </cell>
          <cell r="D254" t="str">
            <v>81042-09-</v>
          </cell>
          <cell r="E254" t="str">
            <v>011</v>
          </cell>
          <cell r="F254">
            <v>35976</v>
          </cell>
          <cell r="G254">
            <v>7467</v>
          </cell>
          <cell r="H254">
            <v>747</v>
          </cell>
          <cell r="I254">
            <v>0</v>
          </cell>
          <cell r="J254">
            <v>6720</v>
          </cell>
          <cell r="K254">
            <v>747</v>
          </cell>
          <cell r="L254">
            <v>0</v>
          </cell>
          <cell r="M254">
            <v>0</v>
          </cell>
        </row>
        <row r="255">
          <cell r="A255">
            <v>5622</v>
          </cell>
          <cell r="B255" t="str">
            <v>FILE CABINET</v>
          </cell>
          <cell r="D255" t="str">
            <v>81042-09-</v>
          </cell>
          <cell r="E255" t="str">
            <v>011</v>
          </cell>
          <cell r="F255">
            <v>36004</v>
          </cell>
          <cell r="G255">
            <v>510</v>
          </cell>
          <cell r="H255">
            <v>51</v>
          </cell>
          <cell r="I255">
            <v>0</v>
          </cell>
          <cell r="J255">
            <v>459</v>
          </cell>
          <cell r="K255">
            <v>51</v>
          </cell>
          <cell r="L255">
            <v>0</v>
          </cell>
          <cell r="M255">
            <v>0</v>
          </cell>
        </row>
        <row r="256">
          <cell r="A256">
            <v>5623</v>
          </cell>
          <cell r="B256" t="str">
            <v>LASERJET 4000</v>
          </cell>
          <cell r="D256" t="str">
            <v>81042-09-</v>
          </cell>
          <cell r="E256" t="str">
            <v>011</v>
          </cell>
          <cell r="F256">
            <v>36018</v>
          </cell>
          <cell r="G256">
            <v>1389</v>
          </cell>
          <cell r="H256">
            <v>139</v>
          </cell>
          <cell r="I256">
            <v>0</v>
          </cell>
          <cell r="J256">
            <v>1250</v>
          </cell>
          <cell r="K256">
            <v>139</v>
          </cell>
          <cell r="L256">
            <v>0</v>
          </cell>
          <cell r="M256">
            <v>0</v>
          </cell>
        </row>
        <row r="257">
          <cell r="A257">
            <v>5624</v>
          </cell>
          <cell r="B257" t="str">
            <v>LATERAL FILE CABINET</v>
          </cell>
          <cell r="D257" t="str">
            <v>81042-09-</v>
          </cell>
          <cell r="E257" t="str">
            <v>011</v>
          </cell>
          <cell r="F257">
            <v>36129</v>
          </cell>
          <cell r="G257">
            <v>1071</v>
          </cell>
          <cell r="H257">
            <v>107</v>
          </cell>
          <cell r="I257">
            <v>0</v>
          </cell>
          <cell r="J257">
            <v>964</v>
          </cell>
          <cell r="K257">
            <v>107</v>
          </cell>
          <cell r="L257">
            <v>0</v>
          </cell>
          <cell r="M257">
            <v>0</v>
          </cell>
        </row>
        <row r="258">
          <cell r="A258">
            <v>5626</v>
          </cell>
          <cell r="B258" t="str">
            <v>HP DESKJET 1120CXI</v>
          </cell>
          <cell r="D258" t="str">
            <v>81042-09-</v>
          </cell>
          <cell r="E258" t="str">
            <v>704</v>
          </cell>
          <cell r="F258">
            <v>36219</v>
          </cell>
          <cell r="G258">
            <v>541</v>
          </cell>
          <cell r="H258">
            <v>54</v>
          </cell>
          <cell r="I258">
            <v>0</v>
          </cell>
          <cell r="J258">
            <v>487</v>
          </cell>
          <cell r="K258">
            <v>54</v>
          </cell>
          <cell r="L258">
            <v>0</v>
          </cell>
          <cell r="M258">
            <v>0</v>
          </cell>
        </row>
        <row r="259">
          <cell r="A259">
            <v>5629</v>
          </cell>
          <cell r="B259" t="str">
            <v>LATERAL FILES (5)</v>
          </cell>
          <cell r="D259" t="str">
            <v>81042-09-</v>
          </cell>
          <cell r="E259" t="str">
            <v>704</v>
          </cell>
          <cell r="F259">
            <v>36199</v>
          </cell>
          <cell r="G259">
            <v>2545</v>
          </cell>
          <cell r="H259">
            <v>254</v>
          </cell>
          <cell r="I259">
            <v>0</v>
          </cell>
          <cell r="J259">
            <v>2291</v>
          </cell>
          <cell r="K259">
            <v>254</v>
          </cell>
          <cell r="L259">
            <v>0</v>
          </cell>
          <cell r="M259">
            <v>0</v>
          </cell>
        </row>
        <row r="260">
          <cell r="A260">
            <v>5646</v>
          </cell>
          <cell r="B260" t="str">
            <v>DATA FILE CABINET</v>
          </cell>
          <cell r="D260" t="str">
            <v>81042-09-</v>
          </cell>
          <cell r="E260" t="str">
            <v>011</v>
          </cell>
          <cell r="F260">
            <v>36353</v>
          </cell>
          <cell r="G260">
            <v>1167</v>
          </cell>
          <cell r="H260">
            <v>116</v>
          </cell>
          <cell r="I260">
            <v>0</v>
          </cell>
          <cell r="J260">
            <v>1051</v>
          </cell>
          <cell r="K260">
            <v>116</v>
          </cell>
          <cell r="L260">
            <v>0</v>
          </cell>
          <cell r="M260">
            <v>0</v>
          </cell>
        </row>
        <row r="261">
          <cell r="A261">
            <v>5662</v>
          </cell>
          <cell r="B261" t="str">
            <v>LASERJET PRINTER</v>
          </cell>
          <cell r="D261" t="str">
            <v>81042-09-</v>
          </cell>
          <cell r="E261" t="str">
            <v>104</v>
          </cell>
          <cell r="F261">
            <v>36507</v>
          </cell>
          <cell r="G261">
            <v>1708</v>
          </cell>
          <cell r="H261">
            <v>171</v>
          </cell>
          <cell r="I261">
            <v>0</v>
          </cell>
          <cell r="J261">
            <v>1537</v>
          </cell>
          <cell r="K261">
            <v>171</v>
          </cell>
          <cell r="L261">
            <v>0</v>
          </cell>
          <cell r="M261">
            <v>0</v>
          </cell>
        </row>
        <row r="262">
          <cell r="A262">
            <v>5670</v>
          </cell>
          <cell r="B262" t="str">
            <v>PROJECTOR</v>
          </cell>
          <cell r="D262" t="str">
            <v>81042-09-</v>
          </cell>
          <cell r="E262" t="str">
            <v>011</v>
          </cell>
          <cell r="F262">
            <v>36544</v>
          </cell>
          <cell r="G262">
            <v>5752</v>
          </cell>
          <cell r="H262">
            <v>575</v>
          </cell>
          <cell r="I262">
            <v>0</v>
          </cell>
          <cell r="J262">
            <v>5177</v>
          </cell>
          <cell r="K262">
            <v>575</v>
          </cell>
          <cell r="L262">
            <v>0</v>
          </cell>
          <cell r="M262">
            <v>0</v>
          </cell>
        </row>
        <row r="263">
          <cell r="A263">
            <v>5672</v>
          </cell>
          <cell r="B263" t="str">
            <v>HP NETWORK PRINTER</v>
          </cell>
          <cell r="D263" t="str">
            <v>81042-09-</v>
          </cell>
          <cell r="E263" t="str">
            <v>011</v>
          </cell>
          <cell r="F263">
            <v>36553</v>
          </cell>
          <cell r="G263">
            <v>1797</v>
          </cell>
          <cell r="H263">
            <v>180</v>
          </cell>
          <cell r="I263">
            <v>0</v>
          </cell>
          <cell r="J263">
            <v>1617</v>
          </cell>
          <cell r="K263">
            <v>180</v>
          </cell>
          <cell r="L263">
            <v>0</v>
          </cell>
          <cell r="M263">
            <v>0</v>
          </cell>
        </row>
        <row r="264">
          <cell r="A264">
            <v>5675</v>
          </cell>
          <cell r="B264" t="str">
            <v>PHOTOSMART PRINTER</v>
          </cell>
          <cell r="D264" t="str">
            <v>81042-09-</v>
          </cell>
          <cell r="E264" t="str">
            <v>604</v>
          </cell>
          <cell r="F264">
            <v>36579</v>
          </cell>
          <cell r="G264">
            <v>552</v>
          </cell>
          <cell r="H264">
            <v>55</v>
          </cell>
          <cell r="I264">
            <v>0</v>
          </cell>
          <cell r="J264">
            <v>497</v>
          </cell>
          <cell r="K264">
            <v>55</v>
          </cell>
          <cell r="L264">
            <v>0</v>
          </cell>
          <cell r="M264">
            <v>0</v>
          </cell>
        </row>
        <row r="265">
          <cell r="A265">
            <v>5676</v>
          </cell>
          <cell r="B265" t="str">
            <v>CHAIR</v>
          </cell>
          <cell r="D265" t="str">
            <v>81042-09-</v>
          </cell>
          <cell r="E265" t="str">
            <v>011</v>
          </cell>
          <cell r="F265">
            <v>36589</v>
          </cell>
          <cell r="G265">
            <v>694</v>
          </cell>
          <cell r="H265">
            <v>69</v>
          </cell>
          <cell r="I265">
            <v>0</v>
          </cell>
          <cell r="J265">
            <v>625</v>
          </cell>
          <cell r="K265">
            <v>69</v>
          </cell>
          <cell r="L265">
            <v>0</v>
          </cell>
          <cell r="M265">
            <v>0</v>
          </cell>
        </row>
        <row r="266">
          <cell r="A266">
            <v>5678</v>
          </cell>
          <cell r="B266" t="str">
            <v>GTCO ROLL-UP DIGITIZER</v>
          </cell>
          <cell r="D266" t="str">
            <v>81042-09-</v>
          </cell>
          <cell r="E266" t="str">
            <v>104</v>
          </cell>
          <cell r="F266">
            <v>36600</v>
          </cell>
          <cell r="G266">
            <v>2733</v>
          </cell>
          <cell r="H266">
            <v>273</v>
          </cell>
          <cell r="I266">
            <v>0</v>
          </cell>
          <cell r="J266">
            <v>2460</v>
          </cell>
          <cell r="K266">
            <v>273</v>
          </cell>
          <cell r="L266">
            <v>0</v>
          </cell>
          <cell r="M266">
            <v>0</v>
          </cell>
        </row>
        <row r="267">
          <cell r="A267">
            <v>5685</v>
          </cell>
          <cell r="B267" t="str">
            <v>HP PHOTO-SMART</v>
          </cell>
          <cell r="D267" t="str">
            <v>81042-09-</v>
          </cell>
          <cell r="E267" t="str">
            <v>011</v>
          </cell>
          <cell r="F267">
            <v>36587</v>
          </cell>
          <cell r="G267">
            <v>552</v>
          </cell>
          <cell r="H267">
            <v>55</v>
          </cell>
          <cell r="I267">
            <v>0</v>
          </cell>
          <cell r="J267">
            <v>497</v>
          </cell>
          <cell r="K267">
            <v>55</v>
          </cell>
          <cell r="L267">
            <v>0</v>
          </cell>
          <cell r="M267">
            <v>0</v>
          </cell>
        </row>
        <row r="268">
          <cell r="A268">
            <v>5686</v>
          </cell>
          <cell r="B268" t="str">
            <v>PRINTER</v>
          </cell>
          <cell r="D268" t="str">
            <v>81042-09-</v>
          </cell>
          <cell r="E268" t="str">
            <v>604</v>
          </cell>
          <cell r="F268">
            <v>36633</v>
          </cell>
          <cell r="G268">
            <v>749</v>
          </cell>
          <cell r="H268">
            <v>75</v>
          </cell>
          <cell r="I268">
            <v>0</v>
          </cell>
          <cell r="J268">
            <v>674</v>
          </cell>
          <cell r="K268">
            <v>75</v>
          </cell>
          <cell r="L268">
            <v>0</v>
          </cell>
          <cell r="M268">
            <v>0</v>
          </cell>
        </row>
        <row r="269">
          <cell r="A269">
            <v>5697</v>
          </cell>
          <cell r="B269" t="str">
            <v>HP PRINTER</v>
          </cell>
          <cell r="D269" t="str">
            <v>81042-09-</v>
          </cell>
          <cell r="E269" t="str">
            <v>104</v>
          </cell>
          <cell r="F269">
            <v>36719</v>
          </cell>
          <cell r="G269">
            <v>562</v>
          </cell>
          <cell r="H269">
            <v>56</v>
          </cell>
          <cell r="I269">
            <v>0</v>
          </cell>
          <cell r="J269">
            <v>506</v>
          </cell>
          <cell r="K269">
            <v>56</v>
          </cell>
          <cell r="L269">
            <v>0</v>
          </cell>
          <cell r="M269">
            <v>0</v>
          </cell>
        </row>
        <row r="270">
          <cell r="A270">
            <v>5705</v>
          </cell>
          <cell r="B270" t="str">
            <v>TABLE</v>
          </cell>
          <cell r="D270" t="str">
            <v>81042-09-</v>
          </cell>
          <cell r="E270" t="str">
            <v>011</v>
          </cell>
          <cell r="F270">
            <v>36770</v>
          </cell>
          <cell r="G270">
            <v>1270</v>
          </cell>
          <cell r="H270">
            <v>127</v>
          </cell>
          <cell r="I270">
            <v>0</v>
          </cell>
          <cell r="J270">
            <v>1143</v>
          </cell>
          <cell r="K270">
            <v>127</v>
          </cell>
          <cell r="L270">
            <v>0</v>
          </cell>
          <cell r="M270">
            <v>0</v>
          </cell>
        </row>
        <row r="271">
          <cell r="A271">
            <v>5706</v>
          </cell>
          <cell r="B271" t="str">
            <v>CHAIRS</v>
          </cell>
          <cell r="D271" t="str">
            <v>81042-09-</v>
          </cell>
          <cell r="E271" t="str">
            <v>011</v>
          </cell>
          <cell r="F271">
            <v>36770</v>
          </cell>
          <cell r="G271">
            <v>1412</v>
          </cell>
          <cell r="H271">
            <v>141</v>
          </cell>
          <cell r="I271">
            <v>0</v>
          </cell>
          <cell r="J271">
            <v>1271</v>
          </cell>
          <cell r="K271">
            <v>141</v>
          </cell>
          <cell r="L271">
            <v>0</v>
          </cell>
          <cell r="M271">
            <v>0</v>
          </cell>
        </row>
        <row r="272">
          <cell r="A272">
            <v>5707</v>
          </cell>
          <cell r="B272" t="str">
            <v>TABLE</v>
          </cell>
          <cell r="D272" t="str">
            <v>81042-09-</v>
          </cell>
          <cell r="E272" t="str">
            <v>011</v>
          </cell>
          <cell r="F272">
            <v>36770</v>
          </cell>
          <cell r="G272">
            <v>1224</v>
          </cell>
          <cell r="H272">
            <v>124</v>
          </cell>
          <cell r="I272">
            <v>0</v>
          </cell>
          <cell r="J272">
            <v>1100</v>
          </cell>
          <cell r="K272">
            <v>124</v>
          </cell>
          <cell r="L272">
            <v>0</v>
          </cell>
          <cell r="M272">
            <v>0</v>
          </cell>
        </row>
        <row r="273">
          <cell r="A273">
            <v>5708</v>
          </cell>
          <cell r="B273" t="str">
            <v>CHAIRS</v>
          </cell>
          <cell r="D273" t="str">
            <v>81042-09-</v>
          </cell>
          <cell r="E273" t="str">
            <v>011</v>
          </cell>
          <cell r="F273">
            <v>36770</v>
          </cell>
          <cell r="G273">
            <v>2636</v>
          </cell>
          <cell r="H273">
            <v>263</v>
          </cell>
          <cell r="I273">
            <v>0</v>
          </cell>
          <cell r="J273">
            <v>2373</v>
          </cell>
          <cell r="K273">
            <v>263</v>
          </cell>
          <cell r="L273">
            <v>0</v>
          </cell>
          <cell r="M273">
            <v>0</v>
          </cell>
        </row>
        <row r="274">
          <cell r="A274">
            <v>5709</v>
          </cell>
          <cell r="B274" t="str">
            <v>HERMAN MILLER ADD</v>
          </cell>
          <cell r="D274" t="str">
            <v>81042-09-</v>
          </cell>
          <cell r="E274" t="str">
            <v>604</v>
          </cell>
          <cell r="F274">
            <v>36800</v>
          </cell>
          <cell r="G274">
            <v>4979</v>
          </cell>
          <cell r="H274">
            <v>498</v>
          </cell>
          <cell r="I274">
            <v>0</v>
          </cell>
          <cell r="J274">
            <v>4481</v>
          </cell>
          <cell r="K274">
            <v>498</v>
          </cell>
          <cell r="L274">
            <v>0</v>
          </cell>
          <cell r="M274">
            <v>0</v>
          </cell>
        </row>
        <row r="275">
          <cell r="A275">
            <v>5710</v>
          </cell>
          <cell r="B275" t="str">
            <v>LASER PRINTER</v>
          </cell>
          <cell r="D275" t="str">
            <v>81042-09-</v>
          </cell>
          <cell r="E275" t="str">
            <v>011</v>
          </cell>
          <cell r="F275">
            <v>36801</v>
          </cell>
          <cell r="G275">
            <v>974</v>
          </cell>
          <cell r="H275">
            <v>97</v>
          </cell>
          <cell r="I275">
            <v>0</v>
          </cell>
          <cell r="J275">
            <v>877</v>
          </cell>
          <cell r="K275">
            <v>97</v>
          </cell>
          <cell r="L275">
            <v>0</v>
          </cell>
          <cell r="M275">
            <v>0</v>
          </cell>
        </row>
        <row r="276">
          <cell r="A276">
            <v>5724</v>
          </cell>
          <cell r="B276" t="str">
            <v>HP 4100 PRINTER</v>
          </cell>
          <cell r="C276" t="str">
            <v>41OON</v>
          </cell>
          <cell r="D276" t="str">
            <v>81042-09-</v>
          </cell>
          <cell r="E276" t="str">
            <v>144</v>
          </cell>
          <cell r="F276">
            <v>37004</v>
          </cell>
          <cell r="G276">
            <v>1895.57</v>
          </cell>
          <cell r="H276">
            <v>0</v>
          </cell>
          <cell r="I276">
            <v>0</v>
          </cell>
          <cell r="J276">
            <v>1895.57</v>
          </cell>
          <cell r="K276">
            <v>0</v>
          </cell>
          <cell r="L276">
            <v>0</v>
          </cell>
          <cell r="M276">
            <v>0</v>
          </cell>
        </row>
        <row r="277">
          <cell r="A277">
            <v>5725</v>
          </cell>
          <cell r="B277" t="str">
            <v>HP 41OO PRINTER</v>
          </cell>
          <cell r="C277" t="str">
            <v>4100N</v>
          </cell>
          <cell r="D277" t="str">
            <v>81042-09-</v>
          </cell>
          <cell r="E277" t="str">
            <v>011</v>
          </cell>
          <cell r="F277">
            <v>37004</v>
          </cell>
          <cell r="G277">
            <v>1895.57</v>
          </cell>
          <cell r="H277">
            <v>0</v>
          </cell>
          <cell r="I277">
            <v>0</v>
          </cell>
          <cell r="J277">
            <v>1895.57</v>
          </cell>
          <cell r="K277">
            <v>0</v>
          </cell>
          <cell r="L277">
            <v>0</v>
          </cell>
          <cell r="M277">
            <v>0</v>
          </cell>
        </row>
        <row r="278">
          <cell r="A278">
            <v>5726</v>
          </cell>
          <cell r="B278" t="str">
            <v>PRINTER</v>
          </cell>
          <cell r="C278" t="str">
            <v>HP4100N</v>
          </cell>
          <cell r="D278" t="str">
            <v>81042-09-</v>
          </cell>
          <cell r="E278" t="str">
            <v>011</v>
          </cell>
          <cell r="F278">
            <v>37011</v>
          </cell>
          <cell r="G278">
            <v>1895.58</v>
          </cell>
          <cell r="H278">
            <v>0</v>
          </cell>
          <cell r="I278">
            <v>0</v>
          </cell>
          <cell r="J278">
            <v>1895.58</v>
          </cell>
          <cell r="K278">
            <v>0</v>
          </cell>
          <cell r="L278">
            <v>0</v>
          </cell>
          <cell r="M278">
            <v>0</v>
          </cell>
        </row>
        <row r="279">
          <cell r="A279">
            <v>5729</v>
          </cell>
          <cell r="B279" t="str">
            <v>IBM ULTRA 160 SCSI FOR</v>
          </cell>
          <cell r="D279" t="str">
            <v>81042-09-</v>
          </cell>
          <cell r="E279" t="str">
            <v>011</v>
          </cell>
          <cell r="F279">
            <v>37042</v>
          </cell>
          <cell r="G279">
            <v>1237.53</v>
          </cell>
          <cell r="H279">
            <v>0</v>
          </cell>
          <cell r="I279">
            <v>0</v>
          </cell>
          <cell r="J279">
            <v>1237.53</v>
          </cell>
          <cell r="K279">
            <v>0</v>
          </cell>
          <cell r="L279">
            <v>0</v>
          </cell>
          <cell r="M279">
            <v>0</v>
          </cell>
        </row>
        <row r="280">
          <cell r="A280">
            <v>5731</v>
          </cell>
          <cell r="B280" t="str">
            <v>HP PHOTOSMART 1218X</v>
          </cell>
          <cell r="C280" t="str">
            <v>HP</v>
          </cell>
          <cell r="D280" t="str">
            <v>81042-09-</v>
          </cell>
          <cell r="E280" t="str">
            <v>144</v>
          </cell>
          <cell r="F280">
            <v>37067</v>
          </cell>
          <cell r="G280">
            <v>601.34</v>
          </cell>
          <cell r="H280">
            <v>0</v>
          </cell>
          <cell r="I280">
            <v>0</v>
          </cell>
          <cell r="J280">
            <v>601.34</v>
          </cell>
          <cell r="K280">
            <v>0</v>
          </cell>
          <cell r="L280">
            <v>0</v>
          </cell>
          <cell r="M280">
            <v>0</v>
          </cell>
        </row>
        <row r="281">
          <cell r="A281">
            <v>5736</v>
          </cell>
          <cell r="B281" t="str">
            <v>HP 4100 PRINTER</v>
          </cell>
          <cell r="C281" t="str">
            <v>HP4100</v>
          </cell>
          <cell r="D281" t="str">
            <v>81042-09-</v>
          </cell>
          <cell r="E281" t="str">
            <v>011</v>
          </cell>
          <cell r="F281">
            <v>37167</v>
          </cell>
          <cell r="G281">
            <v>1284.5899999999999</v>
          </cell>
          <cell r="H281">
            <v>0</v>
          </cell>
          <cell r="I281">
            <v>0</v>
          </cell>
          <cell r="J281">
            <v>1284.5899999999999</v>
          </cell>
          <cell r="K281">
            <v>0</v>
          </cell>
          <cell r="L281">
            <v>0</v>
          </cell>
          <cell r="M281">
            <v>0</v>
          </cell>
        </row>
        <row r="282">
          <cell r="A282">
            <v>5737</v>
          </cell>
          <cell r="B282" t="str">
            <v>HP 4100 PRINTER</v>
          </cell>
          <cell r="C282" t="str">
            <v>HP4100</v>
          </cell>
          <cell r="D282" t="str">
            <v>81042-09-</v>
          </cell>
          <cell r="E282" t="str">
            <v>704</v>
          </cell>
          <cell r="F282">
            <v>37167</v>
          </cell>
          <cell r="G282">
            <v>1284.5899999999999</v>
          </cell>
          <cell r="H282">
            <v>0</v>
          </cell>
          <cell r="I282">
            <v>0</v>
          </cell>
          <cell r="J282">
            <v>1284.5899999999999</v>
          </cell>
          <cell r="K282">
            <v>0</v>
          </cell>
          <cell r="L282">
            <v>0</v>
          </cell>
          <cell r="M282">
            <v>0</v>
          </cell>
        </row>
        <row r="283">
          <cell r="A283">
            <v>5738</v>
          </cell>
          <cell r="B283" t="str">
            <v>HP 4100 PRINTER</v>
          </cell>
          <cell r="C283" t="str">
            <v>HP4100</v>
          </cell>
          <cell r="D283" t="str">
            <v>81042-09-</v>
          </cell>
          <cell r="E283" t="str">
            <v>144</v>
          </cell>
          <cell r="F283">
            <v>37167</v>
          </cell>
          <cell r="G283">
            <v>1284.6099999999999</v>
          </cell>
          <cell r="H283">
            <v>0</v>
          </cell>
          <cell r="I283">
            <v>0</v>
          </cell>
          <cell r="J283">
            <v>1284.6099999999999</v>
          </cell>
          <cell r="K283">
            <v>0</v>
          </cell>
          <cell r="L283">
            <v>0</v>
          </cell>
          <cell r="M283">
            <v>0</v>
          </cell>
        </row>
        <row r="284">
          <cell r="A284">
            <v>5741</v>
          </cell>
          <cell r="B284" t="str">
            <v>HP PRINTER 4100</v>
          </cell>
          <cell r="C284" t="str">
            <v>4100N</v>
          </cell>
          <cell r="D284" t="str">
            <v>81042-09-</v>
          </cell>
          <cell r="E284" t="str">
            <v>704</v>
          </cell>
          <cell r="F284">
            <v>37237</v>
          </cell>
          <cell r="G284">
            <v>1854.38</v>
          </cell>
          <cell r="H284">
            <v>0</v>
          </cell>
          <cell r="I284">
            <v>0</v>
          </cell>
          <cell r="J284">
            <v>1854.38</v>
          </cell>
          <cell r="K284">
            <v>0</v>
          </cell>
          <cell r="L284">
            <v>0</v>
          </cell>
          <cell r="M284">
            <v>0</v>
          </cell>
        </row>
        <row r="285">
          <cell r="A285">
            <v>5744</v>
          </cell>
          <cell r="B285" t="str">
            <v>BID2WIN SOFTWARE</v>
          </cell>
          <cell r="D285" t="str">
            <v>81042-09-</v>
          </cell>
          <cell r="E285" t="str">
            <v>031</v>
          </cell>
          <cell r="F285">
            <v>37226</v>
          </cell>
          <cell r="G285">
            <v>85750</v>
          </cell>
          <cell r="H285">
            <v>0</v>
          </cell>
          <cell r="I285">
            <v>0</v>
          </cell>
          <cell r="J285">
            <v>85750</v>
          </cell>
          <cell r="K285">
            <v>0</v>
          </cell>
          <cell r="L285">
            <v>0</v>
          </cell>
          <cell r="M285">
            <v>0</v>
          </cell>
        </row>
        <row r="286">
          <cell r="A286">
            <v>5744.02</v>
          </cell>
          <cell r="B286" t="str">
            <v>BID2WIN 2009 UPGRADE</v>
          </cell>
          <cell r="D286" t="str">
            <v>73142-19-</v>
          </cell>
          <cell r="E286" t="str">
            <v>104</v>
          </cell>
          <cell r="F286">
            <v>39873</v>
          </cell>
          <cell r="G286">
            <v>19324.32</v>
          </cell>
          <cell r="H286">
            <v>0</v>
          </cell>
          <cell r="I286">
            <v>19324.32</v>
          </cell>
          <cell r="J286">
            <v>9125.43</v>
          </cell>
          <cell r="K286">
            <v>10198.89</v>
          </cell>
          <cell r="L286">
            <v>0</v>
          </cell>
          <cell r="M286">
            <v>3757.53</v>
          </cell>
        </row>
        <row r="287">
          <cell r="A287">
            <v>5744.03</v>
          </cell>
          <cell r="B287" t="str">
            <v>BID2WIN 2009 UPGRADE</v>
          </cell>
          <cell r="D287" t="str">
            <v>73142-39-</v>
          </cell>
          <cell r="E287" t="str">
            <v>304</v>
          </cell>
          <cell r="F287">
            <v>39873</v>
          </cell>
          <cell r="G287">
            <v>9662.16</v>
          </cell>
          <cell r="H287">
            <v>0</v>
          </cell>
          <cell r="I287">
            <v>9662.16</v>
          </cell>
          <cell r="J287">
            <v>4562.63</v>
          </cell>
          <cell r="K287">
            <v>5099.53</v>
          </cell>
          <cell r="L287">
            <v>0</v>
          </cell>
          <cell r="M287">
            <v>1878.73</v>
          </cell>
        </row>
        <row r="288">
          <cell r="A288">
            <v>5744.04</v>
          </cell>
          <cell r="B288" t="str">
            <v>BID2WIN 2009 UPGRADE</v>
          </cell>
          <cell r="D288" t="str">
            <v>73142-19-</v>
          </cell>
          <cell r="E288" t="str">
            <v>104</v>
          </cell>
          <cell r="F288">
            <v>39873</v>
          </cell>
          <cell r="G288">
            <v>15459.46</v>
          </cell>
          <cell r="H288">
            <v>0</v>
          </cell>
          <cell r="I288">
            <v>15459.46</v>
          </cell>
          <cell r="J288">
            <v>7300.31</v>
          </cell>
          <cell r="K288">
            <v>8159.15</v>
          </cell>
          <cell r="L288">
            <v>0</v>
          </cell>
          <cell r="M288">
            <v>3006.01</v>
          </cell>
        </row>
        <row r="289">
          <cell r="A289">
            <v>5744.05</v>
          </cell>
          <cell r="B289" t="str">
            <v>BID2WIN 2009 UPGRADE</v>
          </cell>
          <cell r="D289" t="str">
            <v>71004-60-</v>
          </cell>
          <cell r="E289" t="str">
            <v>604</v>
          </cell>
          <cell r="F289">
            <v>39873</v>
          </cell>
          <cell r="G289">
            <v>5797.3</v>
          </cell>
          <cell r="H289">
            <v>0</v>
          </cell>
          <cell r="I289">
            <v>5797.3</v>
          </cell>
          <cell r="J289">
            <v>2737.68</v>
          </cell>
          <cell r="K289">
            <v>3059.62</v>
          </cell>
          <cell r="L289">
            <v>0</v>
          </cell>
          <cell r="M289">
            <v>1127.28</v>
          </cell>
        </row>
        <row r="290">
          <cell r="A290">
            <v>5744.06</v>
          </cell>
          <cell r="B290" t="str">
            <v>BID2WIN 2009 UPGRADE</v>
          </cell>
          <cell r="D290" t="str">
            <v>71004-70-</v>
          </cell>
          <cell r="E290" t="str">
            <v>704</v>
          </cell>
          <cell r="F290">
            <v>39873</v>
          </cell>
          <cell r="G290">
            <v>13527.03</v>
          </cell>
          <cell r="H290">
            <v>0</v>
          </cell>
          <cell r="I290">
            <v>13527.03</v>
          </cell>
          <cell r="J290">
            <v>6387.75</v>
          </cell>
          <cell r="K290">
            <v>7139.28</v>
          </cell>
          <cell r="L290">
            <v>0</v>
          </cell>
          <cell r="M290">
            <v>2630.25</v>
          </cell>
        </row>
        <row r="291">
          <cell r="A291">
            <v>5744.07</v>
          </cell>
          <cell r="B291" t="str">
            <v>BID2WIN 2009 UPGRADE</v>
          </cell>
          <cell r="D291" t="str">
            <v>71004-80-</v>
          </cell>
          <cell r="E291" t="str">
            <v>804</v>
          </cell>
          <cell r="F291">
            <v>39873</v>
          </cell>
          <cell r="G291">
            <v>7729.73</v>
          </cell>
          <cell r="H291">
            <v>0</v>
          </cell>
          <cell r="I291">
            <v>7729.73</v>
          </cell>
          <cell r="J291">
            <v>3650.07</v>
          </cell>
          <cell r="K291">
            <v>4079.66</v>
          </cell>
          <cell r="L291">
            <v>0</v>
          </cell>
          <cell r="M291">
            <v>1502.97</v>
          </cell>
        </row>
        <row r="292">
          <cell r="A292">
            <v>5745</v>
          </cell>
          <cell r="B292" t="str">
            <v>IMAGEING HARDWARE</v>
          </cell>
          <cell r="D292" t="str">
            <v>81042-09-</v>
          </cell>
          <cell r="E292" t="str">
            <v>011</v>
          </cell>
          <cell r="F292">
            <v>37226</v>
          </cell>
          <cell r="G292">
            <v>47145.32</v>
          </cell>
          <cell r="H292">
            <v>0</v>
          </cell>
          <cell r="I292">
            <v>0</v>
          </cell>
          <cell r="J292">
            <v>47145.32</v>
          </cell>
          <cell r="K292">
            <v>0</v>
          </cell>
          <cell r="L292">
            <v>0</v>
          </cell>
          <cell r="M292">
            <v>0</v>
          </cell>
        </row>
        <row r="293">
          <cell r="A293">
            <v>5746</v>
          </cell>
          <cell r="B293" t="str">
            <v>JWS SOFTWARE</v>
          </cell>
          <cell r="D293" t="str">
            <v>81042-09-</v>
          </cell>
          <cell r="E293" t="str">
            <v>011</v>
          </cell>
          <cell r="F293">
            <v>36982</v>
          </cell>
          <cell r="G293">
            <v>29934</v>
          </cell>
          <cell r="H293">
            <v>0</v>
          </cell>
          <cell r="I293">
            <v>0</v>
          </cell>
          <cell r="J293">
            <v>29934</v>
          </cell>
          <cell r="K293">
            <v>0</v>
          </cell>
          <cell r="L293">
            <v>0</v>
          </cell>
          <cell r="M293">
            <v>0</v>
          </cell>
        </row>
        <row r="294">
          <cell r="A294">
            <v>5748</v>
          </cell>
          <cell r="B294" t="str">
            <v>COMPUTER ENCLOSURE</v>
          </cell>
          <cell r="D294" t="str">
            <v>81042-09-</v>
          </cell>
          <cell r="E294" t="str">
            <v>011</v>
          </cell>
          <cell r="F294">
            <v>36982</v>
          </cell>
          <cell r="G294">
            <v>8626.2800000000007</v>
          </cell>
          <cell r="H294">
            <v>0</v>
          </cell>
          <cell r="I294">
            <v>0</v>
          </cell>
          <cell r="J294">
            <v>8626.2800000000007</v>
          </cell>
          <cell r="K294">
            <v>0</v>
          </cell>
          <cell r="L294">
            <v>0</v>
          </cell>
          <cell r="M294">
            <v>0</v>
          </cell>
        </row>
        <row r="295">
          <cell r="A295">
            <v>5749</v>
          </cell>
          <cell r="B295" t="str">
            <v>COMPUTER WIREING</v>
          </cell>
          <cell r="D295" t="str">
            <v>81042-09-</v>
          </cell>
          <cell r="E295" t="str">
            <v>011</v>
          </cell>
          <cell r="F295">
            <v>36982</v>
          </cell>
          <cell r="G295">
            <v>17467.439999999999</v>
          </cell>
          <cell r="H295">
            <v>0</v>
          </cell>
          <cell r="I295">
            <v>0</v>
          </cell>
          <cell r="J295">
            <v>17467.439999999999</v>
          </cell>
          <cell r="K295">
            <v>0</v>
          </cell>
          <cell r="L295">
            <v>0</v>
          </cell>
          <cell r="M295">
            <v>0</v>
          </cell>
        </row>
        <row r="296">
          <cell r="A296">
            <v>5751</v>
          </cell>
          <cell r="B296" t="str">
            <v>IMAGING SOFTWARE</v>
          </cell>
          <cell r="D296" t="str">
            <v>81042-09-</v>
          </cell>
          <cell r="E296" t="str">
            <v>011</v>
          </cell>
          <cell r="F296">
            <v>37226</v>
          </cell>
          <cell r="G296">
            <v>34514.18</v>
          </cell>
          <cell r="H296">
            <v>0</v>
          </cell>
          <cell r="I296">
            <v>0</v>
          </cell>
          <cell r="J296">
            <v>34514.18</v>
          </cell>
          <cell r="K296">
            <v>0</v>
          </cell>
          <cell r="L296">
            <v>0</v>
          </cell>
          <cell r="M296">
            <v>0</v>
          </cell>
        </row>
        <row r="297">
          <cell r="A297">
            <v>5752</v>
          </cell>
          <cell r="B297" t="str">
            <v>TERMINAL SERVER</v>
          </cell>
          <cell r="D297" t="str">
            <v>81042-09-</v>
          </cell>
          <cell r="E297" t="str">
            <v>011</v>
          </cell>
          <cell r="F297">
            <v>37086</v>
          </cell>
          <cell r="G297">
            <v>8846.2800000000007</v>
          </cell>
          <cell r="H297">
            <v>0</v>
          </cell>
          <cell r="I297">
            <v>0</v>
          </cell>
          <cell r="J297">
            <v>8846.2800000000007</v>
          </cell>
          <cell r="K297">
            <v>0</v>
          </cell>
          <cell r="L297">
            <v>0</v>
          </cell>
          <cell r="M297">
            <v>0</v>
          </cell>
        </row>
        <row r="298">
          <cell r="A298">
            <v>5754</v>
          </cell>
          <cell r="B298" t="str">
            <v>HP 4050 PRINTER</v>
          </cell>
          <cell r="D298" t="str">
            <v>81042-09-</v>
          </cell>
          <cell r="E298" t="str">
            <v>011</v>
          </cell>
          <cell r="F298">
            <v>36982</v>
          </cell>
          <cell r="G298">
            <v>1683.72</v>
          </cell>
          <cell r="H298">
            <v>0</v>
          </cell>
          <cell r="I298">
            <v>0</v>
          </cell>
          <cell r="J298">
            <v>1683.72</v>
          </cell>
          <cell r="K298">
            <v>0</v>
          </cell>
          <cell r="L298">
            <v>0</v>
          </cell>
          <cell r="M298">
            <v>0</v>
          </cell>
        </row>
        <row r="299">
          <cell r="A299">
            <v>5755</v>
          </cell>
          <cell r="B299" t="str">
            <v>NETWORK HARDWARE</v>
          </cell>
          <cell r="D299" t="str">
            <v>81042-09-</v>
          </cell>
          <cell r="E299" t="str">
            <v>011</v>
          </cell>
          <cell r="F299">
            <v>36982</v>
          </cell>
          <cell r="G299">
            <v>68172.11</v>
          </cell>
          <cell r="H299">
            <v>0</v>
          </cell>
          <cell r="I299">
            <v>0</v>
          </cell>
          <cell r="J299">
            <v>68172.11</v>
          </cell>
          <cell r="K299">
            <v>0</v>
          </cell>
          <cell r="L299">
            <v>0</v>
          </cell>
          <cell r="M299">
            <v>0</v>
          </cell>
        </row>
        <row r="300">
          <cell r="A300">
            <v>5766</v>
          </cell>
          <cell r="B300" t="str">
            <v>FURNITURE</v>
          </cell>
          <cell r="D300" t="str">
            <v>81042-09-</v>
          </cell>
          <cell r="E300" t="str">
            <v>011</v>
          </cell>
          <cell r="F300">
            <v>37332</v>
          </cell>
          <cell r="G300">
            <v>1507.83</v>
          </cell>
          <cell r="H300">
            <v>0</v>
          </cell>
          <cell r="I300">
            <v>0</v>
          </cell>
          <cell r="J300">
            <v>1507.83</v>
          </cell>
          <cell r="K300">
            <v>0</v>
          </cell>
          <cell r="L300">
            <v>0</v>
          </cell>
          <cell r="M300">
            <v>0</v>
          </cell>
        </row>
        <row r="301">
          <cell r="A301">
            <v>5767</v>
          </cell>
          <cell r="B301" t="str">
            <v>PRINTER SERVER</v>
          </cell>
          <cell r="D301" t="str">
            <v>81042-09-</v>
          </cell>
          <cell r="E301" t="str">
            <v>011</v>
          </cell>
          <cell r="F301">
            <v>37316</v>
          </cell>
          <cell r="G301">
            <v>4750.92</v>
          </cell>
          <cell r="H301">
            <v>0</v>
          </cell>
          <cell r="I301">
            <v>0</v>
          </cell>
          <cell r="J301">
            <v>4750.92</v>
          </cell>
          <cell r="K301">
            <v>0</v>
          </cell>
          <cell r="L301">
            <v>0</v>
          </cell>
          <cell r="M301">
            <v>0</v>
          </cell>
        </row>
        <row r="302">
          <cell r="A302">
            <v>5768</v>
          </cell>
          <cell r="B302" t="str">
            <v>VPN HARDWARE</v>
          </cell>
          <cell r="D302" t="str">
            <v>81042-04-</v>
          </cell>
          <cell r="E302" t="str">
            <v>031</v>
          </cell>
          <cell r="F302">
            <v>37316</v>
          </cell>
          <cell r="G302">
            <v>7332.24</v>
          </cell>
          <cell r="H302">
            <v>0</v>
          </cell>
          <cell r="I302">
            <v>0</v>
          </cell>
          <cell r="J302">
            <v>7332.24</v>
          </cell>
          <cell r="K302">
            <v>0</v>
          </cell>
          <cell r="L302">
            <v>0</v>
          </cell>
          <cell r="M302">
            <v>0</v>
          </cell>
        </row>
        <row r="303">
          <cell r="A303">
            <v>5770</v>
          </cell>
          <cell r="B303" t="str">
            <v>CISCO MODULAR ROUTER</v>
          </cell>
          <cell r="D303" t="str">
            <v>81042-04-</v>
          </cell>
          <cell r="E303" t="str">
            <v>031</v>
          </cell>
          <cell r="F303">
            <v>37362</v>
          </cell>
          <cell r="G303">
            <v>1830</v>
          </cell>
          <cell r="H303">
            <v>0</v>
          </cell>
          <cell r="I303">
            <v>0</v>
          </cell>
          <cell r="J303">
            <v>1830</v>
          </cell>
          <cell r="K303">
            <v>0</v>
          </cell>
          <cell r="L303">
            <v>0</v>
          </cell>
          <cell r="M303">
            <v>0</v>
          </cell>
        </row>
        <row r="304">
          <cell r="A304">
            <v>5771</v>
          </cell>
          <cell r="B304" t="str">
            <v>OUTPUT QUEUE SOFTWARE</v>
          </cell>
          <cell r="D304" t="str">
            <v>81042-04-</v>
          </cell>
          <cell r="E304" t="str">
            <v>031</v>
          </cell>
          <cell r="F304">
            <v>37378</v>
          </cell>
          <cell r="G304">
            <v>609</v>
          </cell>
          <cell r="H304">
            <v>0</v>
          </cell>
          <cell r="I304">
            <v>0</v>
          </cell>
          <cell r="J304">
            <v>609</v>
          </cell>
          <cell r="K304">
            <v>0</v>
          </cell>
          <cell r="L304">
            <v>0</v>
          </cell>
          <cell r="M304">
            <v>0</v>
          </cell>
        </row>
        <row r="305">
          <cell r="A305">
            <v>5772</v>
          </cell>
          <cell r="B305" t="str">
            <v>CISCO ROUNTER</v>
          </cell>
          <cell r="D305" t="str">
            <v>81042-04-</v>
          </cell>
          <cell r="E305" t="str">
            <v>031</v>
          </cell>
          <cell r="F305">
            <v>37404</v>
          </cell>
          <cell r="G305">
            <v>770.7</v>
          </cell>
          <cell r="H305">
            <v>0</v>
          </cell>
          <cell r="I305">
            <v>0</v>
          </cell>
          <cell r="J305">
            <v>770.7</v>
          </cell>
          <cell r="K305">
            <v>0</v>
          </cell>
          <cell r="L305">
            <v>0</v>
          </cell>
          <cell r="M305">
            <v>0</v>
          </cell>
        </row>
        <row r="306">
          <cell r="A306">
            <v>5774</v>
          </cell>
          <cell r="B306" t="str">
            <v>DELL POWEREDGE COMPUTER</v>
          </cell>
          <cell r="C306" t="str">
            <v>550SC</v>
          </cell>
          <cell r="D306" t="str">
            <v>81042-04-</v>
          </cell>
          <cell r="E306" t="str">
            <v>031</v>
          </cell>
          <cell r="F306">
            <v>37418</v>
          </cell>
          <cell r="G306">
            <v>933.08</v>
          </cell>
          <cell r="H306">
            <v>0</v>
          </cell>
          <cell r="I306">
            <v>0</v>
          </cell>
          <cell r="J306">
            <v>933.08</v>
          </cell>
          <cell r="K306">
            <v>0</v>
          </cell>
          <cell r="L306">
            <v>0</v>
          </cell>
          <cell r="M306">
            <v>0</v>
          </cell>
        </row>
        <row r="307">
          <cell r="A307">
            <v>5775</v>
          </cell>
          <cell r="B307" t="str">
            <v>GTCO ROLL-UP DIGITIZER</v>
          </cell>
          <cell r="D307" t="str">
            <v>81042-04-</v>
          </cell>
          <cell r="E307" t="str">
            <v>031</v>
          </cell>
          <cell r="F307">
            <v>37413</v>
          </cell>
          <cell r="G307">
            <v>2781.25</v>
          </cell>
          <cell r="H307">
            <v>0</v>
          </cell>
          <cell r="I307">
            <v>0</v>
          </cell>
          <cell r="J307">
            <v>2781.25</v>
          </cell>
          <cell r="K307">
            <v>0</v>
          </cell>
          <cell r="L307">
            <v>0</v>
          </cell>
          <cell r="M307">
            <v>0</v>
          </cell>
        </row>
        <row r="308">
          <cell r="A308">
            <v>5778</v>
          </cell>
          <cell r="B308" t="str">
            <v>APC UPS SYSTEM</v>
          </cell>
          <cell r="D308" t="str">
            <v>81042-04-</v>
          </cell>
          <cell r="E308" t="str">
            <v>031</v>
          </cell>
          <cell r="F308">
            <v>37454</v>
          </cell>
          <cell r="G308">
            <v>1175.01</v>
          </cell>
          <cell r="H308">
            <v>0</v>
          </cell>
          <cell r="I308">
            <v>0</v>
          </cell>
          <cell r="J308">
            <v>1175.01</v>
          </cell>
          <cell r="K308">
            <v>0</v>
          </cell>
          <cell r="L308">
            <v>0</v>
          </cell>
          <cell r="M308">
            <v>0</v>
          </cell>
        </row>
        <row r="309">
          <cell r="A309">
            <v>5784</v>
          </cell>
          <cell r="B309" t="str">
            <v>HP 1700 PRINTER</v>
          </cell>
          <cell r="C309" t="str">
            <v>HP1700</v>
          </cell>
          <cell r="D309" t="str">
            <v>81042-09-</v>
          </cell>
          <cell r="E309" t="str">
            <v>011</v>
          </cell>
          <cell r="F309">
            <v>37482</v>
          </cell>
          <cell r="G309">
            <v>813.18</v>
          </cell>
          <cell r="H309">
            <v>0</v>
          </cell>
          <cell r="I309">
            <v>0</v>
          </cell>
          <cell r="J309">
            <v>813.18</v>
          </cell>
          <cell r="K309">
            <v>0</v>
          </cell>
          <cell r="L309">
            <v>0</v>
          </cell>
          <cell r="M309">
            <v>0</v>
          </cell>
        </row>
        <row r="310">
          <cell r="A310">
            <v>5785</v>
          </cell>
          <cell r="B310" t="str">
            <v>HP SCAN JET 7400</v>
          </cell>
          <cell r="C310" t="str">
            <v>HP7400</v>
          </cell>
          <cell r="D310" t="str">
            <v>81042-09-</v>
          </cell>
          <cell r="E310" t="str">
            <v>011</v>
          </cell>
          <cell r="F310">
            <v>37475</v>
          </cell>
          <cell r="G310">
            <v>522.28</v>
          </cell>
          <cell r="H310">
            <v>0</v>
          </cell>
          <cell r="I310">
            <v>0</v>
          </cell>
          <cell r="J310">
            <v>522.28</v>
          </cell>
          <cell r="K310">
            <v>0</v>
          </cell>
          <cell r="L310">
            <v>0</v>
          </cell>
          <cell r="M310">
            <v>0</v>
          </cell>
        </row>
        <row r="311">
          <cell r="A311">
            <v>5786</v>
          </cell>
          <cell r="B311" t="str">
            <v>BAY CUBICALS</v>
          </cell>
          <cell r="D311" t="str">
            <v>73142-19-</v>
          </cell>
          <cell r="E311" t="str">
            <v>104</v>
          </cell>
          <cell r="F311">
            <v>37500</v>
          </cell>
          <cell r="G311">
            <v>7662.75</v>
          </cell>
          <cell r="H311">
            <v>0</v>
          </cell>
          <cell r="I311">
            <v>2023.45</v>
          </cell>
          <cell r="J311">
            <v>7662.75</v>
          </cell>
          <cell r="K311">
            <v>0</v>
          </cell>
          <cell r="L311">
            <v>0</v>
          </cell>
          <cell r="M311">
            <v>0</v>
          </cell>
        </row>
        <row r="312">
          <cell r="A312">
            <v>5788</v>
          </cell>
          <cell r="B312" t="str">
            <v>RX SOFTWARE</v>
          </cell>
          <cell r="D312" t="str">
            <v>81042-04-</v>
          </cell>
          <cell r="E312" t="str">
            <v>031</v>
          </cell>
          <cell r="F312">
            <v>37581</v>
          </cell>
          <cell r="G312">
            <v>2999</v>
          </cell>
          <cell r="H312">
            <v>0</v>
          </cell>
          <cell r="I312">
            <v>0</v>
          </cell>
          <cell r="J312">
            <v>2999</v>
          </cell>
          <cell r="K312">
            <v>0</v>
          </cell>
          <cell r="L312">
            <v>0</v>
          </cell>
          <cell r="M312">
            <v>0</v>
          </cell>
        </row>
        <row r="313">
          <cell r="A313">
            <v>5793</v>
          </cell>
          <cell r="B313" t="str">
            <v>PREMIER DIGITAL ON HOLD</v>
          </cell>
          <cell r="C313" t="str">
            <v xml:space="preserve">  3103E</v>
          </cell>
          <cell r="D313" t="str">
            <v>81042-09-</v>
          </cell>
          <cell r="E313" t="str">
            <v>011</v>
          </cell>
          <cell r="F313">
            <v>37586</v>
          </cell>
          <cell r="G313">
            <v>530.89</v>
          </cell>
          <cell r="H313">
            <v>0</v>
          </cell>
          <cell r="I313">
            <v>8.69</v>
          </cell>
          <cell r="J313">
            <v>530.89</v>
          </cell>
          <cell r="K313">
            <v>0</v>
          </cell>
          <cell r="L313">
            <v>0</v>
          </cell>
          <cell r="M313">
            <v>0</v>
          </cell>
        </row>
        <row r="314">
          <cell r="A314">
            <v>5796</v>
          </cell>
          <cell r="B314" t="str">
            <v>PRINTER-LASERJET</v>
          </cell>
          <cell r="C314" t="str">
            <v>2200</v>
          </cell>
          <cell r="D314" t="str">
            <v>81042-09-</v>
          </cell>
          <cell r="E314" t="str">
            <v>011</v>
          </cell>
          <cell r="F314">
            <v>37629</v>
          </cell>
          <cell r="G314">
            <v>690.42</v>
          </cell>
          <cell r="H314">
            <v>0</v>
          </cell>
          <cell r="I314">
            <v>23.01</v>
          </cell>
          <cell r="J314">
            <v>690.42</v>
          </cell>
          <cell r="K314">
            <v>0</v>
          </cell>
          <cell r="L314">
            <v>0</v>
          </cell>
          <cell r="M314">
            <v>0</v>
          </cell>
        </row>
        <row r="315">
          <cell r="A315">
            <v>5797</v>
          </cell>
          <cell r="B315" t="str">
            <v>MONITOR 18" LCD</v>
          </cell>
          <cell r="D315" t="str">
            <v>81042-09-</v>
          </cell>
          <cell r="E315" t="str">
            <v>011</v>
          </cell>
          <cell r="F315">
            <v>37643</v>
          </cell>
          <cell r="G315">
            <v>773.07</v>
          </cell>
          <cell r="H315">
            <v>0</v>
          </cell>
          <cell r="I315">
            <v>25.77</v>
          </cell>
          <cell r="J315">
            <v>773.07</v>
          </cell>
          <cell r="K315">
            <v>0</v>
          </cell>
          <cell r="L315">
            <v>0</v>
          </cell>
          <cell r="M315">
            <v>0</v>
          </cell>
        </row>
        <row r="316">
          <cell r="A316">
            <v>5798</v>
          </cell>
          <cell r="B316" t="str">
            <v>MONITOR 18" LCD</v>
          </cell>
          <cell r="D316" t="str">
            <v>81042-09-</v>
          </cell>
          <cell r="E316" t="str">
            <v>011</v>
          </cell>
          <cell r="F316">
            <v>37643</v>
          </cell>
          <cell r="G316">
            <v>773.06</v>
          </cell>
          <cell r="H316">
            <v>0</v>
          </cell>
          <cell r="I316">
            <v>25.77</v>
          </cell>
          <cell r="J316">
            <v>773.06</v>
          </cell>
          <cell r="K316">
            <v>0</v>
          </cell>
          <cell r="L316">
            <v>0</v>
          </cell>
          <cell r="M316">
            <v>0</v>
          </cell>
        </row>
        <row r="317">
          <cell r="A317">
            <v>5801</v>
          </cell>
          <cell r="B317" t="str">
            <v>PRINTER-LASERJET</v>
          </cell>
          <cell r="D317" t="str">
            <v>81042-09-</v>
          </cell>
          <cell r="E317" t="str">
            <v>011</v>
          </cell>
          <cell r="F317">
            <v>37627</v>
          </cell>
          <cell r="G317">
            <v>572.74</v>
          </cell>
          <cell r="H317">
            <v>0</v>
          </cell>
          <cell r="I317">
            <v>19.09</v>
          </cell>
          <cell r="J317">
            <v>572.74</v>
          </cell>
          <cell r="K317">
            <v>0</v>
          </cell>
          <cell r="L317">
            <v>0</v>
          </cell>
          <cell r="M317">
            <v>0</v>
          </cell>
        </row>
        <row r="318">
          <cell r="A318">
            <v>5802</v>
          </cell>
          <cell r="B318" t="str">
            <v>HP PRINTER 4200</v>
          </cell>
          <cell r="C318" t="str">
            <v>HP4200N</v>
          </cell>
          <cell r="D318" t="str">
            <v>81042-09-</v>
          </cell>
          <cell r="E318" t="str">
            <v>011</v>
          </cell>
          <cell r="F318">
            <v>37657</v>
          </cell>
          <cell r="G318">
            <v>1666.99</v>
          </cell>
          <cell r="H318">
            <v>0</v>
          </cell>
          <cell r="I318">
            <v>83.35</v>
          </cell>
          <cell r="J318">
            <v>1666.99</v>
          </cell>
          <cell r="K318">
            <v>0</v>
          </cell>
          <cell r="L318">
            <v>0</v>
          </cell>
          <cell r="M318">
            <v>0</v>
          </cell>
        </row>
        <row r="319">
          <cell r="A319">
            <v>5803</v>
          </cell>
          <cell r="B319" t="str">
            <v>VISION COM PHONE MESSAGE</v>
          </cell>
          <cell r="D319" t="str">
            <v>81042-09-</v>
          </cell>
          <cell r="E319" t="str">
            <v>011</v>
          </cell>
          <cell r="F319">
            <v>37670</v>
          </cell>
          <cell r="G319">
            <v>1363.82</v>
          </cell>
          <cell r="H319">
            <v>0</v>
          </cell>
          <cell r="I319">
            <v>68.2</v>
          </cell>
          <cell r="J319">
            <v>1363.82</v>
          </cell>
          <cell r="K319">
            <v>0</v>
          </cell>
          <cell r="L319">
            <v>0</v>
          </cell>
          <cell r="M319">
            <v>0</v>
          </cell>
        </row>
        <row r="320">
          <cell r="A320">
            <v>5816</v>
          </cell>
          <cell r="B320" t="str">
            <v>W2K EXCHANGE SERVER</v>
          </cell>
          <cell r="D320" t="str">
            <v>81042-04-</v>
          </cell>
          <cell r="E320" t="str">
            <v>031</v>
          </cell>
          <cell r="F320">
            <v>37773</v>
          </cell>
          <cell r="G320">
            <v>9294.7900000000009</v>
          </cell>
          <cell r="H320">
            <v>0</v>
          </cell>
          <cell r="I320">
            <v>0</v>
          </cell>
          <cell r="J320">
            <v>9294.7900000000009</v>
          </cell>
          <cell r="K320">
            <v>0</v>
          </cell>
          <cell r="L320">
            <v>0</v>
          </cell>
          <cell r="M320">
            <v>0</v>
          </cell>
        </row>
        <row r="321">
          <cell r="A321">
            <v>5821</v>
          </cell>
          <cell r="B321" t="str">
            <v>COMPUTER-INTEL COMPUTER</v>
          </cell>
          <cell r="D321" t="str">
            <v>81042-09-</v>
          </cell>
          <cell r="E321" t="str">
            <v>011</v>
          </cell>
          <cell r="F321">
            <v>37894</v>
          </cell>
          <cell r="G321">
            <v>964.61</v>
          </cell>
          <cell r="H321">
            <v>0</v>
          </cell>
          <cell r="I321">
            <v>0</v>
          </cell>
          <cell r="J321">
            <v>964.61</v>
          </cell>
          <cell r="K321">
            <v>0</v>
          </cell>
          <cell r="L321">
            <v>0</v>
          </cell>
          <cell r="M321">
            <v>0</v>
          </cell>
        </row>
        <row r="322">
          <cell r="A322">
            <v>5822</v>
          </cell>
          <cell r="B322" t="str">
            <v>COMPUTER-INTEL PENTIUM</v>
          </cell>
          <cell r="D322" t="str">
            <v>81042-09-</v>
          </cell>
          <cell r="E322" t="str">
            <v>011</v>
          </cell>
          <cell r="F322">
            <v>37894</v>
          </cell>
          <cell r="G322">
            <v>964.61</v>
          </cell>
          <cell r="H322">
            <v>0</v>
          </cell>
          <cell r="I322">
            <v>0</v>
          </cell>
          <cell r="J322">
            <v>964.61</v>
          </cell>
          <cell r="K322">
            <v>0</v>
          </cell>
          <cell r="L322">
            <v>0</v>
          </cell>
          <cell r="M322">
            <v>0</v>
          </cell>
        </row>
        <row r="323">
          <cell r="A323">
            <v>5823</v>
          </cell>
          <cell r="B323" t="str">
            <v>COMPUTER-INTEL PENTIUM</v>
          </cell>
          <cell r="D323" t="str">
            <v>81042-09-</v>
          </cell>
          <cell r="E323" t="str">
            <v>011</v>
          </cell>
          <cell r="F323">
            <v>37894</v>
          </cell>
          <cell r="G323">
            <v>964.61</v>
          </cell>
          <cell r="H323">
            <v>0</v>
          </cell>
          <cell r="I323">
            <v>0</v>
          </cell>
          <cell r="J323">
            <v>964.61</v>
          </cell>
          <cell r="K323">
            <v>0</v>
          </cell>
          <cell r="L323">
            <v>0</v>
          </cell>
          <cell r="M323">
            <v>0</v>
          </cell>
        </row>
        <row r="324">
          <cell r="A324">
            <v>5824</v>
          </cell>
          <cell r="B324" t="str">
            <v>COMPUTER-INTEL PENTIUM</v>
          </cell>
          <cell r="D324" t="str">
            <v>81042-09-</v>
          </cell>
          <cell r="E324" t="str">
            <v>011</v>
          </cell>
          <cell r="F324">
            <v>37894</v>
          </cell>
          <cell r="G324">
            <v>964.61</v>
          </cell>
          <cell r="H324">
            <v>0</v>
          </cell>
          <cell r="I324">
            <v>0</v>
          </cell>
          <cell r="J324">
            <v>964.61</v>
          </cell>
          <cell r="K324">
            <v>0</v>
          </cell>
          <cell r="L324">
            <v>0</v>
          </cell>
          <cell r="M324">
            <v>0</v>
          </cell>
        </row>
        <row r="325">
          <cell r="A325">
            <v>5825</v>
          </cell>
          <cell r="B325" t="str">
            <v>COMPUTER-INTEL PENTIUM 4</v>
          </cell>
          <cell r="D325" t="str">
            <v>81042-09-</v>
          </cell>
          <cell r="E325" t="str">
            <v>011</v>
          </cell>
          <cell r="F325">
            <v>37894</v>
          </cell>
          <cell r="G325">
            <v>964.62</v>
          </cell>
          <cell r="H325">
            <v>0</v>
          </cell>
          <cell r="I325">
            <v>0</v>
          </cell>
          <cell r="J325">
            <v>964.62</v>
          </cell>
          <cell r="K325">
            <v>0</v>
          </cell>
          <cell r="L325">
            <v>0</v>
          </cell>
          <cell r="M325">
            <v>0</v>
          </cell>
        </row>
        <row r="326">
          <cell r="A326">
            <v>5826</v>
          </cell>
          <cell r="B326" t="str">
            <v>COMPUTER-INTEL PENTIUM 4</v>
          </cell>
          <cell r="D326" t="str">
            <v>81042-09-</v>
          </cell>
          <cell r="E326" t="str">
            <v>011</v>
          </cell>
          <cell r="F326">
            <v>37894</v>
          </cell>
          <cell r="G326">
            <v>964.62</v>
          </cell>
          <cell r="H326">
            <v>0</v>
          </cell>
          <cell r="I326">
            <v>0</v>
          </cell>
          <cell r="J326">
            <v>964.62</v>
          </cell>
          <cell r="K326">
            <v>0</v>
          </cell>
          <cell r="L326">
            <v>0</v>
          </cell>
          <cell r="M326">
            <v>0</v>
          </cell>
        </row>
        <row r="327">
          <cell r="A327">
            <v>5827</v>
          </cell>
          <cell r="B327" t="str">
            <v>COMPUTER-INTELL PENTIUM 4</v>
          </cell>
          <cell r="D327" t="str">
            <v>81042-09-</v>
          </cell>
          <cell r="E327" t="str">
            <v>011</v>
          </cell>
          <cell r="F327">
            <v>37894</v>
          </cell>
          <cell r="G327">
            <v>964.62</v>
          </cell>
          <cell r="H327">
            <v>0</v>
          </cell>
          <cell r="I327">
            <v>0</v>
          </cell>
          <cell r="J327">
            <v>964.62</v>
          </cell>
          <cell r="K327">
            <v>0</v>
          </cell>
          <cell r="L327">
            <v>0</v>
          </cell>
          <cell r="M327">
            <v>0</v>
          </cell>
        </row>
        <row r="328">
          <cell r="A328">
            <v>5828</v>
          </cell>
          <cell r="B328" t="str">
            <v>COMPUTER-INTEL PENTIUM 4</v>
          </cell>
          <cell r="D328" t="str">
            <v>81042-09-</v>
          </cell>
          <cell r="E328" t="str">
            <v>011</v>
          </cell>
          <cell r="F328">
            <v>37894</v>
          </cell>
          <cell r="G328">
            <v>964.62</v>
          </cell>
          <cell r="H328">
            <v>0</v>
          </cell>
          <cell r="I328">
            <v>0</v>
          </cell>
          <cell r="J328">
            <v>964.62</v>
          </cell>
          <cell r="K328">
            <v>0</v>
          </cell>
          <cell r="L328">
            <v>0</v>
          </cell>
          <cell r="M328">
            <v>0</v>
          </cell>
        </row>
        <row r="329">
          <cell r="A329">
            <v>5829</v>
          </cell>
          <cell r="B329" t="str">
            <v>COMPUTER-INTEL PENTIUM 4</v>
          </cell>
          <cell r="D329" t="str">
            <v>81042-09-</v>
          </cell>
          <cell r="E329" t="str">
            <v>011</v>
          </cell>
          <cell r="F329">
            <v>37894</v>
          </cell>
          <cell r="G329">
            <v>964.62</v>
          </cell>
          <cell r="H329">
            <v>0</v>
          </cell>
          <cell r="I329">
            <v>0</v>
          </cell>
          <cell r="J329">
            <v>964.62</v>
          </cell>
          <cell r="K329">
            <v>0</v>
          </cell>
          <cell r="L329">
            <v>0</v>
          </cell>
          <cell r="M329">
            <v>0</v>
          </cell>
        </row>
        <row r="330">
          <cell r="A330">
            <v>5830</v>
          </cell>
          <cell r="B330" t="str">
            <v>COMPUTER-INTEL PENTIUM 4</v>
          </cell>
          <cell r="D330" t="str">
            <v>81042-09-</v>
          </cell>
          <cell r="E330" t="str">
            <v>011</v>
          </cell>
          <cell r="F330">
            <v>37894</v>
          </cell>
          <cell r="G330">
            <v>964.62</v>
          </cell>
          <cell r="H330">
            <v>0</v>
          </cell>
          <cell r="I330">
            <v>0</v>
          </cell>
          <cell r="J330">
            <v>964.62</v>
          </cell>
          <cell r="K330">
            <v>0</v>
          </cell>
          <cell r="L330">
            <v>0</v>
          </cell>
          <cell r="M330">
            <v>0</v>
          </cell>
        </row>
        <row r="331">
          <cell r="A331">
            <v>5831</v>
          </cell>
          <cell r="B331" t="str">
            <v>COMPUTER-INTEL PENTIUM 4</v>
          </cell>
          <cell r="D331" t="str">
            <v>81042-09-</v>
          </cell>
          <cell r="E331" t="str">
            <v>011</v>
          </cell>
          <cell r="F331">
            <v>37894</v>
          </cell>
          <cell r="G331">
            <v>1130.83</v>
          </cell>
          <cell r="H331">
            <v>0</v>
          </cell>
          <cell r="I331">
            <v>0</v>
          </cell>
          <cell r="J331">
            <v>1130.83</v>
          </cell>
          <cell r="K331">
            <v>0</v>
          </cell>
          <cell r="L331">
            <v>0</v>
          </cell>
          <cell r="M331">
            <v>0</v>
          </cell>
        </row>
        <row r="332">
          <cell r="A332">
            <v>5832</v>
          </cell>
          <cell r="B332" t="str">
            <v>COMPUTER-INTEL PENTIUM 4</v>
          </cell>
          <cell r="D332" t="str">
            <v>81042-09-</v>
          </cell>
          <cell r="E332" t="str">
            <v>011</v>
          </cell>
          <cell r="F332">
            <v>37894</v>
          </cell>
          <cell r="G332">
            <v>1130.83</v>
          </cell>
          <cell r="H332">
            <v>0</v>
          </cell>
          <cell r="I332">
            <v>0</v>
          </cell>
          <cell r="J332">
            <v>1130.83</v>
          </cell>
          <cell r="K332">
            <v>0</v>
          </cell>
          <cell r="L332">
            <v>0</v>
          </cell>
          <cell r="M332">
            <v>0</v>
          </cell>
        </row>
        <row r="333">
          <cell r="A333">
            <v>5833</v>
          </cell>
          <cell r="B333" t="str">
            <v>COMPUTER-INTEL PENTIUM</v>
          </cell>
          <cell r="D333" t="str">
            <v>81042-09-</v>
          </cell>
          <cell r="E333" t="str">
            <v>011</v>
          </cell>
          <cell r="F333">
            <v>37894</v>
          </cell>
          <cell r="G333">
            <v>1130.8399999999999</v>
          </cell>
          <cell r="H333">
            <v>0</v>
          </cell>
          <cell r="I333">
            <v>0</v>
          </cell>
          <cell r="J333">
            <v>1130.8399999999999</v>
          </cell>
          <cell r="K333">
            <v>0</v>
          </cell>
          <cell r="L333">
            <v>0</v>
          </cell>
          <cell r="M333">
            <v>0</v>
          </cell>
        </row>
        <row r="334">
          <cell r="A334">
            <v>5834</v>
          </cell>
          <cell r="B334" t="str">
            <v>COMPUTER-INTEL PENTIUM 4</v>
          </cell>
          <cell r="D334" t="str">
            <v>81042-09-</v>
          </cell>
          <cell r="E334" t="str">
            <v>011</v>
          </cell>
          <cell r="F334">
            <v>37894</v>
          </cell>
          <cell r="G334">
            <v>1130.83</v>
          </cell>
          <cell r="H334">
            <v>0</v>
          </cell>
          <cell r="I334">
            <v>0</v>
          </cell>
          <cell r="J334">
            <v>1130.83</v>
          </cell>
          <cell r="K334">
            <v>0</v>
          </cell>
          <cell r="L334">
            <v>0</v>
          </cell>
          <cell r="M334">
            <v>0</v>
          </cell>
        </row>
        <row r="335">
          <cell r="A335">
            <v>5835</v>
          </cell>
          <cell r="B335" t="str">
            <v>COMPUTER-INTEL PENTIUM 4</v>
          </cell>
          <cell r="D335" t="str">
            <v>81042-09-</v>
          </cell>
          <cell r="E335" t="str">
            <v>011</v>
          </cell>
          <cell r="F335">
            <v>37894</v>
          </cell>
          <cell r="G335">
            <v>1130.8399999999999</v>
          </cell>
          <cell r="H335">
            <v>0</v>
          </cell>
          <cell r="I335">
            <v>0</v>
          </cell>
          <cell r="J335">
            <v>1130.8399999999999</v>
          </cell>
          <cell r="K335">
            <v>0</v>
          </cell>
          <cell r="L335">
            <v>0</v>
          </cell>
          <cell r="M335">
            <v>0</v>
          </cell>
        </row>
        <row r="336">
          <cell r="A336">
            <v>5836</v>
          </cell>
          <cell r="B336" t="str">
            <v>COMPUTER-INTEL PENTIUM 4</v>
          </cell>
          <cell r="D336" t="str">
            <v>81042-09-</v>
          </cell>
          <cell r="E336" t="str">
            <v>011</v>
          </cell>
          <cell r="F336">
            <v>37894</v>
          </cell>
          <cell r="G336">
            <v>1130.83</v>
          </cell>
          <cell r="H336">
            <v>0</v>
          </cell>
          <cell r="I336">
            <v>0</v>
          </cell>
          <cell r="J336">
            <v>1130.83</v>
          </cell>
          <cell r="K336">
            <v>0</v>
          </cell>
          <cell r="L336">
            <v>0</v>
          </cell>
          <cell r="M336">
            <v>0</v>
          </cell>
        </row>
        <row r="337">
          <cell r="A337">
            <v>5837</v>
          </cell>
          <cell r="B337" t="str">
            <v>COMPUTER-INTEL PENTIUM 4</v>
          </cell>
          <cell r="D337" t="str">
            <v>81042-09-</v>
          </cell>
          <cell r="E337" t="str">
            <v>011</v>
          </cell>
          <cell r="F337">
            <v>37894</v>
          </cell>
          <cell r="G337">
            <v>1130.83</v>
          </cell>
          <cell r="H337">
            <v>0</v>
          </cell>
          <cell r="I337">
            <v>0</v>
          </cell>
          <cell r="J337">
            <v>1130.83</v>
          </cell>
          <cell r="K337">
            <v>0</v>
          </cell>
          <cell r="L337">
            <v>0</v>
          </cell>
          <cell r="M337">
            <v>0</v>
          </cell>
        </row>
        <row r="338">
          <cell r="A338">
            <v>5838</v>
          </cell>
          <cell r="B338" t="str">
            <v>COMPUTER-INTEL PENTIUM</v>
          </cell>
          <cell r="D338" t="str">
            <v>81042-09-</v>
          </cell>
          <cell r="E338" t="str">
            <v>011</v>
          </cell>
          <cell r="F338">
            <v>37894</v>
          </cell>
          <cell r="G338">
            <v>1130.83</v>
          </cell>
          <cell r="H338">
            <v>0</v>
          </cell>
          <cell r="I338">
            <v>0</v>
          </cell>
          <cell r="J338">
            <v>1130.83</v>
          </cell>
          <cell r="K338">
            <v>0</v>
          </cell>
          <cell r="L338">
            <v>0</v>
          </cell>
          <cell r="M338">
            <v>0</v>
          </cell>
        </row>
        <row r="339">
          <cell r="A339">
            <v>5839</v>
          </cell>
          <cell r="B339" t="str">
            <v>COMPUTER-INTEL PENTIUM 4</v>
          </cell>
          <cell r="D339" t="str">
            <v>81042-09-</v>
          </cell>
          <cell r="E339" t="str">
            <v>011</v>
          </cell>
          <cell r="F339">
            <v>37894</v>
          </cell>
          <cell r="G339">
            <v>1130.8399999999999</v>
          </cell>
          <cell r="H339">
            <v>0</v>
          </cell>
          <cell r="I339">
            <v>0</v>
          </cell>
          <cell r="J339">
            <v>1130.8399999999999</v>
          </cell>
          <cell r="K339">
            <v>0</v>
          </cell>
          <cell r="L339">
            <v>0</v>
          </cell>
          <cell r="M339">
            <v>0</v>
          </cell>
        </row>
        <row r="340">
          <cell r="A340">
            <v>5840</v>
          </cell>
          <cell r="B340" t="str">
            <v>COMPUTER-INTEL PENTIUM 4</v>
          </cell>
          <cell r="D340" t="str">
            <v>81042-09-</v>
          </cell>
          <cell r="E340" t="str">
            <v>011</v>
          </cell>
          <cell r="F340">
            <v>37894</v>
          </cell>
          <cell r="G340">
            <v>1130.8399999999999</v>
          </cell>
          <cell r="H340">
            <v>0</v>
          </cell>
          <cell r="I340">
            <v>0</v>
          </cell>
          <cell r="J340">
            <v>1130.8399999999999</v>
          </cell>
          <cell r="K340">
            <v>0</v>
          </cell>
          <cell r="L340">
            <v>0</v>
          </cell>
          <cell r="M340">
            <v>0</v>
          </cell>
        </row>
        <row r="341">
          <cell r="A341">
            <v>5847</v>
          </cell>
          <cell r="B341" t="str">
            <v>COMPUTER-INTEL PENTIUM 4</v>
          </cell>
          <cell r="D341" t="str">
            <v>81042-09-</v>
          </cell>
          <cell r="E341" t="str">
            <v>011</v>
          </cell>
          <cell r="F341">
            <v>37865</v>
          </cell>
          <cell r="G341">
            <v>1750.68</v>
          </cell>
          <cell r="H341">
            <v>0</v>
          </cell>
          <cell r="I341">
            <v>0</v>
          </cell>
          <cell r="J341">
            <v>1750.68</v>
          </cell>
          <cell r="K341">
            <v>0</v>
          </cell>
          <cell r="L341">
            <v>0</v>
          </cell>
          <cell r="M341">
            <v>0</v>
          </cell>
        </row>
        <row r="342">
          <cell r="A342">
            <v>5848</v>
          </cell>
          <cell r="B342" t="str">
            <v>COMPUTER-INTEL PENTIUM 4</v>
          </cell>
          <cell r="D342" t="str">
            <v>81042-09-</v>
          </cell>
          <cell r="E342" t="str">
            <v>011</v>
          </cell>
          <cell r="F342">
            <v>37865</v>
          </cell>
          <cell r="G342">
            <v>1750.68</v>
          </cell>
          <cell r="H342">
            <v>0</v>
          </cell>
          <cell r="I342">
            <v>0</v>
          </cell>
          <cell r="J342">
            <v>1750.68</v>
          </cell>
          <cell r="K342">
            <v>0</v>
          </cell>
          <cell r="L342">
            <v>0</v>
          </cell>
          <cell r="M342">
            <v>0</v>
          </cell>
        </row>
        <row r="343">
          <cell r="A343">
            <v>5849</v>
          </cell>
          <cell r="B343" t="str">
            <v>COMPUTER-INTEL PENTIUM 4</v>
          </cell>
          <cell r="D343" t="str">
            <v>81042-09-</v>
          </cell>
          <cell r="E343" t="str">
            <v>011</v>
          </cell>
          <cell r="F343">
            <v>37865</v>
          </cell>
          <cell r="G343">
            <v>1750.68</v>
          </cell>
          <cell r="H343">
            <v>0</v>
          </cell>
          <cell r="I343">
            <v>0</v>
          </cell>
          <cell r="J343">
            <v>1750.68</v>
          </cell>
          <cell r="K343">
            <v>0</v>
          </cell>
          <cell r="L343">
            <v>0</v>
          </cell>
          <cell r="M343">
            <v>0</v>
          </cell>
        </row>
        <row r="344">
          <cell r="A344">
            <v>5850</v>
          </cell>
          <cell r="B344" t="str">
            <v>COMPUTER-INTEL PENTIUM 4</v>
          </cell>
          <cell r="D344" t="str">
            <v>81042-09-</v>
          </cell>
          <cell r="E344" t="str">
            <v>011</v>
          </cell>
          <cell r="F344">
            <v>37865</v>
          </cell>
          <cell r="G344">
            <v>1750.69</v>
          </cell>
          <cell r="H344">
            <v>0</v>
          </cell>
          <cell r="I344">
            <v>0</v>
          </cell>
          <cell r="J344">
            <v>1750.69</v>
          </cell>
          <cell r="K344">
            <v>0</v>
          </cell>
          <cell r="L344">
            <v>0</v>
          </cell>
          <cell r="M344">
            <v>0</v>
          </cell>
        </row>
        <row r="345">
          <cell r="A345">
            <v>5851</v>
          </cell>
          <cell r="B345" t="str">
            <v>COMPUTER-INTEL PENTIUM 4</v>
          </cell>
          <cell r="D345" t="str">
            <v>81042-09-</v>
          </cell>
          <cell r="E345" t="str">
            <v>011</v>
          </cell>
          <cell r="F345">
            <v>37865</v>
          </cell>
          <cell r="G345">
            <v>1750.69</v>
          </cell>
          <cell r="H345">
            <v>0</v>
          </cell>
          <cell r="I345">
            <v>0</v>
          </cell>
          <cell r="J345">
            <v>1750.69</v>
          </cell>
          <cell r="K345">
            <v>0</v>
          </cell>
          <cell r="L345">
            <v>0</v>
          </cell>
          <cell r="M345">
            <v>0</v>
          </cell>
        </row>
        <row r="346">
          <cell r="A346">
            <v>5852</v>
          </cell>
          <cell r="B346" t="str">
            <v>BACK-UP TAPE</v>
          </cell>
          <cell r="D346" t="str">
            <v>81042-09-</v>
          </cell>
          <cell r="E346" t="str">
            <v>011</v>
          </cell>
          <cell r="F346">
            <v>37891</v>
          </cell>
          <cell r="G346">
            <v>1365.03</v>
          </cell>
          <cell r="H346">
            <v>0</v>
          </cell>
          <cell r="I346">
            <v>0</v>
          </cell>
          <cell r="J346">
            <v>1365.03</v>
          </cell>
          <cell r="K346">
            <v>0</v>
          </cell>
          <cell r="L346">
            <v>0</v>
          </cell>
          <cell r="M346">
            <v>0</v>
          </cell>
        </row>
        <row r="347">
          <cell r="A347">
            <v>5853</v>
          </cell>
          <cell r="B347" t="str">
            <v>INTEL PENTIUM 4 LAP TOP</v>
          </cell>
          <cell r="D347" t="str">
            <v>81042-09-</v>
          </cell>
          <cell r="E347" t="str">
            <v>011</v>
          </cell>
          <cell r="F347">
            <v>37895</v>
          </cell>
          <cell r="G347">
            <v>2979.72</v>
          </cell>
          <cell r="H347">
            <v>0</v>
          </cell>
          <cell r="I347">
            <v>0</v>
          </cell>
          <cell r="J347">
            <v>2979.72</v>
          </cell>
          <cell r="K347">
            <v>0</v>
          </cell>
          <cell r="L347">
            <v>0</v>
          </cell>
          <cell r="M347">
            <v>0</v>
          </cell>
        </row>
        <row r="348">
          <cell r="A348">
            <v>5854</v>
          </cell>
          <cell r="B348" t="str">
            <v>INTEL PENTIUM 4 COMPUTER</v>
          </cell>
          <cell r="D348" t="str">
            <v>81042-09-</v>
          </cell>
          <cell r="E348" t="str">
            <v>011</v>
          </cell>
          <cell r="F348">
            <v>37895</v>
          </cell>
          <cell r="G348">
            <v>1226.81</v>
          </cell>
          <cell r="H348">
            <v>0</v>
          </cell>
          <cell r="I348">
            <v>0</v>
          </cell>
          <cell r="J348">
            <v>1226.81</v>
          </cell>
          <cell r="K348">
            <v>0</v>
          </cell>
          <cell r="L348">
            <v>0</v>
          </cell>
          <cell r="M348">
            <v>0</v>
          </cell>
        </row>
        <row r="349">
          <cell r="A349">
            <v>5855</v>
          </cell>
          <cell r="B349" t="str">
            <v>COMPUTER-INTEL PENTIUM</v>
          </cell>
          <cell r="D349" t="str">
            <v>81042-09-</v>
          </cell>
          <cell r="E349" t="str">
            <v>011</v>
          </cell>
          <cell r="F349">
            <v>37895</v>
          </cell>
          <cell r="G349">
            <v>1226.81</v>
          </cell>
          <cell r="H349">
            <v>0</v>
          </cell>
          <cell r="I349">
            <v>0</v>
          </cell>
          <cell r="J349">
            <v>1226.81</v>
          </cell>
          <cell r="K349">
            <v>0</v>
          </cell>
          <cell r="L349">
            <v>0</v>
          </cell>
          <cell r="M349">
            <v>0</v>
          </cell>
        </row>
        <row r="350">
          <cell r="A350">
            <v>5856</v>
          </cell>
          <cell r="B350" t="str">
            <v>INTEL PENTIUM 4 COMPUTER</v>
          </cell>
          <cell r="D350" t="str">
            <v>81042-09-</v>
          </cell>
          <cell r="E350" t="str">
            <v>011</v>
          </cell>
          <cell r="F350">
            <v>37895</v>
          </cell>
          <cell r="G350">
            <v>1226.81</v>
          </cell>
          <cell r="H350">
            <v>0</v>
          </cell>
          <cell r="I350">
            <v>0</v>
          </cell>
          <cell r="J350">
            <v>1226.81</v>
          </cell>
          <cell r="K350">
            <v>0</v>
          </cell>
          <cell r="L350">
            <v>0</v>
          </cell>
          <cell r="M350">
            <v>0</v>
          </cell>
        </row>
        <row r="351">
          <cell r="A351">
            <v>5857</v>
          </cell>
          <cell r="B351" t="str">
            <v>INTEL PENTIUM 4 COMPUTER</v>
          </cell>
          <cell r="D351" t="str">
            <v>81042-09-</v>
          </cell>
          <cell r="E351" t="str">
            <v>011</v>
          </cell>
          <cell r="F351">
            <v>37895</v>
          </cell>
          <cell r="G351">
            <v>1226.81</v>
          </cell>
          <cell r="H351">
            <v>0</v>
          </cell>
          <cell r="I351">
            <v>0</v>
          </cell>
          <cell r="J351">
            <v>1226.81</v>
          </cell>
          <cell r="K351">
            <v>0</v>
          </cell>
          <cell r="L351">
            <v>0</v>
          </cell>
          <cell r="M351">
            <v>0</v>
          </cell>
        </row>
        <row r="352">
          <cell r="A352">
            <v>5858</v>
          </cell>
          <cell r="B352" t="str">
            <v>INTEL PENTIUM 4 COMPUTER</v>
          </cell>
          <cell r="D352" t="str">
            <v>81042-09-</v>
          </cell>
          <cell r="E352" t="str">
            <v>011</v>
          </cell>
          <cell r="F352">
            <v>37895</v>
          </cell>
          <cell r="G352">
            <v>1226.8</v>
          </cell>
          <cell r="H352">
            <v>0</v>
          </cell>
          <cell r="I352">
            <v>0</v>
          </cell>
          <cell r="J352">
            <v>1226.8</v>
          </cell>
          <cell r="K352">
            <v>0</v>
          </cell>
          <cell r="L352">
            <v>0</v>
          </cell>
          <cell r="M352">
            <v>0</v>
          </cell>
        </row>
        <row r="353">
          <cell r="A353">
            <v>5864</v>
          </cell>
          <cell r="B353" t="str">
            <v>PRINTER-LJ 4200N</v>
          </cell>
          <cell r="D353" t="str">
            <v>81042-04-</v>
          </cell>
          <cell r="E353" t="str">
            <v>031</v>
          </cell>
          <cell r="F353">
            <v>37956</v>
          </cell>
          <cell r="G353">
            <v>1723.34</v>
          </cell>
          <cell r="H353">
            <v>0</v>
          </cell>
          <cell r="I353">
            <v>373.42</v>
          </cell>
          <cell r="J353">
            <v>1723.34</v>
          </cell>
          <cell r="K353">
            <v>0</v>
          </cell>
          <cell r="L353">
            <v>0</v>
          </cell>
          <cell r="M353">
            <v>0</v>
          </cell>
        </row>
        <row r="354">
          <cell r="A354">
            <v>5866</v>
          </cell>
          <cell r="B354" t="str">
            <v>COMPUTER</v>
          </cell>
          <cell r="D354" t="str">
            <v>81042-09-</v>
          </cell>
          <cell r="E354" t="str">
            <v>011</v>
          </cell>
          <cell r="F354">
            <v>37985</v>
          </cell>
          <cell r="G354">
            <v>959.05</v>
          </cell>
          <cell r="H354">
            <v>0</v>
          </cell>
          <cell r="I354">
            <v>0</v>
          </cell>
          <cell r="J354">
            <v>959.05</v>
          </cell>
          <cell r="K354">
            <v>0</v>
          </cell>
          <cell r="L354">
            <v>0</v>
          </cell>
          <cell r="M354">
            <v>0</v>
          </cell>
        </row>
        <row r="355">
          <cell r="A355">
            <v>5867</v>
          </cell>
          <cell r="B355" t="str">
            <v>COMPUTER</v>
          </cell>
          <cell r="D355" t="str">
            <v>81042-09-</v>
          </cell>
          <cell r="E355" t="str">
            <v>011</v>
          </cell>
          <cell r="F355">
            <v>37985</v>
          </cell>
          <cell r="G355">
            <v>959.05</v>
          </cell>
          <cell r="H355">
            <v>0</v>
          </cell>
          <cell r="I355">
            <v>0</v>
          </cell>
          <cell r="J355">
            <v>959.05</v>
          </cell>
          <cell r="K355">
            <v>0</v>
          </cell>
          <cell r="L355">
            <v>0</v>
          </cell>
          <cell r="M355">
            <v>0</v>
          </cell>
        </row>
        <row r="356">
          <cell r="A356">
            <v>5868</v>
          </cell>
          <cell r="B356" t="str">
            <v>COMPUTER</v>
          </cell>
          <cell r="D356" t="str">
            <v>81042-09-</v>
          </cell>
          <cell r="E356" t="str">
            <v>011</v>
          </cell>
          <cell r="F356">
            <v>37985</v>
          </cell>
          <cell r="G356">
            <v>959.05</v>
          </cell>
          <cell r="H356">
            <v>0</v>
          </cell>
          <cell r="I356">
            <v>0</v>
          </cell>
          <cell r="J356">
            <v>959.05</v>
          </cell>
          <cell r="K356">
            <v>0</v>
          </cell>
          <cell r="L356">
            <v>0</v>
          </cell>
          <cell r="M356">
            <v>0</v>
          </cell>
        </row>
        <row r="357">
          <cell r="A357">
            <v>5869</v>
          </cell>
          <cell r="B357" t="str">
            <v>COMPUTER</v>
          </cell>
          <cell r="D357" t="str">
            <v>81042-09-</v>
          </cell>
          <cell r="E357" t="str">
            <v>011</v>
          </cell>
          <cell r="F357">
            <v>37985</v>
          </cell>
          <cell r="G357">
            <v>959.06</v>
          </cell>
          <cell r="H357">
            <v>0</v>
          </cell>
          <cell r="I357">
            <v>0</v>
          </cell>
          <cell r="J357">
            <v>959.06</v>
          </cell>
          <cell r="K357">
            <v>0</v>
          </cell>
          <cell r="L357">
            <v>0</v>
          </cell>
          <cell r="M357">
            <v>0</v>
          </cell>
        </row>
        <row r="358">
          <cell r="A358">
            <v>5870</v>
          </cell>
          <cell r="B358" t="str">
            <v>PRINTER</v>
          </cell>
          <cell r="D358" t="str">
            <v>81042-09-</v>
          </cell>
          <cell r="E358" t="str">
            <v>011</v>
          </cell>
          <cell r="F358">
            <v>38005</v>
          </cell>
          <cell r="G358">
            <v>2284.08</v>
          </cell>
          <cell r="H358">
            <v>0</v>
          </cell>
          <cell r="I358">
            <v>0</v>
          </cell>
          <cell r="J358">
            <v>2284.08</v>
          </cell>
          <cell r="K358">
            <v>0</v>
          </cell>
          <cell r="L358">
            <v>0</v>
          </cell>
          <cell r="M358">
            <v>0</v>
          </cell>
        </row>
        <row r="359">
          <cell r="A359">
            <v>5871</v>
          </cell>
          <cell r="B359" t="str">
            <v>PRINTER</v>
          </cell>
          <cell r="D359" t="str">
            <v>81042-09-</v>
          </cell>
          <cell r="E359" t="str">
            <v>011</v>
          </cell>
          <cell r="F359">
            <v>37998</v>
          </cell>
          <cell r="G359">
            <v>1723.34</v>
          </cell>
          <cell r="H359">
            <v>0</v>
          </cell>
          <cell r="I359">
            <v>0</v>
          </cell>
          <cell r="J359">
            <v>1723.34</v>
          </cell>
          <cell r="K359">
            <v>0</v>
          </cell>
          <cell r="L359">
            <v>0</v>
          </cell>
          <cell r="M359">
            <v>0</v>
          </cell>
        </row>
        <row r="360">
          <cell r="A360">
            <v>5872</v>
          </cell>
          <cell r="B360" t="str">
            <v>COMPUTER</v>
          </cell>
          <cell r="D360" t="str">
            <v>81042-09-</v>
          </cell>
          <cell r="E360" t="str">
            <v>011</v>
          </cell>
          <cell r="F360">
            <v>38006</v>
          </cell>
          <cell r="G360">
            <v>910.01</v>
          </cell>
          <cell r="H360">
            <v>0</v>
          </cell>
          <cell r="I360">
            <v>0</v>
          </cell>
          <cell r="J360">
            <v>910.01</v>
          </cell>
          <cell r="K360">
            <v>0</v>
          </cell>
          <cell r="L360">
            <v>0</v>
          </cell>
          <cell r="M360">
            <v>0</v>
          </cell>
        </row>
        <row r="361">
          <cell r="A361">
            <v>5873</v>
          </cell>
          <cell r="B361" t="str">
            <v>COMPUTER</v>
          </cell>
          <cell r="D361" t="str">
            <v>81042-09-</v>
          </cell>
          <cell r="E361" t="str">
            <v>011</v>
          </cell>
          <cell r="F361">
            <v>38006</v>
          </cell>
          <cell r="G361">
            <v>910</v>
          </cell>
          <cell r="H361">
            <v>0</v>
          </cell>
          <cell r="I361">
            <v>0</v>
          </cell>
          <cell r="J361">
            <v>910</v>
          </cell>
          <cell r="K361">
            <v>0</v>
          </cell>
          <cell r="L361">
            <v>0</v>
          </cell>
          <cell r="M361">
            <v>0</v>
          </cell>
        </row>
        <row r="362">
          <cell r="A362">
            <v>5876</v>
          </cell>
          <cell r="B362" t="str">
            <v>COMPUTER</v>
          </cell>
          <cell r="C362" t="str">
            <v>P4</v>
          </cell>
          <cell r="D362" t="str">
            <v>81042-09-</v>
          </cell>
          <cell r="E362" t="str">
            <v>011</v>
          </cell>
          <cell r="F362">
            <v>38050</v>
          </cell>
          <cell r="G362">
            <v>883.38</v>
          </cell>
          <cell r="H362">
            <v>0</v>
          </cell>
          <cell r="I362">
            <v>0</v>
          </cell>
          <cell r="J362">
            <v>883.38</v>
          </cell>
          <cell r="K362">
            <v>0</v>
          </cell>
          <cell r="L362">
            <v>0</v>
          </cell>
          <cell r="M362">
            <v>0</v>
          </cell>
        </row>
        <row r="363">
          <cell r="A363">
            <v>5877</v>
          </cell>
          <cell r="B363" t="str">
            <v>COMPUTER</v>
          </cell>
          <cell r="C363" t="str">
            <v>P4</v>
          </cell>
          <cell r="D363" t="str">
            <v>81042-09-</v>
          </cell>
          <cell r="E363" t="str">
            <v>011</v>
          </cell>
          <cell r="F363">
            <v>38050</v>
          </cell>
          <cell r="G363">
            <v>883.37</v>
          </cell>
          <cell r="H363">
            <v>0</v>
          </cell>
          <cell r="I363">
            <v>0</v>
          </cell>
          <cell r="J363">
            <v>883.37</v>
          </cell>
          <cell r="K363">
            <v>0</v>
          </cell>
          <cell r="L363">
            <v>0</v>
          </cell>
          <cell r="M363">
            <v>0</v>
          </cell>
        </row>
        <row r="364">
          <cell r="A364">
            <v>5878</v>
          </cell>
          <cell r="B364" t="str">
            <v>COMPUTER SERVER &amp; UPS</v>
          </cell>
          <cell r="D364" t="str">
            <v>81042-09-</v>
          </cell>
          <cell r="E364" t="str">
            <v>011</v>
          </cell>
          <cell r="F364">
            <v>38050</v>
          </cell>
          <cell r="G364">
            <v>8581.1</v>
          </cell>
          <cell r="H364">
            <v>0</v>
          </cell>
          <cell r="I364">
            <v>0</v>
          </cell>
          <cell r="J364">
            <v>8581.1</v>
          </cell>
          <cell r="K364">
            <v>0</v>
          </cell>
          <cell r="L364">
            <v>0</v>
          </cell>
          <cell r="M364">
            <v>0</v>
          </cell>
        </row>
        <row r="365">
          <cell r="A365">
            <v>5879</v>
          </cell>
          <cell r="B365" t="str">
            <v>SERVER - BAKERSFIELD</v>
          </cell>
          <cell r="D365" t="str">
            <v>81042-04-</v>
          </cell>
          <cell r="E365" t="str">
            <v>031</v>
          </cell>
          <cell r="F365">
            <v>38030</v>
          </cell>
          <cell r="G365">
            <v>3497.31</v>
          </cell>
          <cell r="H365">
            <v>0</v>
          </cell>
          <cell r="I365">
            <v>0</v>
          </cell>
          <cell r="J365">
            <v>3497.31</v>
          </cell>
          <cell r="K365">
            <v>0</v>
          </cell>
          <cell r="L365">
            <v>0</v>
          </cell>
          <cell r="M365">
            <v>0</v>
          </cell>
        </row>
        <row r="366">
          <cell r="A366">
            <v>5880</v>
          </cell>
          <cell r="B366" t="str">
            <v>DESK/TABLE KENASTON D.6</v>
          </cell>
          <cell r="D366" t="str">
            <v>71004-60-</v>
          </cell>
          <cell r="E366" t="str">
            <v>604</v>
          </cell>
          <cell r="F366">
            <v>38078</v>
          </cell>
          <cell r="G366">
            <v>1205.3599999999999</v>
          </cell>
          <cell r="H366">
            <v>0</v>
          </cell>
          <cell r="I366">
            <v>588.30999999999995</v>
          </cell>
          <cell r="J366">
            <v>1090.5999999999999</v>
          </cell>
          <cell r="K366">
            <v>114.76</v>
          </cell>
          <cell r="L366">
            <v>0</v>
          </cell>
          <cell r="M366">
            <v>100.45</v>
          </cell>
        </row>
        <row r="367">
          <cell r="A367">
            <v>5881</v>
          </cell>
          <cell r="B367" t="str">
            <v>TABLE/CHAIRS D.6 CONF RM.</v>
          </cell>
          <cell r="D367" t="str">
            <v>73142-19-</v>
          </cell>
          <cell r="E367" t="str">
            <v>104</v>
          </cell>
          <cell r="F367">
            <v>38078</v>
          </cell>
          <cell r="G367">
            <v>1641.18</v>
          </cell>
          <cell r="H367">
            <v>0</v>
          </cell>
          <cell r="I367">
            <v>800.96</v>
          </cell>
          <cell r="J367">
            <v>1485.04</v>
          </cell>
          <cell r="K367">
            <v>156.13999999999999</v>
          </cell>
          <cell r="L367">
            <v>0</v>
          </cell>
          <cell r="M367">
            <v>136.78</v>
          </cell>
        </row>
        <row r="368">
          <cell r="A368">
            <v>5882</v>
          </cell>
          <cell r="B368" t="str">
            <v>PLOTTER HP 800 42"</v>
          </cell>
          <cell r="D368" t="str">
            <v>81042-09-</v>
          </cell>
          <cell r="E368" t="str">
            <v>704</v>
          </cell>
          <cell r="F368">
            <v>38117</v>
          </cell>
          <cell r="G368">
            <v>6992.95</v>
          </cell>
          <cell r="H368">
            <v>0</v>
          </cell>
          <cell r="I368">
            <v>0</v>
          </cell>
          <cell r="J368">
            <v>6992.95</v>
          </cell>
          <cell r="K368">
            <v>0</v>
          </cell>
          <cell r="L368">
            <v>0</v>
          </cell>
          <cell r="M368">
            <v>0</v>
          </cell>
        </row>
        <row r="369">
          <cell r="A369">
            <v>5884</v>
          </cell>
          <cell r="B369" t="str">
            <v>COMPUTER/INTEL</v>
          </cell>
          <cell r="C369" t="str">
            <v>TC A50P</v>
          </cell>
          <cell r="D369" t="str">
            <v>81042-09-</v>
          </cell>
          <cell r="E369" t="str">
            <v>011</v>
          </cell>
          <cell r="F369">
            <v>38205</v>
          </cell>
          <cell r="G369">
            <v>821.67</v>
          </cell>
          <cell r="H369">
            <v>0</v>
          </cell>
          <cell r="I369">
            <v>0</v>
          </cell>
          <cell r="J369">
            <v>821.67</v>
          </cell>
          <cell r="K369">
            <v>0</v>
          </cell>
          <cell r="L369">
            <v>0</v>
          </cell>
          <cell r="M369">
            <v>0</v>
          </cell>
        </row>
        <row r="370">
          <cell r="A370">
            <v>5886</v>
          </cell>
          <cell r="B370" t="str">
            <v>COMPUTER/INTEL PENTIUM</v>
          </cell>
          <cell r="C370" t="str">
            <v>IBM/INTEL</v>
          </cell>
          <cell r="D370" t="str">
            <v>81042-09-</v>
          </cell>
          <cell r="E370" t="str">
            <v>011</v>
          </cell>
          <cell r="F370">
            <v>38217</v>
          </cell>
          <cell r="G370">
            <v>1996.13</v>
          </cell>
          <cell r="H370">
            <v>0</v>
          </cell>
          <cell r="I370">
            <v>0</v>
          </cell>
          <cell r="J370">
            <v>1996.13</v>
          </cell>
          <cell r="K370">
            <v>0</v>
          </cell>
          <cell r="L370">
            <v>0</v>
          </cell>
          <cell r="M370">
            <v>0</v>
          </cell>
        </row>
        <row r="371">
          <cell r="A371">
            <v>5887</v>
          </cell>
          <cell r="B371" t="str">
            <v>Backup Server</v>
          </cell>
          <cell r="D371" t="str">
            <v>81042-04-</v>
          </cell>
          <cell r="E371" t="str">
            <v>031</v>
          </cell>
          <cell r="F371">
            <v>38260</v>
          </cell>
          <cell r="G371">
            <v>7387</v>
          </cell>
          <cell r="H371">
            <v>0</v>
          </cell>
          <cell r="I371">
            <v>2831.64</v>
          </cell>
          <cell r="J371">
            <v>7387</v>
          </cell>
          <cell r="K371">
            <v>0</v>
          </cell>
          <cell r="L371">
            <v>0</v>
          </cell>
          <cell r="M371">
            <v>0</v>
          </cell>
        </row>
        <row r="372">
          <cell r="A372">
            <v>5888</v>
          </cell>
          <cell r="B372" t="str">
            <v>LAPTOP COMPUTER</v>
          </cell>
          <cell r="D372" t="str">
            <v>81042-04-</v>
          </cell>
          <cell r="E372" t="str">
            <v>031</v>
          </cell>
          <cell r="F372">
            <v>38260</v>
          </cell>
          <cell r="G372">
            <v>2178.31</v>
          </cell>
          <cell r="H372">
            <v>0</v>
          </cell>
          <cell r="I372">
            <v>835.01</v>
          </cell>
          <cell r="J372">
            <v>2178.31</v>
          </cell>
          <cell r="K372">
            <v>0</v>
          </cell>
          <cell r="L372">
            <v>0</v>
          </cell>
          <cell r="M372">
            <v>0</v>
          </cell>
        </row>
        <row r="373">
          <cell r="A373">
            <v>5889</v>
          </cell>
          <cell r="B373" t="str">
            <v>MULTIMEDIA XGA</v>
          </cell>
          <cell r="C373" t="str">
            <v>XL308</v>
          </cell>
          <cell r="D373" t="str">
            <v>81042-04-</v>
          </cell>
          <cell r="E373" t="str">
            <v>031</v>
          </cell>
          <cell r="F373">
            <v>38309</v>
          </cell>
          <cell r="G373">
            <v>21343.32</v>
          </cell>
          <cell r="H373">
            <v>0</v>
          </cell>
          <cell r="I373">
            <v>0</v>
          </cell>
          <cell r="J373">
            <v>21343.32</v>
          </cell>
          <cell r="K373">
            <v>0</v>
          </cell>
          <cell r="L373">
            <v>0</v>
          </cell>
          <cell r="M373">
            <v>0</v>
          </cell>
        </row>
        <row r="374">
          <cell r="A374">
            <v>5890</v>
          </cell>
          <cell r="B374" t="str">
            <v>IBM COMPUTER</v>
          </cell>
          <cell r="C374" t="str">
            <v>EXP T42</v>
          </cell>
          <cell r="D374" t="str">
            <v>81042-04-</v>
          </cell>
          <cell r="E374" t="str">
            <v>031</v>
          </cell>
          <cell r="F374">
            <v>38291</v>
          </cell>
          <cell r="G374">
            <v>2401.0300000000002</v>
          </cell>
          <cell r="H374">
            <v>0</v>
          </cell>
          <cell r="I374">
            <v>920.34</v>
          </cell>
          <cell r="J374">
            <v>2401.0300000000002</v>
          </cell>
          <cell r="K374">
            <v>0</v>
          </cell>
          <cell r="L374">
            <v>0</v>
          </cell>
          <cell r="M374">
            <v>0</v>
          </cell>
        </row>
        <row r="375">
          <cell r="A375">
            <v>5891</v>
          </cell>
          <cell r="B375" t="str">
            <v>IBM COMPUTER</v>
          </cell>
          <cell r="C375" t="str">
            <v>EXP T42</v>
          </cell>
          <cell r="D375" t="str">
            <v>81042-04-</v>
          </cell>
          <cell r="E375" t="str">
            <v>031</v>
          </cell>
          <cell r="F375">
            <v>38291</v>
          </cell>
          <cell r="G375">
            <v>2769.09</v>
          </cell>
          <cell r="H375">
            <v>0</v>
          </cell>
          <cell r="I375">
            <v>1061.54</v>
          </cell>
          <cell r="J375">
            <v>2769.09</v>
          </cell>
          <cell r="K375">
            <v>0</v>
          </cell>
          <cell r="L375">
            <v>0</v>
          </cell>
          <cell r="M375">
            <v>0</v>
          </cell>
        </row>
        <row r="376">
          <cell r="A376">
            <v>5893</v>
          </cell>
          <cell r="B376" t="str">
            <v>IBM PC W/ (2 THINKPADS)</v>
          </cell>
          <cell r="C376" t="str">
            <v>2379DX</v>
          </cell>
          <cell r="D376" t="str">
            <v>81042-04-</v>
          </cell>
          <cell r="E376" t="str">
            <v>031</v>
          </cell>
          <cell r="F376">
            <v>38328</v>
          </cell>
          <cell r="G376">
            <v>3348.27</v>
          </cell>
          <cell r="H376">
            <v>0</v>
          </cell>
          <cell r="I376">
            <v>1395.12</v>
          </cell>
          <cell r="J376">
            <v>3348.27</v>
          </cell>
          <cell r="K376">
            <v>0</v>
          </cell>
          <cell r="L376">
            <v>0</v>
          </cell>
          <cell r="M376">
            <v>0</v>
          </cell>
        </row>
        <row r="377">
          <cell r="A377">
            <v>5894</v>
          </cell>
          <cell r="B377" t="str">
            <v>IBM PC W/ THINKPAD</v>
          </cell>
          <cell r="C377" t="str">
            <v>2379DX</v>
          </cell>
          <cell r="D377" t="str">
            <v>81042-04-</v>
          </cell>
          <cell r="E377" t="str">
            <v>031</v>
          </cell>
          <cell r="F377">
            <v>38328</v>
          </cell>
          <cell r="G377">
            <v>2922.85</v>
          </cell>
          <cell r="H377">
            <v>0</v>
          </cell>
          <cell r="I377">
            <v>1217.8699999999999</v>
          </cell>
          <cell r="J377">
            <v>2922.85</v>
          </cell>
          <cell r="K377">
            <v>0</v>
          </cell>
          <cell r="L377">
            <v>0</v>
          </cell>
          <cell r="M377">
            <v>0</v>
          </cell>
        </row>
        <row r="378">
          <cell r="A378">
            <v>5895</v>
          </cell>
          <cell r="B378" t="str">
            <v>WORKSPACES BUILT-IN CORP</v>
          </cell>
          <cell r="D378" t="str">
            <v>73142-19-</v>
          </cell>
          <cell r="E378" t="str">
            <v>104</v>
          </cell>
          <cell r="F378">
            <v>38364</v>
          </cell>
          <cell r="G378">
            <v>3989.01</v>
          </cell>
          <cell r="H378">
            <v>0</v>
          </cell>
          <cell r="I378">
            <v>1728.61</v>
          </cell>
          <cell r="J378">
            <v>3989.01</v>
          </cell>
          <cell r="K378">
            <v>0</v>
          </cell>
          <cell r="L378">
            <v>0</v>
          </cell>
          <cell r="M378">
            <v>0</v>
          </cell>
        </row>
        <row r="379">
          <cell r="A379">
            <v>5896</v>
          </cell>
          <cell r="B379" t="str">
            <v>WORKSTATION CUBICAL CORP</v>
          </cell>
          <cell r="D379" t="str">
            <v>73142-19-</v>
          </cell>
          <cell r="E379" t="str">
            <v>104</v>
          </cell>
          <cell r="F379">
            <v>38366</v>
          </cell>
          <cell r="G379">
            <v>4097</v>
          </cell>
          <cell r="H379">
            <v>0</v>
          </cell>
          <cell r="I379">
            <v>1775.41</v>
          </cell>
          <cell r="J379">
            <v>4097</v>
          </cell>
          <cell r="K379">
            <v>0</v>
          </cell>
          <cell r="L379">
            <v>0</v>
          </cell>
          <cell r="M379">
            <v>0</v>
          </cell>
        </row>
        <row r="380">
          <cell r="A380">
            <v>5897</v>
          </cell>
          <cell r="B380" t="str">
            <v>IPRISM APL 1200</v>
          </cell>
          <cell r="C380" t="str">
            <v>1200</v>
          </cell>
          <cell r="D380" t="str">
            <v>81042-04-</v>
          </cell>
          <cell r="E380" t="str">
            <v>031</v>
          </cell>
          <cell r="F380">
            <v>38353</v>
          </cell>
          <cell r="G380">
            <v>5480</v>
          </cell>
          <cell r="H380">
            <v>0</v>
          </cell>
          <cell r="I380">
            <v>2374.71</v>
          </cell>
          <cell r="J380">
            <v>5480</v>
          </cell>
          <cell r="K380">
            <v>0</v>
          </cell>
          <cell r="L380">
            <v>0</v>
          </cell>
          <cell r="M380">
            <v>0</v>
          </cell>
        </row>
        <row r="381">
          <cell r="A381">
            <v>5898</v>
          </cell>
          <cell r="B381" t="str">
            <v>CISCO 3725 ROUTER</v>
          </cell>
          <cell r="C381" t="str">
            <v>3700 SERIE</v>
          </cell>
          <cell r="D381" t="str">
            <v>81042-04-</v>
          </cell>
          <cell r="E381" t="str">
            <v>031</v>
          </cell>
          <cell r="F381">
            <v>38373</v>
          </cell>
          <cell r="G381">
            <v>10529.78</v>
          </cell>
          <cell r="H381">
            <v>0</v>
          </cell>
          <cell r="I381">
            <v>4759.0200000000004</v>
          </cell>
          <cell r="J381">
            <v>10529.78</v>
          </cell>
          <cell r="K381">
            <v>0</v>
          </cell>
          <cell r="L381">
            <v>0</v>
          </cell>
          <cell r="M381">
            <v>176.26</v>
          </cell>
        </row>
        <row r="382">
          <cell r="A382">
            <v>5899</v>
          </cell>
          <cell r="B382" t="str">
            <v>DELL D600 PEN M725 LAPTOP</v>
          </cell>
          <cell r="C382" t="str">
            <v>D600</v>
          </cell>
          <cell r="D382" t="str">
            <v>81042-04-</v>
          </cell>
          <cell r="E382" t="str">
            <v>031</v>
          </cell>
          <cell r="F382">
            <v>38385</v>
          </cell>
          <cell r="G382">
            <v>2203.44</v>
          </cell>
          <cell r="H382">
            <v>0</v>
          </cell>
          <cell r="I382">
            <v>991.57</v>
          </cell>
          <cell r="J382">
            <v>2203.44</v>
          </cell>
          <cell r="K382">
            <v>0</v>
          </cell>
          <cell r="L382">
            <v>0</v>
          </cell>
          <cell r="M382">
            <v>36.85</v>
          </cell>
        </row>
        <row r="383">
          <cell r="A383">
            <v>5900</v>
          </cell>
          <cell r="B383" t="str">
            <v>NETWORK ANALYZING TOOL</v>
          </cell>
          <cell r="D383" t="str">
            <v>81042-04-</v>
          </cell>
          <cell r="E383" t="str">
            <v>031</v>
          </cell>
          <cell r="F383">
            <v>38461</v>
          </cell>
          <cell r="G383">
            <v>10395.19</v>
          </cell>
          <cell r="H383">
            <v>0</v>
          </cell>
          <cell r="I383">
            <v>5024.3900000000003</v>
          </cell>
          <cell r="J383">
            <v>10395.19</v>
          </cell>
          <cell r="K383">
            <v>0</v>
          </cell>
          <cell r="L383">
            <v>0</v>
          </cell>
          <cell r="M383">
            <v>519.89</v>
          </cell>
        </row>
        <row r="384">
          <cell r="A384">
            <v>5901</v>
          </cell>
          <cell r="B384" t="str">
            <v>NETGEAR SWITCHES</v>
          </cell>
          <cell r="D384" t="str">
            <v>81042-04-</v>
          </cell>
          <cell r="E384" t="str">
            <v>031</v>
          </cell>
          <cell r="F384">
            <v>38527</v>
          </cell>
          <cell r="G384">
            <v>4561.6499999999996</v>
          </cell>
          <cell r="H384">
            <v>0</v>
          </cell>
          <cell r="I384">
            <v>2356.7800000000002</v>
          </cell>
          <cell r="J384">
            <v>4561.6499999999996</v>
          </cell>
          <cell r="K384">
            <v>0</v>
          </cell>
          <cell r="L384">
            <v>0</v>
          </cell>
          <cell r="M384">
            <v>380</v>
          </cell>
        </row>
        <row r="385">
          <cell r="A385">
            <v>5902</v>
          </cell>
          <cell r="B385" t="str">
            <v>ADP SERVER-DELL</v>
          </cell>
          <cell r="C385" t="str">
            <v>SERVER</v>
          </cell>
          <cell r="D385" t="str">
            <v>81042-04-</v>
          </cell>
          <cell r="E385" t="str">
            <v>031</v>
          </cell>
          <cell r="F385">
            <v>38674</v>
          </cell>
          <cell r="G385">
            <v>2916.27</v>
          </cell>
          <cell r="H385">
            <v>0</v>
          </cell>
          <cell r="I385">
            <v>1053.06</v>
          </cell>
          <cell r="J385">
            <v>2916.27</v>
          </cell>
          <cell r="K385">
            <v>0</v>
          </cell>
          <cell r="L385">
            <v>0</v>
          </cell>
          <cell r="M385">
            <v>0</v>
          </cell>
        </row>
        <row r="386">
          <cell r="A386">
            <v>5903</v>
          </cell>
          <cell r="B386" t="str">
            <v>LAPTOP-</v>
          </cell>
          <cell r="C386" t="str">
            <v>LAPTOP</v>
          </cell>
          <cell r="D386" t="str">
            <v>81042-04-</v>
          </cell>
          <cell r="E386" t="str">
            <v>031</v>
          </cell>
          <cell r="F386">
            <v>38713</v>
          </cell>
          <cell r="G386">
            <v>2404.5700000000002</v>
          </cell>
          <cell r="H386">
            <v>0</v>
          </cell>
          <cell r="I386">
            <v>868.33</v>
          </cell>
          <cell r="J386">
            <v>2404.5700000000002</v>
          </cell>
          <cell r="K386">
            <v>0</v>
          </cell>
          <cell r="L386">
            <v>0</v>
          </cell>
          <cell r="M386">
            <v>0</v>
          </cell>
        </row>
        <row r="387">
          <cell r="A387">
            <v>5904</v>
          </cell>
          <cell r="B387" t="str">
            <v>AGTEK SOFTWARE &amp; TRAINING</v>
          </cell>
          <cell r="D387" t="str">
            <v>73142-19-</v>
          </cell>
          <cell r="E387" t="str">
            <v>104</v>
          </cell>
          <cell r="F387">
            <v>38808</v>
          </cell>
          <cell r="G387">
            <v>76246.25</v>
          </cell>
          <cell r="H387">
            <v>0</v>
          </cell>
          <cell r="I387">
            <v>36005.199999999997</v>
          </cell>
          <cell r="J387">
            <v>76246.25</v>
          </cell>
          <cell r="K387">
            <v>0</v>
          </cell>
          <cell r="L387">
            <v>0</v>
          </cell>
          <cell r="M387">
            <v>0</v>
          </cell>
        </row>
        <row r="388">
          <cell r="A388">
            <v>5905</v>
          </cell>
          <cell r="B388" t="str">
            <v>GTCO ROLLUP III DIGITIZER</v>
          </cell>
          <cell r="D388" t="str">
            <v>71004-70-</v>
          </cell>
          <cell r="E388" t="str">
            <v>704</v>
          </cell>
          <cell r="F388">
            <v>38808</v>
          </cell>
          <cell r="G388">
            <v>2165</v>
          </cell>
          <cell r="H388">
            <v>0</v>
          </cell>
          <cell r="I388">
            <v>1022.34</v>
          </cell>
          <cell r="J388">
            <v>2165</v>
          </cell>
          <cell r="K388">
            <v>0</v>
          </cell>
          <cell r="L388">
            <v>0</v>
          </cell>
          <cell r="M388">
            <v>0</v>
          </cell>
        </row>
        <row r="389">
          <cell r="A389">
            <v>5906</v>
          </cell>
          <cell r="B389" t="str">
            <v>DELL PENTIUM D830-DIST 1</v>
          </cell>
          <cell r="D389" t="str">
            <v>73142-19-</v>
          </cell>
          <cell r="E389" t="str">
            <v>104</v>
          </cell>
          <cell r="F389">
            <v>38808</v>
          </cell>
          <cell r="G389">
            <v>1784.38</v>
          </cell>
          <cell r="H389">
            <v>0</v>
          </cell>
          <cell r="I389">
            <v>842.6</v>
          </cell>
          <cell r="J389">
            <v>1784.38</v>
          </cell>
          <cell r="K389">
            <v>0</v>
          </cell>
          <cell r="L389">
            <v>0</v>
          </cell>
          <cell r="M389">
            <v>0</v>
          </cell>
        </row>
        <row r="390">
          <cell r="A390">
            <v>5907</v>
          </cell>
          <cell r="B390" t="str">
            <v>DELL PENTIUM D830-DIST 7</v>
          </cell>
          <cell r="D390" t="str">
            <v>71004-70-</v>
          </cell>
          <cell r="E390" t="str">
            <v>704</v>
          </cell>
          <cell r="F390">
            <v>38808</v>
          </cell>
          <cell r="G390">
            <v>1784.38</v>
          </cell>
          <cell r="H390">
            <v>0</v>
          </cell>
          <cell r="I390">
            <v>842.6</v>
          </cell>
          <cell r="J390">
            <v>1784.38</v>
          </cell>
          <cell r="K390">
            <v>0</v>
          </cell>
          <cell r="L390">
            <v>0</v>
          </cell>
          <cell r="M390">
            <v>0</v>
          </cell>
        </row>
        <row r="391">
          <cell r="A391">
            <v>5908</v>
          </cell>
          <cell r="B391" t="str">
            <v>DELL PENTIUM D830-DIST 4</v>
          </cell>
          <cell r="D391" t="str">
            <v>73142-19-</v>
          </cell>
          <cell r="E391" t="str">
            <v>144</v>
          </cell>
          <cell r="F391">
            <v>38808</v>
          </cell>
          <cell r="G391">
            <v>1784.37</v>
          </cell>
          <cell r="H391">
            <v>0</v>
          </cell>
          <cell r="I391">
            <v>842.6</v>
          </cell>
          <cell r="J391">
            <v>1784.37</v>
          </cell>
          <cell r="K391">
            <v>0</v>
          </cell>
          <cell r="L391">
            <v>0</v>
          </cell>
          <cell r="M391">
            <v>0</v>
          </cell>
        </row>
        <row r="392">
          <cell r="A392">
            <v>5909</v>
          </cell>
          <cell r="B392" t="str">
            <v>DELL PENTIUM D830-DIST 3</v>
          </cell>
          <cell r="D392" t="str">
            <v>73142-39-</v>
          </cell>
          <cell r="E392" t="str">
            <v>304</v>
          </cell>
          <cell r="F392">
            <v>38808</v>
          </cell>
          <cell r="G392">
            <v>1713.97</v>
          </cell>
          <cell r="H392">
            <v>0</v>
          </cell>
          <cell r="I392">
            <v>809.38</v>
          </cell>
          <cell r="J392">
            <v>1713.97</v>
          </cell>
          <cell r="K392">
            <v>0</v>
          </cell>
          <cell r="L392">
            <v>0</v>
          </cell>
          <cell r="M392">
            <v>0</v>
          </cell>
        </row>
        <row r="393">
          <cell r="A393">
            <v>5911</v>
          </cell>
          <cell r="B393" t="str">
            <v>VIEWPOINT SERVER-DELL</v>
          </cell>
          <cell r="C393" t="str">
            <v>DELL 6800</v>
          </cell>
          <cell r="D393" t="str">
            <v>81042-04-</v>
          </cell>
          <cell r="E393" t="str">
            <v>031</v>
          </cell>
          <cell r="F393">
            <v>39173</v>
          </cell>
          <cell r="G393">
            <v>15480.82</v>
          </cell>
          <cell r="H393">
            <v>0</v>
          </cell>
          <cell r="I393">
            <v>12470.68</v>
          </cell>
          <cell r="J393">
            <v>15480.82</v>
          </cell>
          <cell r="K393">
            <v>0</v>
          </cell>
          <cell r="L393">
            <v>0</v>
          </cell>
          <cell r="M393">
            <v>1290.1600000000001</v>
          </cell>
        </row>
        <row r="394">
          <cell r="A394">
            <v>5912</v>
          </cell>
          <cell r="B394" t="str">
            <v>VIEWPOINT SOFTWARE</v>
          </cell>
          <cell r="D394" t="str">
            <v>81042-04-</v>
          </cell>
          <cell r="E394" t="str">
            <v>031</v>
          </cell>
          <cell r="F394">
            <v>39387</v>
          </cell>
          <cell r="G394">
            <v>754172.15</v>
          </cell>
          <cell r="H394">
            <v>0</v>
          </cell>
          <cell r="I394">
            <v>754172.15</v>
          </cell>
          <cell r="J394">
            <v>518977.04</v>
          </cell>
          <cell r="K394">
            <v>235195.11</v>
          </cell>
          <cell r="L394">
            <v>0</v>
          </cell>
          <cell r="M394">
            <v>109757.75999999999</v>
          </cell>
        </row>
        <row r="395">
          <cell r="A395">
            <v>5912.01</v>
          </cell>
          <cell r="B395" t="str">
            <v>VIEWPOINT CRYSTAL REPORTS</v>
          </cell>
          <cell r="D395" t="str">
            <v>81042-04-</v>
          </cell>
          <cell r="F395">
            <v>39507</v>
          </cell>
          <cell r="G395">
            <v>70814</v>
          </cell>
          <cell r="H395">
            <v>0</v>
          </cell>
          <cell r="I395">
            <v>70814</v>
          </cell>
          <cell r="J395">
            <v>44258.7</v>
          </cell>
          <cell r="K395">
            <v>26555.3</v>
          </cell>
          <cell r="L395">
            <v>0</v>
          </cell>
          <cell r="M395">
            <v>10327.030000000001</v>
          </cell>
        </row>
        <row r="396">
          <cell r="A396">
            <v>5912.02</v>
          </cell>
          <cell r="B396" t="str">
            <v>CRYSTAL RPT LABOR &amp; VP RPTS</v>
          </cell>
          <cell r="D396" t="str">
            <v>81042-04-</v>
          </cell>
          <cell r="F396">
            <v>39508</v>
          </cell>
          <cell r="G396">
            <v>39802.199999999997</v>
          </cell>
          <cell r="H396">
            <v>0</v>
          </cell>
          <cell r="I396">
            <v>39802.199999999997</v>
          </cell>
          <cell r="J396">
            <v>24047.09</v>
          </cell>
          <cell r="K396">
            <v>15755.11</v>
          </cell>
          <cell r="L396">
            <v>0</v>
          </cell>
          <cell r="M396">
            <v>5804.47</v>
          </cell>
        </row>
        <row r="397">
          <cell r="A397">
            <v>5912.03</v>
          </cell>
          <cell r="B397" t="str">
            <v>CRYSTAL REPORT- WRITERS TIME</v>
          </cell>
          <cell r="D397" t="str">
            <v>81042-04-</v>
          </cell>
          <cell r="F397">
            <v>39508</v>
          </cell>
          <cell r="G397">
            <v>10112</v>
          </cell>
          <cell r="H397">
            <v>0</v>
          </cell>
          <cell r="I397">
            <v>10112</v>
          </cell>
          <cell r="J397">
            <v>5898.76</v>
          </cell>
          <cell r="K397">
            <v>4213.24</v>
          </cell>
          <cell r="L397">
            <v>0</v>
          </cell>
          <cell r="M397">
            <v>1474.69</v>
          </cell>
        </row>
        <row r="398">
          <cell r="A398">
            <v>5912.04</v>
          </cell>
          <cell r="B398" t="str">
            <v>VIEWPOINT ADD'L USER LICENSES</v>
          </cell>
          <cell r="D398" t="str">
            <v>81042-04-</v>
          </cell>
          <cell r="F398">
            <v>39826</v>
          </cell>
          <cell r="G398">
            <v>49400</v>
          </cell>
          <cell r="H398">
            <v>0</v>
          </cell>
          <cell r="I398">
            <v>49400</v>
          </cell>
          <cell r="J398">
            <v>18525.060000000001</v>
          </cell>
          <cell r="K398">
            <v>30874.94</v>
          </cell>
          <cell r="L398">
            <v>0</v>
          </cell>
          <cell r="M398">
            <v>7204.19</v>
          </cell>
        </row>
        <row r="399">
          <cell r="A399">
            <v>5913</v>
          </cell>
          <cell r="B399" t="str">
            <v>DELL OPTIPLEX GX620</v>
          </cell>
          <cell r="C399" t="str">
            <v>GX620</v>
          </cell>
          <cell r="D399" t="str">
            <v>81042-04-</v>
          </cell>
          <cell r="E399" t="str">
            <v>031</v>
          </cell>
          <cell r="F399">
            <v>38930</v>
          </cell>
          <cell r="G399">
            <v>885.5</v>
          </cell>
          <cell r="H399">
            <v>0</v>
          </cell>
          <cell r="I399">
            <v>516.5</v>
          </cell>
          <cell r="J399">
            <v>885.5</v>
          </cell>
          <cell r="K399">
            <v>0</v>
          </cell>
          <cell r="L399">
            <v>0</v>
          </cell>
          <cell r="M399">
            <v>0</v>
          </cell>
        </row>
        <row r="400">
          <cell r="A400">
            <v>5915</v>
          </cell>
          <cell r="B400" t="str">
            <v>TRAINING RM COMPUTER TABLES</v>
          </cell>
          <cell r="D400" t="str">
            <v>73142-19-</v>
          </cell>
          <cell r="E400" t="str">
            <v>011</v>
          </cell>
          <cell r="F400">
            <v>38930</v>
          </cell>
          <cell r="G400">
            <v>4286.7</v>
          </cell>
          <cell r="H400">
            <v>0</v>
          </cell>
          <cell r="I400">
            <v>2546.85</v>
          </cell>
          <cell r="J400">
            <v>4286.7</v>
          </cell>
          <cell r="K400">
            <v>0</v>
          </cell>
          <cell r="L400">
            <v>0</v>
          </cell>
          <cell r="M400">
            <v>0</v>
          </cell>
        </row>
        <row r="401">
          <cell r="A401">
            <v>5916</v>
          </cell>
          <cell r="B401" t="str">
            <v>2 MAVERICK OFFICE DESKS</v>
          </cell>
          <cell r="C401" t="str">
            <v>DESKS</v>
          </cell>
          <cell r="D401" t="str">
            <v>73142-19-</v>
          </cell>
          <cell r="E401" t="str">
            <v>104</v>
          </cell>
          <cell r="F401">
            <v>39052</v>
          </cell>
          <cell r="G401">
            <v>3539.78</v>
          </cell>
          <cell r="H401">
            <v>0</v>
          </cell>
          <cell r="I401">
            <v>3076.24</v>
          </cell>
          <cell r="J401">
            <v>1854.16</v>
          </cell>
          <cell r="K401">
            <v>1685.62</v>
          </cell>
          <cell r="L401">
            <v>0</v>
          </cell>
          <cell r="M401">
            <v>294.98</v>
          </cell>
        </row>
        <row r="402">
          <cell r="A402">
            <v>5917</v>
          </cell>
          <cell r="B402" t="str">
            <v>TS SERVER-DELL</v>
          </cell>
          <cell r="C402" t="str">
            <v>DELL 6800</v>
          </cell>
          <cell r="D402" t="str">
            <v>81042-04-</v>
          </cell>
          <cell r="E402" t="str">
            <v>031</v>
          </cell>
          <cell r="F402">
            <v>39173</v>
          </cell>
          <cell r="G402">
            <v>16084.83</v>
          </cell>
          <cell r="H402">
            <v>0</v>
          </cell>
          <cell r="I402">
            <v>12957.23</v>
          </cell>
          <cell r="J402">
            <v>16084.83</v>
          </cell>
          <cell r="K402">
            <v>0</v>
          </cell>
          <cell r="L402">
            <v>0</v>
          </cell>
          <cell r="M402">
            <v>1340.43</v>
          </cell>
        </row>
        <row r="403">
          <cell r="A403">
            <v>5918</v>
          </cell>
          <cell r="B403" t="str">
            <v>LAZER JET FAX MACHINE '07</v>
          </cell>
          <cell r="C403" t="str">
            <v>M4345X</v>
          </cell>
          <cell r="D403" t="str">
            <v>73142-39-</v>
          </cell>
          <cell r="E403" t="str">
            <v>304</v>
          </cell>
          <cell r="F403">
            <v>39198</v>
          </cell>
          <cell r="G403">
            <v>4744.74</v>
          </cell>
          <cell r="H403">
            <v>0</v>
          </cell>
          <cell r="I403">
            <v>3822.14</v>
          </cell>
          <cell r="J403">
            <v>4744.74</v>
          </cell>
          <cell r="K403">
            <v>0</v>
          </cell>
          <cell r="L403">
            <v>0</v>
          </cell>
          <cell r="M403">
            <v>395.34</v>
          </cell>
        </row>
        <row r="404">
          <cell r="A404">
            <v>5919</v>
          </cell>
          <cell r="B404" t="str">
            <v>SFS FRONT OFFICES BLINDS</v>
          </cell>
          <cell r="C404" t="str">
            <v>BLINDS</v>
          </cell>
          <cell r="D404" t="str">
            <v>73142-19-</v>
          </cell>
          <cell r="E404" t="str">
            <v>104</v>
          </cell>
          <cell r="F404">
            <v>39191</v>
          </cell>
          <cell r="G404">
            <v>3637.2</v>
          </cell>
          <cell r="H404">
            <v>0</v>
          </cell>
          <cell r="I404">
            <v>3334.1</v>
          </cell>
          <cell r="J404">
            <v>1732</v>
          </cell>
          <cell r="K404">
            <v>1905.2</v>
          </cell>
          <cell r="L404">
            <v>0</v>
          </cell>
          <cell r="M404">
            <v>303.10000000000002</v>
          </cell>
        </row>
        <row r="405">
          <cell r="A405">
            <v>5921</v>
          </cell>
          <cell r="B405" t="str">
            <v>12 BURGANDY LEATHER CHAIR</v>
          </cell>
          <cell r="C405" t="str">
            <v>SS65(6501)</v>
          </cell>
          <cell r="D405" t="str">
            <v>73142-19-</v>
          </cell>
          <cell r="E405" t="str">
            <v>104</v>
          </cell>
          <cell r="F405">
            <v>39203</v>
          </cell>
          <cell r="G405">
            <v>13648.24</v>
          </cell>
          <cell r="H405">
            <v>0</v>
          </cell>
          <cell r="I405">
            <v>12673.36</v>
          </cell>
          <cell r="J405">
            <v>6336.72</v>
          </cell>
          <cell r="K405">
            <v>7311.52</v>
          </cell>
          <cell r="L405">
            <v>0</v>
          </cell>
          <cell r="M405">
            <v>1137.3599999999999</v>
          </cell>
        </row>
        <row r="406">
          <cell r="A406">
            <v>5922</v>
          </cell>
          <cell r="B406" t="str">
            <v>GREY NEBULA/BLACK CUBICAL DESK</v>
          </cell>
          <cell r="D406" t="str">
            <v>73142-19-</v>
          </cell>
          <cell r="E406" t="str">
            <v>104</v>
          </cell>
          <cell r="F406">
            <v>39375</v>
          </cell>
          <cell r="G406">
            <v>4461.1899999999996</v>
          </cell>
          <cell r="H406">
            <v>0</v>
          </cell>
          <cell r="I406">
            <v>4461.1899999999996</v>
          </cell>
          <cell r="J406">
            <v>1540.19</v>
          </cell>
          <cell r="K406">
            <v>2921</v>
          </cell>
          <cell r="L406">
            <v>0</v>
          </cell>
          <cell r="M406">
            <v>371.77</v>
          </cell>
        </row>
        <row r="407">
          <cell r="A407">
            <v>5923</v>
          </cell>
          <cell r="B407" t="str">
            <v>TRUPER 3600 SCANNER</v>
          </cell>
          <cell r="C407" t="str">
            <v>Truper 3600 STD VRS</v>
          </cell>
          <cell r="D407" t="str">
            <v>73142-39-</v>
          </cell>
          <cell r="E407" t="str">
            <v>304</v>
          </cell>
          <cell r="F407">
            <v>39342</v>
          </cell>
          <cell r="G407">
            <v>5860.3</v>
          </cell>
          <cell r="H407">
            <v>0</v>
          </cell>
          <cell r="I407">
            <v>5860.3</v>
          </cell>
          <cell r="J407">
            <v>2162.87</v>
          </cell>
          <cell r="K407">
            <v>3697.43</v>
          </cell>
          <cell r="L407">
            <v>0</v>
          </cell>
          <cell r="M407">
            <v>488.39</v>
          </cell>
        </row>
        <row r="408">
          <cell r="A408">
            <v>5924</v>
          </cell>
          <cell r="B408" t="str">
            <v>VIRTUAL I SERVER</v>
          </cell>
          <cell r="D408" t="str">
            <v>81042-04-</v>
          </cell>
          <cell r="E408" t="str">
            <v>031</v>
          </cell>
          <cell r="F408">
            <v>39461</v>
          </cell>
          <cell r="G408">
            <v>6959.78</v>
          </cell>
          <cell r="H408">
            <v>0</v>
          </cell>
          <cell r="I408">
            <v>6959.78</v>
          </cell>
          <cell r="J408">
            <v>4495</v>
          </cell>
          <cell r="K408">
            <v>2464.7800000000002</v>
          </cell>
          <cell r="L408">
            <v>0</v>
          </cell>
          <cell r="M408">
            <v>1015</v>
          </cell>
        </row>
        <row r="409">
          <cell r="A409">
            <v>5925</v>
          </cell>
          <cell r="B409" t="str">
            <v>STAIRMASTER CLIMBER</v>
          </cell>
          <cell r="C409" t="str">
            <v>SC916</v>
          </cell>
          <cell r="D409" t="str">
            <v>81042-09-</v>
          </cell>
          <cell r="E409" t="str">
            <v>011</v>
          </cell>
          <cell r="F409">
            <v>39814</v>
          </cell>
          <cell r="G409">
            <v>3227.11</v>
          </cell>
          <cell r="H409">
            <v>0</v>
          </cell>
          <cell r="I409">
            <v>3227.11</v>
          </cell>
          <cell r="J409">
            <v>1277.3699999999999</v>
          </cell>
          <cell r="K409">
            <v>1949.74</v>
          </cell>
          <cell r="L409">
            <v>0</v>
          </cell>
          <cell r="M409">
            <v>470.61</v>
          </cell>
        </row>
        <row r="410">
          <cell r="A410">
            <v>5926</v>
          </cell>
          <cell r="B410" t="str">
            <v>TREADMILL</v>
          </cell>
          <cell r="C410" t="str">
            <v>TC9700H7</v>
          </cell>
          <cell r="D410" t="str">
            <v>81042-09-</v>
          </cell>
          <cell r="E410" t="str">
            <v>011</v>
          </cell>
          <cell r="F410">
            <v>39790</v>
          </cell>
          <cell r="G410">
            <v>3227.11</v>
          </cell>
          <cell r="H410">
            <v>0</v>
          </cell>
          <cell r="I410">
            <v>3227.11</v>
          </cell>
          <cell r="J410">
            <v>1344.6</v>
          </cell>
          <cell r="K410">
            <v>1882.51</v>
          </cell>
          <cell r="L410">
            <v>0</v>
          </cell>
          <cell r="M410">
            <v>470.61</v>
          </cell>
        </row>
        <row r="411">
          <cell r="A411">
            <v>5927</v>
          </cell>
          <cell r="B411" t="str">
            <v>ELLIPTICAL TRAINER - EXEC. F.R</v>
          </cell>
          <cell r="C411" t="str">
            <v>X6750HRT8</v>
          </cell>
          <cell r="D411" t="str">
            <v>81042-09-</v>
          </cell>
          <cell r="E411" t="str">
            <v>011</v>
          </cell>
          <cell r="F411">
            <v>39790</v>
          </cell>
          <cell r="G411">
            <v>3550.36</v>
          </cell>
          <cell r="H411">
            <v>0</v>
          </cell>
          <cell r="I411">
            <v>3550.36</v>
          </cell>
          <cell r="J411">
            <v>1479.4</v>
          </cell>
          <cell r="K411">
            <v>2070.96</v>
          </cell>
          <cell r="L411">
            <v>0</v>
          </cell>
          <cell r="M411">
            <v>517.79</v>
          </cell>
        </row>
        <row r="412">
          <cell r="A412">
            <v>5928</v>
          </cell>
          <cell r="B412" t="str">
            <v>ELLIPTICAL TRAINER - BASEMENT</v>
          </cell>
          <cell r="C412" t="str">
            <v>X6750HRT8</v>
          </cell>
          <cell r="D412" t="str">
            <v>81042-09-</v>
          </cell>
          <cell r="E412" t="str">
            <v>011</v>
          </cell>
          <cell r="F412">
            <v>39790</v>
          </cell>
          <cell r="G412">
            <v>3550.36</v>
          </cell>
          <cell r="H412">
            <v>0</v>
          </cell>
          <cell r="I412">
            <v>3550.36</v>
          </cell>
          <cell r="J412">
            <v>1479.4</v>
          </cell>
          <cell r="K412">
            <v>2070.96</v>
          </cell>
          <cell r="L412">
            <v>0</v>
          </cell>
          <cell r="M412">
            <v>517.79</v>
          </cell>
        </row>
        <row r="413">
          <cell r="A413">
            <v>5929</v>
          </cell>
          <cell r="B413" t="str">
            <v>JIM WALTZE OFFICE CABINET - 2Z</v>
          </cell>
          <cell r="D413" t="str">
            <v>81042-09-</v>
          </cell>
          <cell r="E413" t="str">
            <v>011</v>
          </cell>
          <cell r="F413">
            <v>39782</v>
          </cell>
          <cell r="G413">
            <v>8879</v>
          </cell>
          <cell r="H413">
            <v>0</v>
          </cell>
          <cell r="I413">
            <v>8879</v>
          </cell>
          <cell r="J413">
            <v>2219.6999999999998</v>
          </cell>
          <cell r="K413">
            <v>6659.3</v>
          </cell>
          <cell r="L413">
            <v>0</v>
          </cell>
          <cell r="M413">
            <v>739.9</v>
          </cell>
        </row>
        <row r="414">
          <cell r="A414">
            <v>5930</v>
          </cell>
          <cell r="B414" t="str">
            <v>BIRCH ACOUSTICAL CEILINGS</v>
          </cell>
          <cell r="D414" t="str">
            <v>87042-  -</v>
          </cell>
          <cell r="E414" t="str">
            <v>002</v>
          </cell>
          <cell r="F414">
            <v>39782</v>
          </cell>
          <cell r="G414">
            <v>39994</v>
          </cell>
          <cell r="H414">
            <v>0</v>
          </cell>
          <cell r="I414">
            <v>39994</v>
          </cell>
          <cell r="J414">
            <v>9998.52</v>
          </cell>
          <cell r="K414">
            <v>29995.48</v>
          </cell>
          <cell r="L414">
            <v>0</v>
          </cell>
          <cell r="M414">
            <v>3332.84</v>
          </cell>
        </row>
        <row r="415">
          <cell r="A415">
            <v>5931</v>
          </cell>
          <cell r="B415" t="str">
            <v>FURNITURE PURACHASE W/BUILDING</v>
          </cell>
          <cell r="D415" t="str">
            <v>81042-09-</v>
          </cell>
          <cell r="E415" t="str">
            <v>011</v>
          </cell>
          <cell r="F415">
            <v>39782</v>
          </cell>
          <cell r="G415">
            <v>30000</v>
          </cell>
          <cell r="H415">
            <v>0</v>
          </cell>
          <cell r="I415">
            <v>30000</v>
          </cell>
          <cell r="J415">
            <v>7499.94</v>
          </cell>
          <cell r="K415">
            <v>22500.06</v>
          </cell>
          <cell r="L415">
            <v>0</v>
          </cell>
          <cell r="M415">
            <v>2499.98</v>
          </cell>
        </row>
        <row r="416">
          <cell r="A416">
            <v>5932</v>
          </cell>
          <cell r="B416" t="str">
            <v>BIRCH BOARDROOM TABLE&amp;CHAIRS</v>
          </cell>
          <cell r="D416" t="str">
            <v>81042-09-</v>
          </cell>
          <cell r="E416" t="str">
            <v>011</v>
          </cell>
          <cell r="F416">
            <v>39782</v>
          </cell>
          <cell r="G416">
            <v>55915.360000000001</v>
          </cell>
          <cell r="H416">
            <v>0</v>
          </cell>
          <cell r="I416">
            <v>55915.360000000001</v>
          </cell>
          <cell r="J416">
            <v>13978.86</v>
          </cell>
          <cell r="K416">
            <v>41936.5</v>
          </cell>
          <cell r="L416">
            <v>0</v>
          </cell>
          <cell r="M416">
            <v>4659.62</v>
          </cell>
        </row>
        <row r="417">
          <cell r="A417">
            <v>5933</v>
          </cell>
          <cell r="B417" t="str">
            <v>TOM FOSS OFFICE (2AA)</v>
          </cell>
          <cell r="D417" t="str">
            <v>81042-09-</v>
          </cell>
          <cell r="E417" t="str">
            <v>011</v>
          </cell>
          <cell r="F417">
            <v>39782</v>
          </cell>
          <cell r="G417">
            <v>21341.46</v>
          </cell>
          <cell r="H417">
            <v>0</v>
          </cell>
          <cell r="I417">
            <v>21341.46</v>
          </cell>
          <cell r="J417">
            <v>5335.47</v>
          </cell>
          <cell r="K417">
            <v>16005.99</v>
          </cell>
          <cell r="L417">
            <v>0</v>
          </cell>
          <cell r="M417">
            <v>1778.49</v>
          </cell>
        </row>
        <row r="418">
          <cell r="A418">
            <v>5934</v>
          </cell>
          <cell r="B418" t="str">
            <v>EXECUTIVE CONFERENCE ROOM (2W)</v>
          </cell>
          <cell r="D418" t="str">
            <v>81042-09-</v>
          </cell>
          <cell r="E418" t="str">
            <v>011</v>
          </cell>
          <cell r="F418">
            <v>39782</v>
          </cell>
          <cell r="G418">
            <v>9136</v>
          </cell>
          <cell r="H418">
            <v>0</v>
          </cell>
          <cell r="I418">
            <v>9136</v>
          </cell>
          <cell r="J418">
            <v>2283.96</v>
          </cell>
          <cell r="K418">
            <v>6852.04</v>
          </cell>
          <cell r="L418">
            <v>0</v>
          </cell>
          <cell r="M418">
            <v>761.32</v>
          </cell>
        </row>
        <row r="419">
          <cell r="A419">
            <v>5935</v>
          </cell>
          <cell r="B419" t="str">
            <v>LEONOR SANDOVAL OFFICE (2A)</v>
          </cell>
          <cell r="D419" t="str">
            <v>81042-09-</v>
          </cell>
          <cell r="E419" t="str">
            <v>011</v>
          </cell>
          <cell r="F419">
            <v>39782</v>
          </cell>
          <cell r="G419">
            <v>7484.64</v>
          </cell>
          <cell r="H419">
            <v>0</v>
          </cell>
          <cell r="I419">
            <v>7484.64</v>
          </cell>
          <cell r="J419">
            <v>1871.1</v>
          </cell>
          <cell r="K419">
            <v>5613.54</v>
          </cell>
          <cell r="L419">
            <v>0</v>
          </cell>
          <cell r="M419">
            <v>623.70000000000005</v>
          </cell>
        </row>
        <row r="420">
          <cell r="A420">
            <v>5936</v>
          </cell>
          <cell r="B420" t="str">
            <v>SAFETY DEPT OFFICE (2E &amp; 2F)</v>
          </cell>
          <cell r="D420" t="str">
            <v>81042-09-</v>
          </cell>
          <cell r="E420" t="str">
            <v>011</v>
          </cell>
          <cell r="F420">
            <v>39782</v>
          </cell>
          <cell r="G420">
            <v>14946.03</v>
          </cell>
          <cell r="H420">
            <v>0</v>
          </cell>
          <cell r="I420">
            <v>14946.03</v>
          </cell>
          <cell r="J420">
            <v>3736.53</v>
          </cell>
          <cell r="K420">
            <v>11209.5</v>
          </cell>
          <cell r="L420">
            <v>0</v>
          </cell>
          <cell r="M420">
            <v>1245.51</v>
          </cell>
        </row>
        <row r="421">
          <cell r="A421">
            <v>5937</v>
          </cell>
          <cell r="B421" t="str">
            <v>ARBI BAGHDANIAN OFFICE (2P)</v>
          </cell>
          <cell r="D421" t="str">
            <v>81042-04-</v>
          </cell>
          <cell r="E421" t="str">
            <v>034</v>
          </cell>
          <cell r="F421">
            <v>39782</v>
          </cell>
          <cell r="G421">
            <v>4336.04</v>
          </cell>
          <cell r="H421">
            <v>0</v>
          </cell>
          <cell r="I421">
            <v>4336.04</v>
          </cell>
          <cell r="J421">
            <v>1084.02</v>
          </cell>
          <cell r="K421">
            <v>3252.02</v>
          </cell>
          <cell r="L421">
            <v>0</v>
          </cell>
          <cell r="M421">
            <v>361.34</v>
          </cell>
        </row>
        <row r="422">
          <cell r="A422">
            <v>5938</v>
          </cell>
          <cell r="B422" t="str">
            <v>CHRIS MALAFA OFFICE (2R)</v>
          </cell>
          <cell r="D422" t="str">
            <v>81042-04-</v>
          </cell>
          <cell r="E422" t="str">
            <v>034</v>
          </cell>
          <cell r="F422">
            <v>39782</v>
          </cell>
          <cell r="G422">
            <v>4665.8900000000003</v>
          </cell>
          <cell r="H422">
            <v>0</v>
          </cell>
          <cell r="I422">
            <v>4665.8900000000003</v>
          </cell>
          <cell r="J422">
            <v>1166.55</v>
          </cell>
          <cell r="K422">
            <v>3499.34</v>
          </cell>
          <cell r="L422">
            <v>0</v>
          </cell>
          <cell r="M422">
            <v>388.85</v>
          </cell>
        </row>
        <row r="423">
          <cell r="A423">
            <v>5939</v>
          </cell>
          <cell r="B423" t="str">
            <v>JOEL CASACLANG OFFICE (2Q)</v>
          </cell>
          <cell r="D423" t="str">
            <v>81042-04-</v>
          </cell>
          <cell r="E423" t="str">
            <v>034</v>
          </cell>
          <cell r="F423">
            <v>39782</v>
          </cell>
          <cell r="G423">
            <v>7443.25</v>
          </cell>
          <cell r="H423">
            <v>0</v>
          </cell>
          <cell r="I423">
            <v>7443.25</v>
          </cell>
          <cell r="J423">
            <v>1860.81</v>
          </cell>
          <cell r="K423">
            <v>5582.44</v>
          </cell>
          <cell r="L423">
            <v>0</v>
          </cell>
          <cell r="M423">
            <v>620.27</v>
          </cell>
        </row>
        <row r="424">
          <cell r="A424">
            <v>5940</v>
          </cell>
          <cell r="B424" t="str">
            <v>GORDON CSUTAK OFFICE (2X)</v>
          </cell>
          <cell r="D424" t="str">
            <v>81042-09-</v>
          </cell>
          <cell r="E424" t="str">
            <v>011</v>
          </cell>
          <cell r="F424">
            <v>39782</v>
          </cell>
          <cell r="G424">
            <v>20501.97</v>
          </cell>
          <cell r="H424">
            <v>0</v>
          </cell>
          <cell r="I424">
            <v>20501.97</v>
          </cell>
          <cell r="J424">
            <v>5125.47</v>
          </cell>
          <cell r="K424">
            <v>15376.5</v>
          </cell>
          <cell r="L424">
            <v>0</v>
          </cell>
          <cell r="M424">
            <v>1708.49</v>
          </cell>
        </row>
        <row r="425">
          <cell r="A425">
            <v>5940.03</v>
          </cell>
          <cell r="B425" t="str">
            <v>MAGZ TABLE w/SEATS (GC-2X)</v>
          </cell>
          <cell r="D425" t="str">
            <v>81042-09-</v>
          </cell>
          <cell r="F425">
            <v>39783</v>
          </cell>
          <cell r="G425">
            <v>2733.33</v>
          </cell>
          <cell r="H425">
            <v>0</v>
          </cell>
          <cell r="I425">
            <v>2733.33</v>
          </cell>
          <cell r="J425">
            <v>650.79999999999995</v>
          </cell>
          <cell r="K425">
            <v>2082.5300000000002</v>
          </cell>
          <cell r="L425">
            <v>0</v>
          </cell>
          <cell r="M425">
            <v>227.78</v>
          </cell>
        </row>
        <row r="426">
          <cell r="A426">
            <v>5941</v>
          </cell>
          <cell r="B426" t="str">
            <v>JILL KIEFER OFFICE (2Y)</v>
          </cell>
          <cell r="D426" t="str">
            <v>81042-09-</v>
          </cell>
          <cell r="E426" t="str">
            <v>011</v>
          </cell>
          <cell r="F426">
            <v>39782</v>
          </cell>
          <cell r="G426">
            <v>4578.9399999999996</v>
          </cell>
          <cell r="H426">
            <v>0</v>
          </cell>
          <cell r="I426">
            <v>4578.9399999999996</v>
          </cell>
          <cell r="J426">
            <v>1144.71</v>
          </cell>
          <cell r="K426">
            <v>3434.23</v>
          </cell>
          <cell r="L426">
            <v>0</v>
          </cell>
          <cell r="M426">
            <v>381.57</v>
          </cell>
        </row>
        <row r="427">
          <cell r="A427">
            <v>5942</v>
          </cell>
          <cell r="B427" t="str">
            <v>TONY GRASSO OFFICE (2AH)</v>
          </cell>
          <cell r="D427" t="str">
            <v>81042-09-</v>
          </cell>
          <cell r="E427" t="str">
            <v>011</v>
          </cell>
          <cell r="F427">
            <v>39782</v>
          </cell>
          <cell r="G427">
            <v>16369.47</v>
          </cell>
          <cell r="H427">
            <v>0</v>
          </cell>
          <cell r="I427">
            <v>16369.47</v>
          </cell>
          <cell r="J427">
            <v>4092.27</v>
          </cell>
          <cell r="K427">
            <v>12277.2</v>
          </cell>
          <cell r="L427">
            <v>0</v>
          </cell>
          <cell r="M427">
            <v>1364.09</v>
          </cell>
        </row>
        <row r="428">
          <cell r="A428">
            <v>5943</v>
          </cell>
          <cell r="B428" t="str">
            <v>ACCOUNTING CUBICLES (2B,2H-2M)</v>
          </cell>
          <cell r="D428" t="str">
            <v>81042-09-</v>
          </cell>
          <cell r="E428" t="str">
            <v>011</v>
          </cell>
          <cell r="F428">
            <v>39782</v>
          </cell>
          <cell r="G428">
            <v>32519.86</v>
          </cell>
          <cell r="H428">
            <v>0</v>
          </cell>
          <cell r="I428">
            <v>32519.86</v>
          </cell>
          <cell r="J428">
            <v>8129.94</v>
          </cell>
          <cell r="K428">
            <v>24389.919999999998</v>
          </cell>
          <cell r="L428">
            <v>0</v>
          </cell>
          <cell r="M428">
            <v>2709.98</v>
          </cell>
        </row>
        <row r="429">
          <cell r="A429">
            <v>5944</v>
          </cell>
          <cell r="B429" t="str">
            <v>EILEEN ALLEN OFFICE (2E)</v>
          </cell>
          <cell r="D429" t="str">
            <v>81042-09-</v>
          </cell>
          <cell r="E429" t="str">
            <v>011</v>
          </cell>
          <cell r="F429">
            <v>39782</v>
          </cell>
          <cell r="G429">
            <v>4867.1099999999997</v>
          </cell>
          <cell r="H429">
            <v>0</v>
          </cell>
          <cell r="I429">
            <v>4867.1099999999997</v>
          </cell>
          <cell r="J429">
            <v>1216.74</v>
          </cell>
          <cell r="K429">
            <v>3650.37</v>
          </cell>
          <cell r="L429">
            <v>0</v>
          </cell>
          <cell r="M429">
            <v>405.58</v>
          </cell>
        </row>
        <row r="430">
          <cell r="A430">
            <v>5945</v>
          </cell>
          <cell r="B430" t="str">
            <v>EQ ACCOUNTING OFFICE (2C &amp; 2D)</v>
          </cell>
          <cell r="D430" t="str">
            <v>81042-09-</v>
          </cell>
          <cell r="E430" t="str">
            <v>011</v>
          </cell>
          <cell r="F430">
            <v>39782</v>
          </cell>
          <cell r="G430">
            <v>8334.1200000000008</v>
          </cell>
          <cell r="H430">
            <v>0</v>
          </cell>
          <cell r="I430">
            <v>8334.1200000000008</v>
          </cell>
          <cell r="J430">
            <v>2083.62</v>
          </cell>
          <cell r="K430">
            <v>6250.5</v>
          </cell>
          <cell r="L430">
            <v>0</v>
          </cell>
          <cell r="M430">
            <v>694.54</v>
          </cell>
        </row>
        <row r="431">
          <cell r="A431">
            <v>5946</v>
          </cell>
          <cell r="B431" t="str">
            <v>BLUE VIOLET - PHONE SYSTEM</v>
          </cell>
          <cell r="D431" t="str">
            <v>81042-09-</v>
          </cell>
          <cell r="E431" t="str">
            <v>011</v>
          </cell>
          <cell r="F431">
            <v>39782</v>
          </cell>
          <cell r="G431">
            <v>166269.12</v>
          </cell>
          <cell r="H431">
            <v>0</v>
          </cell>
          <cell r="I431">
            <v>166269.12</v>
          </cell>
          <cell r="J431">
            <v>41567.19</v>
          </cell>
          <cell r="K431">
            <v>124701.93</v>
          </cell>
          <cell r="L431">
            <v>0</v>
          </cell>
          <cell r="M431">
            <v>13855.73</v>
          </cell>
        </row>
        <row r="432">
          <cell r="A432">
            <v>5947</v>
          </cell>
          <cell r="B432" t="str">
            <v>DPM SERVER (BACK-UP SERVER)</v>
          </cell>
          <cell r="C432" t="str">
            <v>DP500</v>
          </cell>
          <cell r="D432" t="str">
            <v>81042-04-</v>
          </cell>
          <cell r="E432" t="str">
            <v>031</v>
          </cell>
          <cell r="F432">
            <v>39782</v>
          </cell>
          <cell r="G432">
            <v>6725.43</v>
          </cell>
          <cell r="H432">
            <v>0</v>
          </cell>
          <cell r="I432">
            <v>6725.43</v>
          </cell>
          <cell r="J432">
            <v>3923.22</v>
          </cell>
          <cell r="K432">
            <v>2802.21</v>
          </cell>
          <cell r="L432">
            <v>0</v>
          </cell>
          <cell r="M432">
            <v>1307.74</v>
          </cell>
        </row>
        <row r="433">
          <cell r="A433">
            <v>5948</v>
          </cell>
          <cell r="B433" t="str">
            <v>VIRTUAL 2 SERVER</v>
          </cell>
          <cell r="C433" t="str">
            <v>POWER EDGE R900</v>
          </cell>
          <cell r="D433" t="str">
            <v>81042-04-</v>
          </cell>
          <cell r="E433" t="str">
            <v>031</v>
          </cell>
          <cell r="F433">
            <v>39782</v>
          </cell>
          <cell r="G433">
            <v>14829.29</v>
          </cell>
          <cell r="H433">
            <v>0</v>
          </cell>
          <cell r="I433">
            <v>14829.29</v>
          </cell>
          <cell r="J433">
            <v>8650.32</v>
          </cell>
          <cell r="K433">
            <v>6178.97</v>
          </cell>
          <cell r="L433">
            <v>0</v>
          </cell>
          <cell r="M433">
            <v>2883.44</v>
          </cell>
        </row>
        <row r="434">
          <cell r="A434">
            <v>5949</v>
          </cell>
          <cell r="B434" t="str">
            <v>VIRTUAL 3 SERVER</v>
          </cell>
          <cell r="C434" t="str">
            <v>POWER EDGE R900</v>
          </cell>
          <cell r="D434" t="str">
            <v>81042-04-</v>
          </cell>
          <cell r="E434" t="str">
            <v>031</v>
          </cell>
          <cell r="F434">
            <v>39782</v>
          </cell>
          <cell r="G434">
            <v>14829.29</v>
          </cell>
          <cell r="H434">
            <v>0</v>
          </cell>
          <cell r="I434">
            <v>14829.29</v>
          </cell>
          <cell r="J434">
            <v>8650.32</v>
          </cell>
          <cell r="K434">
            <v>6178.97</v>
          </cell>
          <cell r="L434">
            <v>0</v>
          </cell>
          <cell r="M434">
            <v>2883.44</v>
          </cell>
        </row>
        <row r="435">
          <cell r="A435">
            <v>5950</v>
          </cell>
          <cell r="B435" t="str">
            <v>BIRCH PAINT &amp; WALLCOVERINGS</v>
          </cell>
          <cell r="D435" t="str">
            <v>87042-  -</v>
          </cell>
          <cell r="E435" t="str">
            <v>002</v>
          </cell>
          <cell r="F435">
            <v>39782</v>
          </cell>
          <cell r="G435">
            <v>60730</v>
          </cell>
          <cell r="H435">
            <v>0</v>
          </cell>
          <cell r="I435">
            <v>60730</v>
          </cell>
          <cell r="J435">
            <v>15182.58</v>
          </cell>
          <cell r="K435">
            <v>45547.42</v>
          </cell>
          <cell r="L435">
            <v>0</v>
          </cell>
          <cell r="M435">
            <v>5060.8599999999997</v>
          </cell>
        </row>
        <row r="436">
          <cell r="A436">
            <v>5951</v>
          </cell>
          <cell r="B436" t="str">
            <v>WINDOW COVERINGS</v>
          </cell>
          <cell r="D436" t="str">
            <v>87042-  -</v>
          </cell>
          <cell r="E436" t="str">
            <v>002</v>
          </cell>
          <cell r="F436">
            <v>39782</v>
          </cell>
          <cell r="G436">
            <v>33850</v>
          </cell>
          <cell r="H436">
            <v>0</v>
          </cell>
          <cell r="I436">
            <v>33850</v>
          </cell>
          <cell r="J436">
            <v>8462.58</v>
          </cell>
          <cell r="K436">
            <v>25387.42</v>
          </cell>
          <cell r="L436">
            <v>0</v>
          </cell>
          <cell r="M436">
            <v>2820.86</v>
          </cell>
        </row>
        <row r="437">
          <cell r="A437">
            <v>5952</v>
          </cell>
          <cell r="B437" t="str">
            <v>CHARLIE CRAWFORD OFFICE</v>
          </cell>
          <cell r="D437" t="str">
            <v>71004-70-</v>
          </cell>
          <cell r="E437" t="str">
            <v>704</v>
          </cell>
          <cell r="F437">
            <v>39782</v>
          </cell>
          <cell r="G437">
            <v>2873.65</v>
          </cell>
          <cell r="H437">
            <v>0</v>
          </cell>
          <cell r="I437">
            <v>2873.65</v>
          </cell>
          <cell r="J437">
            <v>718.41</v>
          </cell>
          <cell r="K437">
            <v>2155.2399999999998</v>
          </cell>
          <cell r="L437">
            <v>0</v>
          </cell>
          <cell r="M437">
            <v>239.47</v>
          </cell>
        </row>
        <row r="438">
          <cell r="A438">
            <v>5953</v>
          </cell>
          <cell r="B438" t="str">
            <v>THONY LE</v>
          </cell>
          <cell r="D438" t="str">
            <v>71004-70-</v>
          </cell>
          <cell r="E438" t="str">
            <v>704</v>
          </cell>
          <cell r="F438">
            <v>39782</v>
          </cell>
          <cell r="G438">
            <v>2873.61</v>
          </cell>
          <cell r="H438">
            <v>0</v>
          </cell>
          <cell r="I438">
            <v>2873.61</v>
          </cell>
          <cell r="J438">
            <v>718.41</v>
          </cell>
          <cell r="K438">
            <v>2155.1999999999998</v>
          </cell>
          <cell r="L438">
            <v>0</v>
          </cell>
          <cell r="M438">
            <v>239.47</v>
          </cell>
        </row>
        <row r="439">
          <cell r="A439">
            <v>5954</v>
          </cell>
          <cell r="B439" t="str">
            <v>KASH KHAN OFFICE</v>
          </cell>
          <cell r="D439" t="str">
            <v>71004-70-</v>
          </cell>
          <cell r="E439" t="str">
            <v>704</v>
          </cell>
          <cell r="F439">
            <v>39782</v>
          </cell>
          <cell r="G439">
            <v>2873.61</v>
          </cell>
          <cell r="H439">
            <v>0</v>
          </cell>
          <cell r="I439">
            <v>2873.61</v>
          </cell>
          <cell r="J439">
            <v>718.41</v>
          </cell>
          <cell r="K439">
            <v>2155.1999999999998</v>
          </cell>
          <cell r="L439">
            <v>0</v>
          </cell>
          <cell r="M439">
            <v>239.47</v>
          </cell>
        </row>
        <row r="440">
          <cell r="A440">
            <v>5955</v>
          </cell>
          <cell r="B440" t="str">
            <v>ANITA BASURTO OFFICE</v>
          </cell>
          <cell r="D440" t="str">
            <v>71004-70-</v>
          </cell>
          <cell r="E440" t="str">
            <v>704</v>
          </cell>
          <cell r="F440">
            <v>39782</v>
          </cell>
          <cell r="G440">
            <v>2873.61</v>
          </cell>
          <cell r="H440">
            <v>0</v>
          </cell>
          <cell r="I440">
            <v>2873.61</v>
          </cell>
          <cell r="J440">
            <v>718.41</v>
          </cell>
          <cell r="K440">
            <v>2155.1999999999998</v>
          </cell>
          <cell r="L440">
            <v>0</v>
          </cell>
          <cell r="M440">
            <v>239.47</v>
          </cell>
        </row>
        <row r="441">
          <cell r="A441">
            <v>5956</v>
          </cell>
          <cell r="B441" t="str">
            <v>KAREN MAYFIELD OFFICE</v>
          </cell>
          <cell r="D441" t="str">
            <v>71004-70-</v>
          </cell>
          <cell r="E441" t="str">
            <v>704</v>
          </cell>
          <cell r="F441">
            <v>39753</v>
          </cell>
          <cell r="G441">
            <v>2873.61</v>
          </cell>
          <cell r="H441">
            <v>0</v>
          </cell>
          <cell r="I441">
            <v>2873.61</v>
          </cell>
          <cell r="J441">
            <v>718.41</v>
          </cell>
          <cell r="K441">
            <v>2155.1999999999998</v>
          </cell>
          <cell r="L441">
            <v>0</v>
          </cell>
          <cell r="M441">
            <v>239.47</v>
          </cell>
        </row>
        <row r="442">
          <cell r="A442">
            <v>5957</v>
          </cell>
          <cell r="B442" t="str">
            <v>KALID DAWOOD OFFICE</v>
          </cell>
          <cell r="D442" t="str">
            <v>71004-70-</v>
          </cell>
          <cell r="E442" t="str">
            <v>704</v>
          </cell>
          <cell r="F442">
            <v>39782</v>
          </cell>
          <cell r="G442">
            <v>2873.61</v>
          </cell>
          <cell r="H442">
            <v>0</v>
          </cell>
          <cell r="I442">
            <v>2873.61</v>
          </cell>
          <cell r="J442">
            <v>718.41</v>
          </cell>
          <cell r="K442">
            <v>2155.1999999999998</v>
          </cell>
          <cell r="L442">
            <v>0</v>
          </cell>
          <cell r="M442">
            <v>239.47</v>
          </cell>
        </row>
        <row r="443">
          <cell r="A443">
            <v>5958</v>
          </cell>
          <cell r="B443" t="str">
            <v>ALDEN BECK OFFICE</v>
          </cell>
          <cell r="D443" t="str">
            <v>71004-70-</v>
          </cell>
          <cell r="E443" t="str">
            <v>704</v>
          </cell>
          <cell r="F443">
            <v>39782</v>
          </cell>
          <cell r="G443">
            <v>2873.61</v>
          </cell>
          <cell r="H443">
            <v>0</v>
          </cell>
          <cell r="I443">
            <v>2873.61</v>
          </cell>
          <cell r="J443">
            <v>718.41</v>
          </cell>
          <cell r="K443">
            <v>2155.1999999999998</v>
          </cell>
          <cell r="L443">
            <v>0</v>
          </cell>
          <cell r="M443">
            <v>239.47</v>
          </cell>
        </row>
        <row r="444">
          <cell r="A444">
            <v>5959</v>
          </cell>
          <cell r="B444" t="str">
            <v>SADAQAT RANA OFFICE</v>
          </cell>
          <cell r="D444" t="str">
            <v>71004-80-</v>
          </cell>
          <cell r="E444" t="str">
            <v>804</v>
          </cell>
          <cell r="F444">
            <v>39782</v>
          </cell>
          <cell r="G444">
            <v>2873.61</v>
          </cell>
          <cell r="H444">
            <v>0</v>
          </cell>
          <cell r="I444">
            <v>2873.61</v>
          </cell>
          <cell r="J444">
            <v>718.41</v>
          </cell>
          <cell r="K444">
            <v>2155.1999999999998</v>
          </cell>
          <cell r="L444">
            <v>0</v>
          </cell>
          <cell r="M444">
            <v>239.47</v>
          </cell>
        </row>
        <row r="445">
          <cell r="A445">
            <v>5960</v>
          </cell>
          <cell r="B445" t="str">
            <v>ROSHANAK VARJAVAND OFFICE</v>
          </cell>
          <cell r="D445" t="str">
            <v>71004-80-</v>
          </cell>
          <cell r="E445" t="str">
            <v>804</v>
          </cell>
          <cell r="F445">
            <v>39782</v>
          </cell>
          <cell r="G445">
            <v>2873.61</v>
          </cell>
          <cell r="H445">
            <v>0</v>
          </cell>
          <cell r="I445">
            <v>2873.61</v>
          </cell>
          <cell r="J445">
            <v>718.41</v>
          </cell>
          <cell r="K445">
            <v>2155.1999999999998</v>
          </cell>
          <cell r="L445">
            <v>0</v>
          </cell>
          <cell r="M445">
            <v>239.47</v>
          </cell>
        </row>
        <row r="446">
          <cell r="A446">
            <v>5961</v>
          </cell>
          <cell r="B446" t="str">
            <v>KRISTEN COCKERILL OFFICE</v>
          </cell>
          <cell r="D446" t="str">
            <v>71004-70-</v>
          </cell>
          <cell r="E446" t="str">
            <v>704</v>
          </cell>
          <cell r="F446">
            <v>39782</v>
          </cell>
          <cell r="G446">
            <v>2873.61</v>
          </cell>
          <cell r="H446">
            <v>0</v>
          </cell>
          <cell r="I446">
            <v>2873.61</v>
          </cell>
          <cell r="J446">
            <v>718.41</v>
          </cell>
          <cell r="K446">
            <v>2155.1999999999998</v>
          </cell>
          <cell r="L446">
            <v>0</v>
          </cell>
          <cell r="M446">
            <v>239.47</v>
          </cell>
        </row>
        <row r="447">
          <cell r="A447">
            <v>5962</v>
          </cell>
          <cell r="B447" t="str">
            <v>BID ROOM</v>
          </cell>
          <cell r="D447" t="str">
            <v>71004-70-</v>
          </cell>
          <cell r="E447" t="str">
            <v>704</v>
          </cell>
          <cell r="F447">
            <v>39782</v>
          </cell>
          <cell r="G447">
            <v>2873.61</v>
          </cell>
          <cell r="H447">
            <v>0</v>
          </cell>
          <cell r="I447">
            <v>2873.61</v>
          </cell>
          <cell r="J447">
            <v>718.41</v>
          </cell>
          <cell r="K447">
            <v>2155.1999999999998</v>
          </cell>
          <cell r="L447">
            <v>0</v>
          </cell>
          <cell r="M447">
            <v>239.47</v>
          </cell>
        </row>
        <row r="448">
          <cell r="A448">
            <v>5963</v>
          </cell>
          <cell r="B448" t="str">
            <v>AVERY REED OFFICE</v>
          </cell>
          <cell r="D448" t="str">
            <v>71004-80-</v>
          </cell>
          <cell r="E448" t="str">
            <v>804</v>
          </cell>
          <cell r="F448">
            <v>39782</v>
          </cell>
          <cell r="G448">
            <v>2873.61</v>
          </cell>
          <cell r="H448">
            <v>0</v>
          </cell>
          <cell r="I448">
            <v>2873.61</v>
          </cell>
          <cell r="J448">
            <v>718.41</v>
          </cell>
          <cell r="K448">
            <v>2155.1999999999998</v>
          </cell>
          <cell r="L448">
            <v>0</v>
          </cell>
          <cell r="M448">
            <v>239.47</v>
          </cell>
        </row>
        <row r="449">
          <cell r="A449">
            <v>5964</v>
          </cell>
          <cell r="B449" t="str">
            <v>SPARE OFFICE 1</v>
          </cell>
          <cell r="D449" t="str">
            <v>71004-80-</v>
          </cell>
          <cell r="E449" t="str">
            <v>804</v>
          </cell>
          <cell r="F449">
            <v>39782</v>
          </cell>
          <cell r="G449">
            <v>2873.61</v>
          </cell>
          <cell r="H449">
            <v>0</v>
          </cell>
          <cell r="I449">
            <v>2873.61</v>
          </cell>
          <cell r="J449">
            <v>718.41</v>
          </cell>
          <cell r="K449">
            <v>2155.1999999999998</v>
          </cell>
          <cell r="L449">
            <v>0</v>
          </cell>
          <cell r="M449">
            <v>239.47</v>
          </cell>
        </row>
        <row r="450">
          <cell r="A450">
            <v>5965</v>
          </cell>
          <cell r="B450" t="str">
            <v>SPARE OFFICE 2</v>
          </cell>
          <cell r="D450" t="str">
            <v>71004-80-</v>
          </cell>
          <cell r="E450" t="str">
            <v>804</v>
          </cell>
          <cell r="F450">
            <v>39782</v>
          </cell>
          <cell r="G450">
            <v>2873.61</v>
          </cell>
          <cell r="H450">
            <v>0</v>
          </cell>
          <cell r="I450">
            <v>2873.61</v>
          </cell>
          <cell r="J450">
            <v>718.41</v>
          </cell>
          <cell r="K450">
            <v>2155.1999999999998</v>
          </cell>
          <cell r="L450">
            <v>0</v>
          </cell>
          <cell r="M450">
            <v>239.47</v>
          </cell>
        </row>
        <row r="451">
          <cell r="A451">
            <v>5966</v>
          </cell>
          <cell r="B451" t="str">
            <v>SPARE OFFICE 3</v>
          </cell>
          <cell r="D451" t="str">
            <v>71004-70-</v>
          </cell>
          <cell r="E451" t="str">
            <v>804</v>
          </cell>
          <cell r="F451">
            <v>39782</v>
          </cell>
          <cell r="G451">
            <v>2873.61</v>
          </cell>
          <cell r="H451">
            <v>0</v>
          </cell>
          <cell r="I451">
            <v>2873.61</v>
          </cell>
          <cell r="J451">
            <v>718.41</v>
          </cell>
          <cell r="K451">
            <v>2155.1999999999998</v>
          </cell>
          <cell r="L451">
            <v>0</v>
          </cell>
          <cell r="M451">
            <v>239.47</v>
          </cell>
        </row>
        <row r="452">
          <cell r="A452">
            <v>5967</v>
          </cell>
          <cell r="B452" t="str">
            <v>LUKE WALKER OFFICE</v>
          </cell>
          <cell r="D452" t="str">
            <v>71004-80-</v>
          </cell>
          <cell r="E452" t="str">
            <v>804</v>
          </cell>
          <cell r="F452">
            <v>39782</v>
          </cell>
          <cell r="G452">
            <v>2873.61</v>
          </cell>
          <cell r="H452">
            <v>0</v>
          </cell>
          <cell r="I452">
            <v>2873.61</v>
          </cell>
          <cell r="J452">
            <v>718.41</v>
          </cell>
          <cell r="K452">
            <v>2155.1999999999998</v>
          </cell>
          <cell r="L452">
            <v>0</v>
          </cell>
          <cell r="M452">
            <v>239.47</v>
          </cell>
        </row>
        <row r="453">
          <cell r="A453">
            <v>5968</v>
          </cell>
          <cell r="B453" t="str">
            <v>DISPATCH OFFICE</v>
          </cell>
          <cell r="D453" t="str">
            <v>71004-70-</v>
          </cell>
          <cell r="E453" t="str">
            <v>704</v>
          </cell>
          <cell r="F453">
            <v>39782</v>
          </cell>
          <cell r="G453">
            <v>2873.61</v>
          </cell>
          <cell r="H453">
            <v>0</v>
          </cell>
          <cell r="I453">
            <v>2873.61</v>
          </cell>
          <cell r="J453">
            <v>718.41</v>
          </cell>
          <cell r="K453">
            <v>2155.1999999999998</v>
          </cell>
          <cell r="L453">
            <v>0</v>
          </cell>
          <cell r="M453">
            <v>239.47</v>
          </cell>
        </row>
        <row r="454">
          <cell r="A454">
            <v>5969</v>
          </cell>
          <cell r="B454" t="str">
            <v>DISTRICT 7 CUBICLES</v>
          </cell>
          <cell r="D454" t="str">
            <v>71004-70-</v>
          </cell>
          <cell r="E454" t="str">
            <v>704</v>
          </cell>
          <cell r="F454">
            <v>39782</v>
          </cell>
          <cell r="G454">
            <v>12366.28</v>
          </cell>
          <cell r="H454">
            <v>0</v>
          </cell>
          <cell r="I454">
            <v>12366.28</v>
          </cell>
          <cell r="J454">
            <v>3091.62</v>
          </cell>
          <cell r="K454">
            <v>9274.66</v>
          </cell>
          <cell r="L454">
            <v>0</v>
          </cell>
          <cell r="M454">
            <v>1030.54</v>
          </cell>
        </row>
        <row r="455">
          <cell r="A455">
            <v>5970</v>
          </cell>
          <cell r="B455" t="str">
            <v>DISTRICT 8 CUBICLES</v>
          </cell>
          <cell r="D455" t="str">
            <v>71004-80-</v>
          </cell>
          <cell r="E455" t="str">
            <v>804</v>
          </cell>
          <cell r="F455">
            <v>39782</v>
          </cell>
          <cell r="G455">
            <v>9274.74</v>
          </cell>
          <cell r="H455">
            <v>0</v>
          </cell>
          <cell r="I455">
            <v>9274.74</v>
          </cell>
          <cell r="J455">
            <v>2318.61</v>
          </cell>
          <cell r="K455">
            <v>6956.13</v>
          </cell>
          <cell r="L455">
            <v>0</v>
          </cell>
          <cell r="M455">
            <v>772.87</v>
          </cell>
        </row>
        <row r="456">
          <cell r="A456">
            <v>5971</v>
          </cell>
          <cell r="B456" t="str">
            <v>CAFETERIA ROOM</v>
          </cell>
          <cell r="D456" t="str">
            <v>81042-09-</v>
          </cell>
          <cell r="E456" t="str">
            <v>011</v>
          </cell>
          <cell r="F456">
            <v>39782</v>
          </cell>
          <cell r="G456">
            <v>3758.72</v>
          </cell>
          <cell r="H456">
            <v>0</v>
          </cell>
          <cell r="I456">
            <v>3758.72</v>
          </cell>
          <cell r="J456">
            <v>939.75</v>
          </cell>
          <cell r="K456">
            <v>2818.97</v>
          </cell>
          <cell r="L456">
            <v>0</v>
          </cell>
          <cell r="M456">
            <v>313.25</v>
          </cell>
        </row>
        <row r="457">
          <cell r="A457">
            <v>5972</v>
          </cell>
          <cell r="B457" t="str">
            <v>MAIL SLOTS - D6, D7, D8</v>
          </cell>
          <cell r="D457" t="str">
            <v>71004-70-</v>
          </cell>
          <cell r="E457" t="str">
            <v>704</v>
          </cell>
          <cell r="F457">
            <v>39783</v>
          </cell>
          <cell r="G457">
            <v>3471.09</v>
          </cell>
          <cell r="H457">
            <v>0</v>
          </cell>
          <cell r="I457">
            <v>3471.09</v>
          </cell>
          <cell r="J457">
            <v>826.4</v>
          </cell>
          <cell r="K457">
            <v>2644.69</v>
          </cell>
          <cell r="L457">
            <v>0</v>
          </cell>
          <cell r="M457">
            <v>289.24</v>
          </cell>
        </row>
        <row r="458">
          <cell r="A458">
            <v>5973</v>
          </cell>
          <cell r="B458" t="str">
            <v>MAIL SLOTS-ACCT,EXEC,IT,SAFETY</v>
          </cell>
          <cell r="D458" t="str">
            <v>81042-09-</v>
          </cell>
          <cell r="E458" t="str">
            <v>011</v>
          </cell>
          <cell r="F458">
            <v>39764</v>
          </cell>
          <cell r="G458">
            <v>3169.09</v>
          </cell>
          <cell r="H458">
            <v>0</v>
          </cell>
          <cell r="I458">
            <v>3169.09</v>
          </cell>
          <cell r="J458">
            <v>754.6</v>
          </cell>
          <cell r="K458">
            <v>2414.4899999999998</v>
          </cell>
          <cell r="L458">
            <v>0</v>
          </cell>
          <cell r="M458">
            <v>264.11</v>
          </cell>
        </row>
        <row r="459">
          <cell r="A459">
            <v>5974</v>
          </cell>
          <cell r="B459" t="str">
            <v>LASER JET PRINTER</v>
          </cell>
          <cell r="C459" t="str">
            <v>9040BM</v>
          </cell>
          <cell r="D459" t="str">
            <v>73142-19-</v>
          </cell>
          <cell r="E459" t="str">
            <v>114</v>
          </cell>
          <cell r="F459">
            <v>39798</v>
          </cell>
          <cell r="G459">
            <v>3612.91</v>
          </cell>
          <cell r="H459">
            <v>0</v>
          </cell>
          <cell r="I459">
            <v>3612.91</v>
          </cell>
          <cell r="J459">
            <v>2007.2</v>
          </cell>
          <cell r="K459">
            <v>1605.71</v>
          </cell>
          <cell r="L459">
            <v>0</v>
          </cell>
          <cell r="M459">
            <v>702.52</v>
          </cell>
        </row>
        <row r="460">
          <cell r="A460">
            <v>5975</v>
          </cell>
          <cell r="B460" t="str">
            <v>SOFTWARE FOR SCHEDULER</v>
          </cell>
          <cell r="D460" t="str">
            <v>73142-19-</v>
          </cell>
          <cell r="E460" t="str">
            <v>104</v>
          </cell>
          <cell r="F460">
            <v>39798</v>
          </cell>
          <cell r="G460">
            <v>2742.24</v>
          </cell>
          <cell r="H460">
            <v>0</v>
          </cell>
          <cell r="I460">
            <v>2742.24</v>
          </cell>
          <cell r="J460">
            <v>1523.4</v>
          </cell>
          <cell r="K460">
            <v>1218.8399999999999</v>
          </cell>
          <cell r="L460">
            <v>0</v>
          </cell>
          <cell r="M460">
            <v>533.19000000000005</v>
          </cell>
        </row>
        <row r="461">
          <cell r="A461">
            <v>5976</v>
          </cell>
          <cell r="B461" t="str">
            <v>CONFERENCE ROOM PROJECTOR</v>
          </cell>
          <cell r="D461" t="str">
            <v>81042-09-</v>
          </cell>
          <cell r="E461" t="str">
            <v>011</v>
          </cell>
          <cell r="F461">
            <v>39814</v>
          </cell>
          <cell r="G461">
            <v>32705.79</v>
          </cell>
          <cell r="H461">
            <v>0</v>
          </cell>
          <cell r="I461">
            <v>32705.79</v>
          </cell>
          <cell r="J461">
            <v>7008.3</v>
          </cell>
          <cell r="K461">
            <v>25697.49</v>
          </cell>
          <cell r="L461">
            <v>0</v>
          </cell>
          <cell r="M461">
            <v>2725.45</v>
          </cell>
        </row>
        <row r="462">
          <cell r="A462">
            <v>5977</v>
          </cell>
          <cell r="B462" t="str">
            <v>BRENDA'S OFFICE FURNITURE</v>
          </cell>
          <cell r="D462" t="str">
            <v>73142-19-</v>
          </cell>
          <cell r="E462" t="str">
            <v>104</v>
          </cell>
          <cell r="F462">
            <v>39844</v>
          </cell>
          <cell r="G462">
            <v>5511.88</v>
          </cell>
          <cell r="H462">
            <v>0</v>
          </cell>
          <cell r="I462">
            <v>5511.88</v>
          </cell>
          <cell r="J462">
            <v>1246.78</v>
          </cell>
          <cell r="K462">
            <v>4265.1000000000004</v>
          </cell>
          <cell r="L462">
            <v>0</v>
          </cell>
          <cell r="M462">
            <v>459.34</v>
          </cell>
        </row>
        <row r="463">
          <cell r="A463">
            <v>5978</v>
          </cell>
          <cell r="B463" t="str">
            <v>JAIMIE'S OFFICE FURNITURE</v>
          </cell>
          <cell r="D463" t="str">
            <v>73142-19-</v>
          </cell>
          <cell r="E463" t="str">
            <v>104</v>
          </cell>
          <cell r="F463">
            <v>39844</v>
          </cell>
          <cell r="G463">
            <v>6298.46</v>
          </cell>
          <cell r="H463">
            <v>0</v>
          </cell>
          <cell r="I463">
            <v>6298.46</v>
          </cell>
          <cell r="J463">
            <v>1424.62</v>
          </cell>
          <cell r="K463">
            <v>4873.84</v>
          </cell>
          <cell r="L463">
            <v>0</v>
          </cell>
          <cell r="M463">
            <v>524.86</v>
          </cell>
        </row>
        <row r="464">
          <cell r="A464">
            <v>5979</v>
          </cell>
          <cell r="B464" t="str">
            <v>BID ROOM IN SFS OFFICE</v>
          </cell>
          <cell r="D464" t="str">
            <v>73142-19-</v>
          </cell>
          <cell r="E464" t="str">
            <v>104</v>
          </cell>
          <cell r="F464">
            <v>39844</v>
          </cell>
          <cell r="G464">
            <v>4180.01</v>
          </cell>
          <cell r="H464">
            <v>0</v>
          </cell>
          <cell r="I464">
            <v>4180.01</v>
          </cell>
          <cell r="J464">
            <v>945.44</v>
          </cell>
          <cell r="K464">
            <v>3234.57</v>
          </cell>
          <cell r="L464">
            <v>0</v>
          </cell>
          <cell r="M464">
            <v>348.32</v>
          </cell>
        </row>
        <row r="465">
          <cell r="A465">
            <v>5980</v>
          </cell>
          <cell r="B465" t="str">
            <v>SOFTWARE</v>
          </cell>
          <cell r="D465" t="str">
            <v>81042-04-</v>
          </cell>
          <cell r="E465" t="str">
            <v>104</v>
          </cell>
          <cell r="F465">
            <v>39814</v>
          </cell>
          <cell r="G465">
            <v>4573.99</v>
          </cell>
          <cell r="H465">
            <v>0</v>
          </cell>
          <cell r="I465">
            <v>4573.99</v>
          </cell>
          <cell r="J465">
            <v>2414.14</v>
          </cell>
          <cell r="K465">
            <v>2159.85</v>
          </cell>
          <cell r="L465">
            <v>0</v>
          </cell>
          <cell r="M465">
            <v>889.42</v>
          </cell>
        </row>
        <row r="466">
          <cell r="A466">
            <v>5981</v>
          </cell>
          <cell r="B466" t="str">
            <v>I-PRISM</v>
          </cell>
          <cell r="D466" t="str">
            <v>81042-04-</v>
          </cell>
          <cell r="E466" t="str">
            <v>031</v>
          </cell>
          <cell r="F466">
            <v>39814</v>
          </cell>
          <cell r="G466">
            <v>5958.62</v>
          </cell>
          <cell r="H466">
            <v>0</v>
          </cell>
          <cell r="I466">
            <v>5958.62</v>
          </cell>
          <cell r="J466">
            <v>3144.88</v>
          </cell>
          <cell r="K466">
            <v>2813.74</v>
          </cell>
          <cell r="L466">
            <v>0</v>
          </cell>
          <cell r="M466">
            <v>1158.6400000000001</v>
          </cell>
        </row>
        <row r="467">
          <cell r="A467">
            <v>5982</v>
          </cell>
          <cell r="B467" t="str">
            <v>STORAGE AREA NETWORK (SAN)</v>
          </cell>
          <cell r="C467" t="str">
            <v>MD3000i</v>
          </cell>
          <cell r="D467" t="str">
            <v>81042-04-</v>
          </cell>
          <cell r="E467" t="str">
            <v>031</v>
          </cell>
          <cell r="F467">
            <v>39873</v>
          </cell>
          <cell r="G467">
            <v>6660.35</v>
          </cell>
          <cell r="H467">
            <v>0</v>
          </cell>
          <cell r="I467">
            <v>6660.35</v>
          </cell>
          <cell r="J467">
            <v>3145.17</v>
          </cell>
          <cell r="K467">
            <v>3515.18</v>
          </cell>
          <cell r="L467">
            <v>0</v>
          </cell>
          <cell r="M467">
            <v>1295.07</v>
          </cell>
        </row>
        <row r="468">
          <cell r="A468">
            <v>5983</v>
          </cell>
          <cell r="B468" t="str">
            <v>BID2WIN SERVER - VIRTUAL 4</v>
          </cell>
          <cell r="C468" t="str">
            <v>POWEREDGE R900</v>
          </cell>
          <cell r="D468" t="str">
            <v>73142-19-</v>
          </cell>
          <cell r="E468" t="str">
            <v>104</v>
          </cell>
          <cell r="F468">
            <v>39873</v>
          </cell>
          <cell r="G468">
            <v>12108.02</v>
          </cell>
          <cell r="H468">
            <v>0</v>
          </cell>
          <cell r="I468">
            <v>12108.02</v>
          </cell>
          <cell r="J468">
            <v>5717.61</v>
          </cell>
          <cell r="K468">
            <v>6390.41</v>
          </cell>
          <cell r="L468">
            <v>0</v>
          </cell>
          <cell r="M468">
            <v>2354.31</v>
          </cell>
        </row>
        <row r="469">
          <cell r="A469">
            <v>5984</v>
          </cell>
          <cell r="B469" t="str">
            <v>BID2WIN SERVER - VIRTUAL 5</v>
          </cell>
          <cell r="C469" t="str">
            <v>POWEREDGE R900</v>
          </cell>
          <cell r="D469" t="str">
            <v>73142-19-</v>
          </cell>
          <cell r="E469" t="str">
            <v>104</v>
          </cell>
          <cell r="F469">
            <v>39873</v>
          </cell>
          <cell r="G469">
            <v>12108.02</v>
          </cell>
          <cell r="H469">
            <v>0</v>
          </cell>
          <cell r="I469">
            <v>12108.02</v>
          </cell>
          <cell r="J469">
            <v>5717.61</v>
          </cell>
          <cell r="K469">
            <v>6390.41</v>
          </cell>
          <cell r="L469">
            <v>0</v>
          </cell>
          <cell r="M469">
            <v>2354.31</v>
          </cell>
        </row>
        <row r="470">
          <cell r="A470">
            <v>5985</v>
          </cell>
          <cell r="B470" t="str">
            <v>BID2WIN SERVER - VIRTUAL 6</v>
          </cell>
          <cell r="C470" t="str">
            <v>POWEREDGE R900</v>
          </cell>
          <cell r="D470" t="str">
            <v>73142-39-</v>
          </cell>
          <cell r="E470" t="str">
            <v>304</v>
          </cell>
          <cell r="F470">
            <v>39873</v>
          </cell>
          <cell r="G470">
            <v>12108.02</v>
          </cell>
          <cell r="H470">
            <v>0</v>
          </cell>
          <cell r="I470">
            <v>12108.02</v>
          </cell>
          <cell r="J470">
            <v>5717.61</v>
          </cell>
          <cell r="K470">
            <v>6390.41</v>
          </cell>
          <cell r="L470">
            <v>0</v>
          </cell>
          <cell r="M470">
            <v>2354.31</v>
          </cell>
        </row>
        <row r="471">
          <cell r="A471">
            <v>5986</v>
          </cell>
          <cell r="B471" t="str">
            <v>GC STAINED GLASS LOGO</v>
          </cell>
          <cell r="D471" t="str">
            <v>81042-09-</v>
          </cell>
          <cell r="E471" t="str">
            <v>011</v>
          </cell>
          <cell r="F471">
            <v>39967</v>
          </cell>
          <cell r="G471">
            <v>3878.81</v>
          </cell>
          <cell r="H471">
            <v>0</v>
          </cell>
          <cell r="I471">
            <v>3878.81</v>
          </cell>
          <cell r="J471">
            <v>646.52</v>
          </cell>
          <cell r="K471">
            <v>3232.29</v>
          </cell>
          <cell r="L471">
            <v>0</v>
          </cell>
          <cell r="M471">
            <v>323.26</v>
          </cell>
        </row>
        <row r="472">
          <cell r="A472">
            <v>5987</v>
          </cell>
          <cell r="B472" t="str">
            <v>FAX MACHINE</v>
          </cell>
          <cell r="C472" t="str">
            <v>LASER JET 4345XMFP</v>
          </cell>
          <cell r="D472" t="str">
            <v>73142-39-</v>
          </cell>
          <cell r="E472" t="str">
            <v>304</v>
          </cell>
          <cell r="F472">
            <v>39902</v>
          </cell>
          <cell r="G472">
            <v>3258.25</v>
          </cell>
          <cell r="H472">
            <v>0</v>
          </cell>
          <cell r="I472">
            <v>3258.25</v>
          </cell>
          <cell r="J472">
            <v>1176.6300000000001</v>
          </cell>
          <cell r="K472">
            <v>2081.62</v>
          </cell>
          <cell r="L472">
            <v>0</v>
          </cell>
          <cell r="M472">
            <v>633.57000000000005</v>
          </cell>
        </row>
        <row r="473">
          <cell r="A473">
            <v>5988</v>
          </cell>
          <cell r="B473" t="str">
            <v>FAX MACHINE</v>
          </cell>
          <cell r="C473" t="str">
            <v>LASER JET 4345XMFP</v>
          </cell>
          <cell r="D473" t="str">
            <v>73142-39-</v>
          </cell>
          <cell r="E473" t="str">
            <v>304</v>
          </cell>
          <cell r="F473">
            <v>39902</v>
          </cell>
          <cell r="G473">
            <v>3258.26</v>
          </cell>
          <cell r="H473">
            <v>0</v>
          </cell>
          <cell r="I473">
            <v>3258.26</v>
          </cell>
          <cell r="J473">
            <v>1176.6300000000001</v>
          </cell>
          <cell r="K473">
            <v>2081.63</v>
          </cell>
          <cell r="L473">
            <v>0</v>
          </cell>
          <cell r="M473">
            <v>633.57000000000005</v>
          </cell>
        </row>
        <row r="474">
          <cell r="A474">
            <v>5989</v>
          </cell>
          <cell r="B474" t="str">
            <v>65" LCD MONITOR</v>
          </cell>
          <cell r="C474" t="str">
            <v>LC65D64</v>
          </cell>
          <cell r="D474" t="str">
            <v>73142-39-</v>
          </cell>
          <cell r="E474" t="str">
            <v>304</v>
          </cell>
          <cell r="F474">
            <v>39916</v>
          </cell>
          <cell r="G474">
            <v>4113.5</v>
          </cell>
          <cell r="H474">
            <v>0</v>
          </cell>
          <cell r="I474">
            <v>4113.5</v>
          </cell>
          <cell r="J474">
            <v>636.61</v>
          </cell>
          <cell r="K474">
            <v>3476.89</v>
          </cell>
          <cell r="L474">
            <v>0</v>
          </cell>
          <cell r="M474">
            <v>342.79</v>
          </cell>
        </row>
        <row r="475">
          <cell r="A475">
            <v>5991</v>
          </cell>
          <cell r="B475" t="str">
            <v>SCANNER</v>
          </cell>
          <cell r="C475" t="str">
            <v>I160</v>
          </cell>
          <cell r="D475" t="str">
            <v>81042-09-</v>
          </cell>
          <cell r="E475" t="str">
            <v>011</v>
          </cell>
          <cell r="F475">
            <v>39923</v>
          </cell>
          <cell r="G475">
            <v>4344.87</v>
          </cell>
          <cell r="H475">
            <v>0</v>
          </cell>
          <cell r="I475">
            <v>4344.87</v>
          </cell>
          <cell r="J475">
            <v>1689.66</v>
          </cell>
          <cell r="K475">
            <v>2655.21</v>
          </cell>
          <cell r="L475">
            <v>0</v>
          </cell>
          <cell r="M475">
            <v>844.83</v>
          </cell>
        </row>
        <row r="476">
          <cell r="A476">
            <v>5992</v>
          </cell>
          <cell r="B476" t="str">
            <v>PHONE SYSTEM</v>
          </cell>
          <cell r="C476" t="str">
            <v>5330</v>
          </cell>
          <cell r="D476" t="str">
            <v>73142-19-</v>
          </cell>
          <cell r="E476" t="str">
            <v>104</v>
          </cell>
          <cell r="F476">
            <v>40032</v>
          </cell>
          <cell r="G476">
            <v>18951.439999999999</v>
          </cell>
          <cell r="H476">
            <v>0</v>
          </cell>
          <cell r="I476">
            <v>18951.439999999999</v>
          </cell>
          <cell r="J476">
            <v>2707.32</v>
          </cell>
          <cell r="K476">
            <v>16244.12</v>
          </cell>
          <cell r="L476">
            <v>0</v>
          </cell>
          <cell r="M476">
            <v>1579.27</v>
          </cell>
        </row>
        <row r="477">
          <cell r="A477">
            <v>5993</v>
          </cell>
          <cell r="B477" t="str">
            <v>PROCURVE SWITCH</v>
          </cell>
          <cell r="C477" t="str">
            <v>EDGE-96 PORTS</v>
          </cell>
          <cell r="D477" t="str">
            <v>81042-04-</v>
          </cell>
          <cell r="E477" t="str">
            <v>031</v>
          </cell>
          <cell r="F477">
            <v>40021</v>
          </cell>
          <cell r="G477">
            <v>8043.58</v>
          </cell>
          <cell r="H477">
            <v>0</v>
          </cell>
          <cell r="I477">
            <v>8043.58</v>
          </cell>
          <cell r="J477">
            <v>2681.16</v>
          </cell>
          <cell r="K477">
            <v>5362.42</v>
          </cell>
          <cell r="L477">
            <v>0</v>
          </cell>
          <cell r="M477">
            <v>1564.01</v>
          </cell>
        </row>
        <row r="478">
          <cell r="A478">
            <v>5994</v>
          </cell>
          <cell r="B478" t="str">
            <v>IRONPORT EMAIL SECURITY HARDWA</v>
          </cell>
          <cell r="C478" t="str">
            <v>C160</v>
          </cell>
          <cell r="D478" t="str">
            <v>81042-04-</v>
          </cell>
          <cell r="E478" t="str">
            <v>031</v>
          </cell>
          <cell r="F478">
            <v>40025</v>
          </cell>
          <cell r="G478">
            <v>5921.88</v>
          </cell>
          <cell r="H478">
            <v>0</v>
          </cell>
          <cell r="I478">
            <v>5921.88</v>
          </cell>
          <cell r="J478">
            <v>1809.5</v>
          </cell>
          <cell r="K478">
            <v>4112.38</v>
          </cell>
          <cell r="L478">
            <v>0</v>
          </cell>
          <cell r="M478">
            <v>1151.5</v>
          </cell>
        </row>
        <row r="479">
          <cell r="A479">
            <v>5995</v>
          </cell>
          <cell r="B479" t="str">
            <v>TAPE MEDIA</v>
          </cell>
          <cell r="D479" t="str">
            <v>81042-04-</v>
          </cell>
          <cell r="E479" t="str">
            <v>031</v>
          </cell>
          <cell r="F479">
            <v>40030</v>
          </cell>
          <cell r="G479">
            <v>5425.42</v>
          </cell>
          <cell r="H479">
            <v>0</v>
          </cell>
          <cell r="I479">
            <v>5425.42</v>
          </cell>
          <cell r="J479">
            <v>1657.81</v>
          </cell>
          <cell r="K479">
            <v>3767.61</v>
          </cell>
          <cell r="L479">
            <v>0</v>
          </cell>
          <cell r="M479">
            <v>1054.97</v>
          </cell>
        </row>
        <row r="480">
          <cell r="A480">
            <v>6029</v>
          </cell>
          <cell r="B480" t="str">
            <v>SANTA ANA OFFICE &amp; SHOP</v>
          </cell>
          <cell r="D480" t="str">
            <v>81042-09-</v>
          </cell>
          <cell r="E480" t="str">
            <v>004</v>
          </cell>
          <cell r="F480">
            <v>30103</v>
          </cell>
          <cell r="G480">
            <v>288604</v>
          </cell>
          <cell r="H480">
            <v>0</v>
          </cell>
          <cell r="I480">
            <v>0</v>
          </cell>
          <cell r="J480">
            <v>288604</v>
          </cell>
          <cell r="K480">
            <v>0</v>
          </cell>
          <cell r="L480">
            <v>0</v>
          </cell>
          <cell r="M480">
            <v>0</v>
          </cell>
        </row>
        <row r="481">
          <cell r="A481">
            <v>6030</v>
          </cell>
          <cell r="B481" t="str">
            <v>RETAINING WALLS SFS</v>
          </cell>
          <cell r="D481" t="str">
            <v>81042-09-</v>
          </cell>
          <cell r="E481" t="str">
            <v>005</v>
          </cell>
          <cell r="F481">
            <v>32813</v>
          </cell>
          <cell r="G481">
            <v>137308</v>
          </cell>
          <cell r="H481">
            <v>0</v>
          </cell>
          <cell r="I481">
            <v>0</v>
          </cell>
          <cell r="J481">
            <v>137308</v>
          </cell>
          <cell r="K481">
            <v>0</v>
          </cell>
          <cell r="L481">
            <v>0</v>
          </cell>
          <cell r="M481">
            <v>0</v>
          </cell>
        </row>
        <row r="482">
          <cell r="A482">
            <v>6031</v>
          </cell>
          <cell r="B482" t="str">
            <v>SURVEYING-BLOOMFIELD</v>
          </cell>
          <cell r="D482" t="str">
            <v>81042-09-</v>
          </cell>
          <cell r="E482" t="str">
            <v>005</v>
          </cell>
          <cell r="F482">
            <v>33117</v>
          </cell>
          <cell r="G482">
            <v>1192</v>
          </cell>
          <cell r="H482">
            <v>0</v>
          </cell>
          <cell r="I482">
            <v>0</v>
          </cell>
          <cell r="J482">
            <v>1192</v>
          </cell>
          <cell r="K482">
            <v>0</v>
          </cell>
          <cell r="L482">
            <v>0</v>
          </cell>
          <cell r="M482">
            <v>0</v>
          </cell>
        </row>
        <row r="483">
          <cell r="A483">
            <v>6034</v>
          </cell>
          <cell r="B483" t="str">
            <v>SITE GAS METER/BLOOMFIELD</v>
          </cell>
          <cell r="D483" t="str">
            <v>81042-09-</v>
          </cell>
          <cell r="E483" t="str">
            <v>005</v>
          </cell>
          <cell r="F483">
            <v>33117</v>
          </cell>
          <cell r="G483">
            <v>5555</v>
          </cell>
          <cell r="H483">
            <v>0</v>
          </cell>
          <cell r="I483">
            <v>0</v>
          </cell>
          <cell r="J483">
            <v>5555</v>
          </cell>
          <cell r="K483">
            <v>0</v>
          </cell>
          <cell r="L483">
            <v>0</v>
          </cell>
          <cell r="M483">
            <v>0</v>
          </cell>
        </row>
        <row r="484">
          <cell r="A484">
            <v>6035</v>
          </cell>
          <cell r="B484" t="str">
            <v>SITE SEWER &amp; WATER</v>
          </cell>
          <cell r="D484" t="str">
            <v>81042-09-</v>
          </cell>
          <cell r="E484" t="str">
            <v>005</v>
          </cell>
          <cell r="F484">
            <v>33117</v>
          </cell>
          <cell r="G484">
            <v>27475</v>
          </cell>
          <cell r="H484">
            <v>0</v>
          </cell>
          <cell r="I484">
            <v>0</v>
          </cell>
          <cell r="J484">
            <v>27475</v>
          </cell>
          <cell r="K484">
            <v>0</v>
          </cell>
          <cell r="L484">
            <v>0</v>
          </cell>
          <cell r="M484">
            <v>0</v>
          </cell>
        </row>
        <row r="485">
          <cell r="A485">
            <v>6036</v>
          </cell>
          <cell r="B485" t="str">
            <v>GRADING LAND SITE</v>
          </cell>
          <cell r="D485" t="str">
            <v>81042-09-</v>
          </cell>
          <cell r="E485" t="str">
            <v>005</v>
          </cell>
          <cell r="F485">
            <v>33117</v>
          </cell>
          <cell r="G485">
            <v>63613</v>
          </cell>
          <cell r="H485">
            <v>0</v>
          </cell>
          <cell r="I485">
            <v>0</v>
          </cell>
          <cell r="J485">
            <v>63613</v>
          </cell>
          <cell r="K485">
            <v>0</v>
          </cell>
          <cell r="L485">
            <v>0</v>
          </cell>
          <cell r="M485">
            <v>0</v>
          </cell>
        </row>
        <row r="486">
          <cell r="A486">
            <v>6037</v>
          </cell>
          <cell r="B486" t="str">
            <v>GRADING BUILDING SITE</v>
          </cell>
          <cell r="D486" t="str">
            <v>87042-  -</v>
          </cell>
          <cell r="E486" t="str">
            <v>005</v>
          </cell>
          <cell r="F486">
            <v>33117</v>
          </cell>
          <cell r="G486">
            <v>7862</v>
          </cell>
          <cell r="H486">
            <v>0</v>
          </cell>
          <cell r="I486">
            <v>3579.01</v>
          </cell>
          <cell r="J486">
            <v>4969.72</v>
          </cell>
          <cell r="K486">
            <v>2892.28</v>
          </cell>
          <cell r="L486">
            <v>0</v>
          </cell>
          <cell r="M486">
            <v>145.66999999999999</v>
          </cell>
        </row>
        <row r="487">
          <cell r="A487">
            <v>6038</v>
          </cell>
          <cell r="B487" t="str">
            <v>SFS OFFICE BUILDING</v>
          </cell>
          <cell r="D487" t="str">
            <v>87042-  -</v>
          </cell>
          <cell r="E487" t="str">
            <v>005</v>
          </cell>
          <cell r="F487">
            <v>33117</v>
          </cell>
          <cell r="G487">
            <v>767777</v>
          </cell>
          <cell r="H487">
            <v>0</v>
          </cell>
          <cell r="I487">
            <v>349358.66</v>
          </cell>
          <cell r="J487">
            <v>485446.62</v>
          </cell>
          <cell r="K487">
            <v>282330.38</v>
          </cell>
          <cell r="L487">
            <v>0</v>
          </cell>
          <cell r="M487">
            <v>14218.12</v>
          </cell>
        </row>
        <row r="488">
          <cell r="A488">
            <v>6039</v>
          </cell>
          <cell r="B488" t="str">
            <v>TILE ROOFING</v>
          </cell>
          <cell r="D488" t="str">
            <v>81042-09-</v>
          </cell>
          <cell r="E488" t="str">
            <v>005</v>
          </cell>
          <cell r="F488">
            <v>33117</v>
          </cell>
          <cell r="G488">
            <v>500</v>
          </cell>
          <cell r="H488">
            <v>0</v>
          </cell>
          <cell r="I488">
            <v>0</v>
          </cell>
          <cell r="J488">
            <v>500</v>
          </cell>
          <cell r="K488">
            <v>0</v>
          </cell>
          <cell r="L488">
            <v>0</v>
          </cell>
          <cell r="M488">
            <v>0</v>
          </cell>
        </row>
        <row r="489">
          <cell r="A489">
            <v>6041</v>
          </cell>
          <cell r="B489" t="str">
            <v>CERAMIC TILE</v>
          </cell>
          <cell r="D489" t="str">
            <v>81042-09-</v>
          </cell>
          <cell r="E489" t="str">
            <v>005</v>
          </cell>
          <cell r="F489">
            <v>33117</v>
          </cell>
          <cell r="G489">
            <v>8265</v>
          </cell>
          <cell r="H489">
            <v>0</v>
          </cell>
          <cell r="I489">
            <v>0</v>
          </cell>
          <cell r="J489">
            <v>8265</v>
          </cell>
          <cell r="K489">
            <v>0</v>
          </cell>
          <cell r="L489">
            <v>0</v>
          </cell>
          <cell r="M489">
            <v>0</v>
          </cell>
        </row>
        <row r="490">
          <cell r="A490">
            <v>6042</v>
          </cell>
          <cell r="B490" t="str">
            <v>FIRE SPRINKLER SYSTEM</v>
          </cell>
          <cell r="D490" t="str">
            <v>87042-  -</v>
          </cell>
          <cell r="E490" t="str">
            <v>005</v>
          </cell>
          <cell r="F490">
            <v>33117</v>
          </cell>
          <cell r="G490">
            <v>58295</v>
          </cell>
          <cell r="H490">
            <v>0</v>
          </cell>
          <cell r="I490">
            <v>26552.5</v>
          </cell>
          <cell r="J490">
            <v>36837.040000000001</v>
          </cell>
          <cell r="K490">
            <v>21457.96</v>
          </cell>
          <cell r="L490">
            <v>0</v>
          </cell>
          <cell r="M490">
            <v>1080.6600000000001</v>
          </cell>
        </row>
        <row r="491">
          <cell r="A491">
            <v>6043</v>
          </cell>
          <cell r="B491" t="str">
            <v>HVAC DUCTS/BLOOMFIELD</v>
          </cell>
          <cell r="D491" t="str">
            <v>87042-  -</v>
          </cell>
          <cell r="E491" t="str">
            <v>005</v>
          </cell>
          <cell r="F491">
            <v>33117</v>
          </cell>
          <cell r="G491">
            <v>22500</v>
          </cell>
          <cell r="H491">
            <v>0</v>
          </cell>
          <cell r="I491">
            <v>10250.34</v>
          </cell>
          <cell r="J491">
            <v>14216.46</v>
          </cell>
          <cell r="K491">
            <v>8283.5400000000009</v>
          </cell>
          <cell r="L491">
            <v>0</v>
          </cell>
          <cell r="M491">
            <v>417.2</v>
          </cell>
        </row>
        <row r="492">
          <cell r="A492">
            <v>6044</v>
          </cell>
          <cell r="B492" t="str">
            <v>HVAC MECHANICAL-BLOOMFILD</v>
          </cell>
          <cell r="D492" t="str">
            <v>81042-09-</v>
          </cell>
          <cell r="E492" t="str">
            <v>005</v>
          </cell>
          <cell r="F492">
            <v>33117</v>
          </cell>
          <cell r="G492">
            <v>29440</v>
          </cell>
          <cell r="H492">
            <v>0</v>
          </cell>
          <cell r="I492">
            <v>0</v>
          </cell>
          <cell r="J492">
            <v>29440</v>
          </cell>
          <cell r="K492">
            <v>0</v>
          </cell>
          <cell r="L492">
            <v>0</v>
          </cell>
          <cell r="M492">
            <v>0</v>
          </cell>
        </row>
        <row r="493">
          <cell r="A493">
            <v>6045</v>
          </cell>
          <cell r="B493" t="str">
            <v>PARKING LOT-BLOOMFIELD</v>
          </cell>
          <cell r="D493" t="str">
            <v>81042-09-</v>
          </cell>
          <cell r="E493" t="str">
            <v>005</v>
          </cell>
          <cell r="F493">
            <v>33117</v>
          </cell>
          <cell r="G493">
            <v>165214</v>
          </cell>
          <cell r="H493">
            <v>0</v>
          </cell>
          <cell r="I493">
            <v>0</v>
          </cell>
          <cell r="J493">
            <v>165214</v>
          </cell>
          <cell r="K493">
            <v>0</v>
          </cell>
          <cell r="L493">
            <v>0</v>
          </cell>
          <cell r="M493">
            <v>0</v>
          </cell>
        </row>
        <row r="494">
          <cell r="A494">
            <v>6046</v>
          </cell>
          <cell r="B494" t="str">
            <v>OFFICE BUILDING SIGNS</v>
          </cell>
          <cell r="D494" t="str">
            <v>81042-09-</v>
          </cell>
          <cell r="E494" t="str">
            <v>005</v>
          </cell>
          <cell r="F494">
            <v>33117</v>
          </cell>
          <cell r="G494">
            <v>6454</v>
          </cell>
          <cell r="H494">
            <v>0</v>
          </cell>
          <cell r="I494">
            <v>0</v>
          </cell>
          <cell r="J494">
            <v>6454</v>
          </cell>
          <cell r="K494">
            <v>0</v>
          </cell>
          <cell r="L494">
            <v>0</v>
          </cell>
          <cell r="M494">
            <v>0</v>
          </cell>
        </row>
        <row r="495">
          <cell r="A495">
            <v>6047</v>
          </cell>
          <cell r="B495" t="str">
            <v>CHAIN LINK FENCE</v>
          </cell>
          <cell r="D495" t="str">
            <v>81042-09-</v>
          </cell>
          <cell r="E495" t="str">
            <v>005</v>
          </cell>
          <cell r="F495">
            <v>33117</v>
          </cell>
          <cell r="G495">
            <v>1835</v>
          </cell>
          <cell r="H495">
            <v>0</v>
          </cell>
          <cell r="I495">
            <v>0</v>
          </cell>
          <cell r="J495">
            <v>1835</v>
          </cell>
          <cell r="K495">
            <v>0</v>
          </cell>
          <cell r="L495">
            <v>0</v>
          </cell>
          <cell r="M495">
            <v>0</v>
          </cell>
        </row>
        <row r="496">
          <cell r="A496">
            <v>6048</v>
          </cell>
          <cell r="B496" t="str">
            <v>LANDSCAPING - BLOOMFIELD</v>
          </cell>
          <cell r="D496" t="str">
            <v>81042-09-</v>
          </cell>
          <cell r="E496" t="str">
            <v>005</v>
          </cell>
          <cell r="F496">
            <v>33117</v>
          </cell>
          <cell r="G496">
            <v>46250</v>
          </cell>
          <cell r="H496">
            <v>0</v>
          </cell>
          <cell r="I496">
            <v>0</v>
          </cell>
          <cell r="J496">
            <v>46250</v>
          </cell>
          <cell r="K496">
            <v>0</v>
          </cell>
          <cell r="L496">
            <v>0</v>
          </cell>
          <cell r="M496">
            <v>0</v>
          </cell>
        </row>
        <row r="497">
          <cell r="A497">
            <v>6049</v>
          </cell>
          <cell r="B497" t="str">
            <v>SHOP BUILDING - LA DIST.</v>
          </cell>
          <cell r="D497" t="str">
            <v>87042-  -</v>
          </cell>
          <cell r="E497" t="str">
            <v>005</v>
          </cell>
          <cell r="F497">
            <v>33117</v>
          </cell>
          <cell r="G497">
            <v>315000</v>
          </cell>
          <cell r="H497">
            <v>0</v>
          </cell>
          <cell r="I497">
            <v>143333.53</v>
          </cell>
          <cell r="J497">
            <v>199166.36</v>
          </cell>
          <cell r="K497">
            <v>115833.64</v>
          </cell>
          <cell r="L497">
            <v>0</v>
          </cell>
          <cell r="M497">
            <v>5833.31</v>
          </cell>
        </row>
        <row r="498">
          <cell r="A498">
            <v>6050</v>
          </cell>
          <cell r="B498" t="str">
            <v>FUEL TANKS - LA DIST.</v>
          </cell>
          <cell r="D498" t="str">
            <v>87042-  -</v>
          </cell>
          <cell r="E498" t="str">
            <v>005</v>
          </cell>
          <cell r="F498">
            <v>33117</v>
          </cell>
          <cell r="G498">
            <v>65125</v>
          </cell>
          <cell r="H498">
            <v>0</v>
          </cell>
          <cell r="I498">
            <v>0</v>
          </cell>
          <cell r="J498">
            <v>65125</v>
          </cell>
          <cell r="K498">
            <v>0</v>
          </cell>
          <cell r="L498">
            <v>0</v>
          </cell>
          <cell r="M498">
            <v>0</v>
          </cell>
        </row>
        <row r="499">
          <cell r="A499">
            <v>6050.02</v>
          </cell>
          <cell r="B499" t="str">
            <v>FUEL SYSTEM UPGRADE</v>
          </cell>
          <cell r="D499" t="str">
            <v>87042-  -</v>
          </cell>
          <cell r="F499">
            <v>39934</v>
          </cell>
          <cell r="G499">
            <v>75395.899999999994</v>
          </cell>
          <cell r="H499">
            <v>0</v>
          </cell>
          <cell r="I499">
            <v>75395.899999999994</v>
          </cell>
          <cell r="J499">
            <v>9424.5</v>
          </cell>
          <cell r="K499">
            <v>65971.399999999994</v>
          </cell>
          <cell r="L499">
            <v>0</v>
          </cell>
          <cell r="M499">
            <v>4398.1000000000004</v>
          </cell>
        </row>
        <row r="500">
          <cell r="A500">
            <v>6060</v>
          </cell>
          <cell r="B500" t="str">
            <v>HVAC-10 UNITS/BLOOMFIELD</v>
          </cell>
          <cell r="D500" t="str">
            <v>87042-  -</v>
          </cell>
          <cell r="E500" t="str">
            <v>005</v>
          </cell>
          <cell r="F500">
            <v>37742</v>
          </cell>
          <cell r="G500">
            <v>41986.43</v>
          </cell>
          <cell r="H500">
            <v>0</v>
          </cell>
          <cell r="I500">
            <v>23092.41</v>
          </cell>
          <cell r="J500">
            <v>30440.39</v>
          </cell>
          <cell r="K500">
            <v>11546.04</v>
          </cell>
          <cell r="L500">
            <v>0</v>
          </cell>
          <cell r="M500">
            <v>2449.23</v>
          </cell>
        </row>
        <row r="501">
          <cell r="A501">
            <v>6061</v>
          </cell>
          <cell r="B501" t="str">
            <v>DIST.6 TRAILER REMODEL</v>
          </cell>
          <cell r="D501" t="str">
            <v>81042-09-</v>
          </cell>
          <cell r="E501" t="str">
            <v>005</v>
          </cell>
          <cell r="F501">
            <v>37956</v>
          </cell>
          <cell r="G501">
            <v>29432.3</v>
          </cell>
          <cell r="H501">
            <v>0</v>
          </cell>
          <cell r="I501">
            <v>6376.95</v>
          </cell>
          <cell r="J501">
            <v>29432.3</v>
          </cell>
          <cell r="K501">
            <v>0</v>
          </cell>
          <cell r="L501">
            <v>0</v>
          </cell>
          <cell r="M501">
            <v>0</v>
          </cell>
        </row>
        <row r="502">
          <cell r="A502">
            <v>6067</v>
          </cell>
          <cell r="B502" t="str">
            <v>CARPET &amp; CUBICLE REMODEL</v>
          </cell>
          <cell r="D502" t="str">
            <v>87042-  -</v>
          </cell>
          <cell r="E502" t="str">
            <v>005</v>
          </cell>
          <cell r="F502">
            <v>38706</v>
          </cell>
          <cell r="G502">
            <v>44313.5</v>
          </cell>
          <cell r="H502">
            <v>0</v>
          </cell>
          <cell r="I502">
            <v>35820.06</v>
          </cell>
          <cell r="J502">
            <v>20679.68</v>
          </cell>
          <cell r="K502">
            <v>23633.82</v>
          </cell>
          <cell r="L502">
            <v>0</v>
          </cell>
          <cell r="M502">
            <v>2584.96</v>
          </cell>
        </row>
        <row r="503">
          <cell r="A503">
            <v>6068</v>
          </cell>
          <cell r="B503" t="str">
            <v>YARD GATE-SFS</v>
          </cell>
          <cell r="D503" t="str">
            <v>87042-  -</v>
          </cell>
          <cell r="E503" t="str">
            <v>005</v>
          </cell>
          <cell r="F503">
            <v>38808</v>
          </cell>
          <cell r="G503">
            <v>20537.2</v>
          </cell>
          <cell r="H503">
            <v>0</v>
          </cell>
          <cell r="I503">
            <v>18369.3</v>
          </cell>
          <cell r="J503">
            <v>5933.2</v>
          </cell>
          <cell r="K503">
            <v>14604</v>
          </cell>
          <cell r="L503">
            <v>0</v>
          </cell>
          <cell r="M503">
            <v>798.7</v>
          </cell>
        </row>
        <row r="504">
          <cell r="A504">
            <v>6069</v>
          </cell>
          <cell r="B504" t="str">
            <v>CONCRETE DIVISION OFFICE</v>
          </cell>
          <cell r="C504" t="str">
            <v>OFFICE RM</v>
          </cell>
          <cell r="D504" t="str">
            <v>87042-  -</v>
          </cell>
          <cell r="E504" t="str">
            <v>005</v>
          </cell>
          <cell r="F504">
            <v>39051</v>
          </cell>
          <cell r="G504">
            <v>6317</v>
          </cell>
          <cell r="H504">
            <v>0</v>
          </cell>
          <cell r="I504">
            <v>5685.32</v>
          </cell>
          <cell r="J504">
            <v>2368.8000000000002</v>
          </cell>
          <cell r="K504">
            <v>3948.2</v>
          </cell>
          <cell r="L504">
            <v>0</v>
          </cell>
          <cell r="M504">
            <v>368.48</v>
          </cell>
        </row>
        <row r="505">
          <cell r="A505">
            <v>6070</v>
          </cell>
          <cell r="B505" t="str">
            <v>2 5-TON TRANE PKG HEAT/AC</v>
          </cell>
          <cell r="C505" t="str">
            <v>HEATER/AC</v>
          </cell>
          <cell r="D505" t="str">
            <v>87042-  -</v>
          </cell>
          <cell r="E505" t="str">
            <v>004</v>
          </cell>
          <cell r="F505">
            <v>39063</v>
          </cell>
          <cell r="G505">
            <v>12000</v>
          </cell>
          <cell r="H505">
            <v>0</v>
          </cell>
          <cell r="I505">
            <v>10900</v>
          </cell>
          <cell r="J505">
            <v>4400</v>
          </cell>
          <cell r="K505">
            <v>7600</v>
          </cell>
          <cell r="L505">
            <v>0</v>
          </cell>
          <cell r="M505">
            <v>700</v>
          </cell>
        </row>
        <row r="506">
          <cell r="A506">
            <v>6071</v>
          </cell>
          <cell r="B506" t="str">
            <v>SFS YARD LIGHT FIXTURES</v>
          </cell>
          <cell r="C506" t="str">
            <v>LIGHT FIXT</v>
          </cell>
          <cell r="D506" t="str">
            <v>87042-  -</v>
          </cell>
          <cell r="E506" t="str">
            <v>005</v>
          </cell>
          <cell r="F506">
            <v>39173</v>
          </cell>
          <cell r="G506">
            <v>10967.09</v>
          </cell>
          <cell r="H506">
            <v>0</v>
          </cell>
          <cell r="I506">
            <v>10327.36</v>
          </cell>
          <cell r="J506">
            <v>3655.6</v>
          </cell>
          <cell r="K506">
            <v>7311.49</v>
          </cell>
          <cell r="L506">
            <v>0</v>
          </cell>
          <cell r="M506">
            <v>639.73</v>
          </cell>
        </row>
        <row r="507">
          <cell r="A507">
            <v>6072</v>
          </cell>
          <cell r="B507" t="str">
            <v>SFS KITCHEN CABINETS</v>
          </cell>
          <cell r="C507" t="str">
            <v>WIC 32MM</v>
          </cell>
          <cell r="D507" t="str">
            <v>87042-  -</v>
          </cell>
          <cell r="E507" t="str">
            <v>005</v>
          </cell>
          <cell r="F507">
            <v>39386</v>
          </cell>
          <cell r="G507">
            <v>5591.78</v>
          </cell>
          <cell r="H507">
            <v>0</v>
          </cell>
          <cell r="I507">
            <v>5591.78</v>
          </cell>
          <cell r="J507">
            <v>3168.8</v>
          </cell>
          <cell r="K507">
            <v>2422.98</v>
          </cell>
          <cell r="L507">
            <v>0</v>
          </cell>
          <cell r="M507">
            <v>652.4</v>
          </cell>
        </row>
        <row r="508">
          <cell r="A508">
            <v>6073</v>
          </cell>
          <cell r="B508" t="str">
            <v>BIRCH BUILDING</v>
          </cell>
          <cell r="D508" t="str">
            <v>87042-  -</v>
          </cell>
          <cell r="E508" t="str">
            <v>002</v>
          </cell>
          <cell r="F508">
            <v>39559</v>
          </cell>
          <cell r="G508">
            <v>2512415.7999999998</v>
          </cell>
          <cell r="H508">
            <v>0</v>
          </cell>
          <cell r="I508">
            <v>2512415.7999999998</v>
          </cell>
          <cell r="J508">
            <v>109918.2</v>
          </cell>
          <cell r="K508">
            <v>2402497.6</v>
          </cell>
          <cell r="L508">
            <v>0</v>
          </cell>
          <cell r="M508">
            <v>36639.4</v>
          </cell>
        </row>
        <row r="509">
          <cell r="A509">
            <v>6074</v>
          </cell>
          <cell r="B509" t="str">
            <v>BAY ALARM</v>
          </cell>
          <cell r="D509" t="str">
            <v>87042-  -</v>
          </cell>
          <cell r="E509" t="str">
            <v>002</v>
          </cell>
          <cell r="F509">
            <v>39782</v>
          </cell>
          <cell r="G509">
            <v>3571</v>
          </cell>
          <cell r="H509">
            <v>0</v>
          </cell>
          <cell r="I509">
            <v>3571</v>
          </cell>
          <cell r="J509">
            <v>892.71</v>
          </cell>
          <cell r="K509">
            <v>2678.29</v>
          </cell>
          <cell r="L509">
            <v>0</v>
          </cell>
          <cell r="M509">
            <v>297.57</v>
          </cell>
        </row>
        <row r="510">
          <cell r="A510">
            <v>6074.01</v>
          </cell>
          <cell r="B510" t="str">
            <v>BAY ALARM</v>
          </cell>
          <cell r="D510" t="str">
            <v>87042-  -</v>
          </cell>
          <cell r="F510">
            <v>39783</v>
          </cell>
          <cell r="G510">
            <v>7316.22</v>
          </cell>
          <cell r="H510">
            <v>0</v>
          </cell>
          <cell r="I510">
            <v>7316.22</v>
          </cell>
          <cell r="J510">
            <v>1742</v>
          </cell>
          <cell r="K510">
            <v>5574.22</v>
          </cell>
          <cell r="L510">
            <v>0</v>
          </cell>
          <cell r="M510">
            <v>609.70000000000005</v>
          </cell>
        </row>
        <row r="511">
          <cell r="A511">
            <v>6075</v>
          </cell>
          <cell r="B511" t="str">
            <v>REDROCK CABLING-PHONE NETWORK</v>
          </cell>
          <cell r="D511" t="str">
            <v>87042-  -</v>
          </cell>
          <cell r="E511" t="str">
            <v>002</v>
          </cell>
          <cell r="F511">
            <v>39782</v>
          </cell>
          <cell r="G511">
            <v>79415.600000000006</v>
          </cell>
          <cell r="H511">
            <v>0</v>
          </cell>
          <cell r="I511">
            <v>79415.600000000006</v>
          </cell>
          <cell r="J511">
            <v>19853.82</v>
          </cell>
          <cell r="K511">
            <v>59561.78</v>
          </cell>
          <cell r="L511">
            <v>0</v>
          </cell>
          <cell r="M511">
            <v>6617.94</v>
          </cell>
        </row>
        <row r="512">
          <cell r="A512">
            <v>6076</v>
          </cell>
          <cell r="B512" t="str">
            <v>LANDSCAPE LABOR-SPRINKLER SYST</v>
          </cell>
          <cell r="D512" t="str">
            <v>87042-  -</v>
          </cell>
          <cell r="E512" t="str">
            <v>002</v>
          </cell>
          <cell r="F512">
            <v>39782</v>
          </cell>
          <cell r="G512">
            <v>18700.77</v>
          </cell>
          <cell r="H512">
            <v>0</v>
          </cell>
          <cell r="I512">
            <v>18700.77</v>
          </cell>
          <cell r="J512">
            <v>3272.64</v>
          </cell>
          <cell r="K512">
            <v>15428.13</v>
          </cell>
          <cell r="L512">
            <v>0</v>
          </cell>
          <cell r="M512">
            <v>1090.8800000000001</v>
          </cell>
        </row>
        <row r="513">
          <cell r="A513">
            <v>6077</v>
          </cell>
          <cell r="B513" t="str">
            <v>HVAC MISC SUPPLIES</v>
          </cell>
          <cell r="D513" t="str">
            <v>87042-  -</v>
          </cell>
          <cell r="E513" t="str">
            <v>002</v>
          </cell>
          <cell r="F513">
            <v>39782</v>
          </cell>
          <cell r="G513">
            <v>95589</v>
          </cell>
          <cell r="H513">
            <v>0</v>
          </cell>
          <cell r="I513">
            <v>95589</v>
          </cell>
          <cell r="J513">
            <v>23897.16</v>
          </cell>
          <cell r="K513">
            <v>71691.839999999997</v>
          </cell>
          <cell r="L513">
            <v>0</v>
          </cell>
          <cell r="M513">
            <v>7965.72</v>
          </cell>
        </row>
        <row r="514">
          <cell r="A514">
            <v>6077.01</v>
          </cell>
          <cell r="B514" t="str">
            <v>5 TON HEAT PUMP UNIT</v>
          </cell>
          <cell r="C514" t="str">
            <v>R410A</v>
          </cell>
          <cell r="D514" t="str">
            <v>87042-  -</v>
          </cell>
          <cell r="F514">
            <v>39782</v>
          </cell>
          <cell r="G514">
            <v>12250</v>
          </cell>
          <cell r="H514">
            <v>0</v>
          </cell>
          <cell r="I514">
            <v>12250</v>
          </cell>
          <cell r="J514">
            <v>3062.43</v>
          </cell>
          <cell r="K514">
            <v>9187.57</v>
          </cell>
          <cell r="L514">
            <v>0</v>
          </cell>
          <cell r="M514">
            <v>1020.81</v>
          </cell>
        </row>
        <row r="515">
          <cell r="A515">
            <v>6077.02</v>
          </cell>
          <cell r="B515" t="str">
            <v>5TON HEAT PUMP CONDENSING UNIT</v>
          </cell>
          <cell r="C515" t="str">
            <v>R410A</v>
          </cell>
          <cell r="D515" t="str">
            <v>87042-  -</v>
          </cell>
          <cell r="E515" t="str">
            <v>002</v>
          </cell>
          <cell r="F515">
            <v>39782</v>
          </cell>
          <cell r="G515">
            <v>12250</v>
          </cell>
          <cell r="H515">
            <v>0</v>
          </cell>
          <cell r="I515">
            <v>12250</v>
          </cell>
          <cell r="J515">
            <v>3062.43</v>
          </cell>
          <cell r="K515">
            <v>9187.57</v>
          </cell>
          <cell r="L515">
            <v>0</v>
          </cell>
          <cell r="M515">
            <v>1020.81</v>
          </cell>
        </row>
        <row r="516">
          <cell r="A516">
            <v>6077.03</v>
          </cell>
          <cell r="B516" t="str">
            <v>2 TON COOLING UNIT</v>
          </cell>
          <cell r="C516" t="str">
            <v>R-410A</v>
          </cell>
          <cell r="D516" t="str">
            <v>87042-  -</v>
          </cell>
          <cell r="E516" t="str">
            <v>002</v>
          </cell>
          <cell r="F516">
            <v>39782</v>
          </cell>
          <cell r="G516">
            <v>16250</v>
          </cell>
          <cell r="H516">
            <v>0</v>
          </cell>
          <cell r="I516">
            <v>16250</v>
          </cell>
          <cell r="J516">
            <v>4062.45</v>
          </cell>
          <cell r="K516">
            <v>12187.55</v>
          </cell>
          <cell r="L516">
            <v>0</v>
          </cell>
          <cell r="M516">
            <v>1354.15</v>
          </cell>
        </row>
        <row r="517">
          <cell r="A517">
            <v>6077.04</v>
          </cell>
          <cell r="B517" t="str">
            <v>FAN COIL REPAIR - BLOWER MOTOR</v>
          </cell>
          <cell r="D517" t="str">
            <v>87042-  -</v>
          </cell>
          <cell r="F517">
            <v>39782</v>
          </cell>
          <cell r="G517">
            <v>2633.33</v>
          </cell>
          <cell r="H517">
            <v>0</v>
          </cell>
          <cell r="I517">
            <v>2633.33</v>
          </cell>
          <cell r="J517">
            <v>658.35</v>
          </cell>
          <cell r="K517">
            <v>1974.98</v>
          </cell>
          <cell r="L517">
            <v>0</v>
          </cell>
          <cell r="M517">
            <v>219.45</v>
          </cell>
        </row>
        <row r="518">
          <cell r="A518">
            <v>6077.05</v>
          </cell>
          <cell r="B518" t="str">
            <v>FAN COIL REPAIR - BLOWER MOTOR</v>
          </cell>
          <cell r="D518" t="str">
            <v>87042-  -</v>
          </cell>
          <cell r="F518">
            <v>39782</v>
          </cell>
          <cell r="G518">
            <v>2633.33</v>
          </cell>
          <cell r="H518">
            <v>0</v>
          </cell>
          <cell r="I518">
            <v>2633.33</v>
          </cell>
          <cell r="J518">
            <v>658.35</v>
          </cell>
          <cell r="K518">
            <v>1974.98</v>
          </cell>
          <cell r="L518">
            <v>0</v>
          </cell>
          <cell r="M518">
            <v>219.45</v>
          </cell>
        </row>
        <row r="519">
          <cell r="A519">
            <v>6077.06</v>
          </cell>
          <cell r="B519" t="str">
            <v>FAN COIL REPAIR - BLOWER MOTOR</v>
          </cell>
          <cell r="D519" t="str">
            <v>87042-  -</v>
          </cell>
          <cell r="F519">
            <v>39782</v>
          </cell>
          <cell r="G519">
            <v>2633.33</v>
          </cell>
          <cell r="H519">
            <v>0</v>
          </cell>
          <cell r="I519">
            <v>2633.33</v>
          </cell>
          <cell r="J519">
            <v>658.35</v>
          </cell>
          <cell r="K519">
            <v>1974.98</v>
          </cell>
          <cell r="L519">
            <v>0</v>
          </cell>
          <cell r="M519">
            <v>219.45</v>
          </cell>
        </row>
        <row r="520">
          <cell r="A520">
            <v>6077.07</v>
          </cell>
          <cell r="B520" t="str">
            <v>FAN COIL REPAIR - BLOWER MOTOR</v>
          </cell>
          <cell r="D520" t="str">
            <v>87042-  -</v>
          </cell>
          <cell r="F520">
            <v>39782</v>
          </cell>
          <cell r="G520">
            <v>2633.33</v>
          </cell>
          <cell r="H520">
            <v>0</v>
          </cell>
          <cell r="I520">
            <v>2633.33</v>
          </cell>
          <cell r="J520">
            <v>658.35</v>
          </cell>
          <cell r="K520">
            <v>1974.98</v>
          </cell>
          <cell r="L520">
            <v>0</v>
          </cell>
          <cell r="M520">
            <v>219.45</v>
          </cell>
        </row>
        <row r="521">
          <cell r="A521">
            <v>6077.08</v>
          </cell>
          <cell r="B521" t="str">
            <v>FAN COIL REPAIR - TRANSFORMERS</v>
          </cell>
          <cell r="D521" t="str">
            <v>87042-  -</v>
          </cell>
          <cell r="F521">
            <v>39782</v>
          </cell>
          <cell r="G521">
            <v>2633.33</v>
          </cell>
          <cell r="H521">
            <v>0</v>
          </cell>
          <cell r="I521">
            <v>2633.33</v>
          </cell>
          <cell r="J521">
            <v>658.35</v>
          </cell>
          <cell r="K521">
            <v>1974.98</v>
          </cell>
          <cell r="L521">
            <v>0</v>
          </cell>
          <cell r="M521">
            <v>219.45</v>
          </cell>
        </row>
        <row r="522">
          <cell r="A522">
            <v>6077.09</v>
          </cell>
          <cell r="B522" t="str">
            <v>FAN COIL REPAIR - TRANSFORMERS</v>
          </cell>
          <cell r="D522" t="str">
            <v>87042-  -</v>
          </cell>
          <cell r="F522">
            <v>39782</v>
          </cell>
          <cell r="G522">
            <v>2633.33</v>
          </cell>
          <cell r="H522">
            <v>0</v>
          </cell>
          <cell r="I522">
            <v>2633.33</v>
          </cell>
          <cell r="J522">
            <v>658.35</v>
          </cell>
          <cell r="K522">
            <v>1974.98</v>
          </cell>
          <cell r="L522">
            <v>0</v>
          </cell>
          <cell r="M522">
            <v>219.45</v>
          </cell>
        </row>
        <row r="523">
          <cell r="A523">
            <v>6077.1</v>
          </cell>
          <cell r="B523" t="str">
            <v>1ST FLOOR DUCTING - LABOR&amp;MAT</v>
          </cell>
          <cell r="D523" t="str">
            <v>87042-  -</v>
          </cell>
          <cell r="F523">
            <v>39782</v>
          </cell>
          <cell r="G523">
            <v>57762.5</v>
          </cell>
          <cell r="H523">
            <v>0</v>
          </cell>
          <cell r="I523">
            <v>57762.5</v>
          </cell>
          <cell r="J523">
            <v>14440.65</v>
          </cell>
          <cell r="K523">
            <v>43321.85</v>
          </cell>
          <cell r="L523">
            <v>0</v>
          </cell>
          <cell r="M523">
            <v>4813.55</v>
          </cell>
        </row>
        <row r="524">
          <cell r="A524">
            <v>6077.11</v>
          </cell>
          <cell r="B524" t="str">
            <v>HEAT PUMPS PACKAGE UNIT</v>
          </cell>
          <cell r="C524" t="str">
            <v>R-22</v>
          </cell>
          <cell r="D524" t="str">
            <v>87042-  -</v>
          </cell>
          <cell r="E524" t="str">
            <v>005</v>
          </cell>
          <cell r="F524">
            <v>39782</v>
          </cell>
          <cell r="G524">
            <v>4514.33</v>
          </cell>
          <cell r="H524">
            <v>0</v>
          </cell>
          <cell r="I524">
            <v>4514.33</v>
          </cell>
          <cell r="J524">
            <v>1128.54</v>
          </cell>
          <cell r="K524">
            <v>3385.79</v>
          </cell>
          <cell r="L524">
            <v>0</v>
          </cell>
          <cell r="M524">
            <v>376.18</v>
          </cell>
        </row>
        <row r="525">
          <cell r="A525">
            <v>6077.12</v>
          </cell>
          <cell r="B525" t="str">
            <v>HEAT PUMPS PACKAGE UNIT</v>
          </cell>
          <cell r="C525" t="str">
            <v>R-22</v>
          </cell>
          <cell r="D525" t="str">
            <v>87042-  -</v>
          </cell>
          <cell r="F525">
            <v>39782</v>
          </cell>
          <cell r="G525">
            <v>4514.33</v>
          </cell>
          <cell r="H525">
            <v>0</v>
          </cell>
          <cell r="I525">
            <v>4514.33</v>
          </cell>
          <cell r="J525">
            <v>1128.54</v>
          </cell>
          <cell r="K525">
            <v>3385.79</v>
          </cell>
          <cell r="L525">
            <v>0</v>
          </cell>
          <cell r="M525">
            <v>376.18</v>
          </cell>
        </row>
        <row r="526">
          <cell r="A526">
            <v>6077.13</v>
          </cell>
          <cell r="B526" t="str">
            <v>HEAT PUMPS PACKAGE UNIT</v>
          </cell>
          <cell r="C526" t="str">
            <v>R-22</v>
          </cell>
          <cell r="D526" t="str">
            <v>87042-  -</v>
          </cell>
          <cell r="F526">
            <v>39782</v>
          </cell>
          <cell r="G526">
            <v>4514.33</v>
          </cell>
          <cell r="H526">
            <v>0</v>
          </cell>
          <cell r="I526">
            <v>4514.33</v>
          </cell>
          <cell r="J526">
            <v>1128.54</v>
          </cell>
          <cell r="K526">
            <v>3385.79</v>
          </cell>
          <cell r="L526">
            <v>0</v>
          </cell>
          <cell r="M526">
            <v>376.18</v>
          </cell>
        </row>
        <row r="527">
          <cell r="A527">
            <v>6077.14</v>
          </cell>
          <cell r="B527" t="str">
            <v>HEAT PUMPS PACKAGE UNIT</v>
          </cell>
          <cell r="C527" t="str">
            <v>R-22</v>
          </cell>
          <cell r="D527" t="str">
            <v>87042-  -</v>
          </cell>
          <cell r="F527">
            <v>39782</v>
          </cell>
          <cell r="G527">
            <v>4514.33</v>
          </cell>
          <cell r="H527">
            <v>0</v>
          </cell>
          <cell r="I527">
            <v>4514.33</v>
          </cell>
          <cell r="J527">
            <v>1128.54</v>
          </cell>
          <cell r="K527">
            <v>3385.79</v>
          </cell>
          <cell r="L527">
            <v>0</v>
          </cell>
          <cell r="M527">
            <v>376.18</v>
          </cell>
        </row>
        <row r="528">
          <cell r="A528">
            <v>6077.15</v>
          </cell>
          <cell r="B528" t="str">
            <v>HEAT PUMPS PACKAGE UNIT</v>
          </cell>
          <cell r="C528" t="str">
            <v>R-22</v>
          </cell>
          <cell r="D528" t="str">
            <v>87042-  -</v>
          </cell>
          <cell r="F528">
            <v>39782</v>
          </cell>
          <cell r="G528">
            <v>4514.33</v>
          </cell>
          <cell r="H528">
            <v>0</v>
          </cell>
          <cell r="I528">
            <v>4514.33</v>
          </cell>
          <cell r="J528">
            <v>1128.54</v>
          </cell>
          <cell r="K528">
            <v>3385.79</v>
          </cell>
          <cell r="L528">
            <v>0</v>
          </cell>
          <cell r="M528">
            <v>376.18</v>
          </cell>
        </row>
        <row r="529">
          <cell r="A529">
            <v>6077.16</v>
          </cell>
          <cell r="B529" t="str">
            <v>HEAT PUMPS PACKAGE UNIT</v>
          </cell>
          <cell r="C529" t="str">
            <v>R-22</v>
          </cell>
          <cell r="D529" t="str">
            <v>87042-  -</v>
          </cell>
          <cell r="F529">
            <v>39782</v>
          </cell>
          <cell r="G529">
            <v>4514.33</v>
          </cell>
          <cell r="H529">
            <v>0</v>
          </cell>
          <cell r="I529">
            <v>4514.33</v>
          </cell>
          <cell r="J529">
            <v>1128.54</v>
          </cell>
          <cell r="K529">
            <v>3385.79</v>
          </cell>
          <cell r="L529">
            <v>0</v>
          </cell>
          <cell r="M529">
            <v>376.18</v>
          </cell>
        </row>
        <row r="530">
          <cell r="A530">
            <v>6077.17</v>
          </cell>
          <cell r="B530" t="str">
            <v>HEAT PUMPS CONDENSING UNIT</v>
          </cell>
          <cell r="C530" t="str">
            <v>R-22</v>
          </cell>
          <cell r="D530" t="str">
            <v>87042-  -</v>
          </cell>
          <cell r="F530">
            <v>39782</v>
          </cell>
          <cell r="G530">
            <v>4514.33</v>
          </cell>
          <cell r="H530">
            <v>0</v>
          </cell>
          <cell r="I530">
            <v>4514.33</v>
          </cell>
          <cell r="J530">
            <v>1128.54</v>
          </cell>
          <cell r="K530">
            <v>3385.79</v>
          </cell>
          <cell r="L530">
            <v>0</v>
          </cell>
          <cell r="M530">
            <v>376.18</v>
          </cell>
        </row>
        <row r="531">
          <cell r="A531">
            <v>6077.18</v>
          </cell>
          <cell r="B531" t="str">
            <v>HEAT PUMPS CONDENSING UNIT</v>
          </cell>
          <cell r="C531" t="str">
            <v>R-22</v>
          </cell>
          <cell r="D531" t="str">
            <v>87042-  -</v>
          </cell>
          <cell r="F531">
            <v>39782</v>
          </cell>
          <cell r="G531">
            <v>4514.33</v>
          </cell>
          <cell r="H531">
            <v>0</v>
          </cell>
          <cell r="I531">
            <v>4514.33</v>
          </cell>
          <cell r="J531">
            <v>1128.54</v>
          </cell>
          <cell r="K531">
            <v>3385.79</v>
          </cell>
          <cell r="L531">
            <v>0</v>
          </cell>
          <cell r="M531">
            <v>376.18</v>
          </cell>
        </row>
        <row r="532">
          <cell r="A532">
            <v>6077.19</v>
          </cell>
          <cell r="B532" t="str">
            <v>HEAT PUMPS CONDENSING UNIT</v>
          </cell>
          <cell r="C532" t="str">
            <v>R-22</v>
          </cell>
          <cell r="D532" t="str">
            <v>87042-  -</v>
          </cell>
          <cell r="F532">
            <v>39782</v>
          </cell>
          <cell r="G532">
            <v>4514.33</v>
          </cell>
          <cell r="H532">
            <v>0</v>
          </cell>
          <cell r="I532">
            <v>4514.33</v>
          </cell>
          <cell r="J532">
            <v>1128.54</v>
          </cell>
          <cell r="K532">
            <v>3385.79</v>
          </cell>
          <cell r="L532">
            <v>0</v>
          </cell>
          <cell r="M532">
            <v>376.18</v>
          </cell>
        </row>
        <row r="533">
          <cell r="A533">
            <v>6077.2</v>
          </cell>
          <cell r="B533" t="str">
            <v>HEAT PUMPS CONDENSING UNIT</v>
          </cell>
          <cell r="C533" t="str">
            <v>R-22</v>
          </cell>
          <cell r="D533" t="str">
            <v>87042-  -</v>
          </cell>
          <cell r="F533">
            <v>39782</v>
          </cell>
          <cell r="G533">
            <v>4514.33</v>
          </cell>
          <cell r="H533">
            <v>0</v>
          </cell>
          <cell r="I533">
            <v>4514.33</v>
          </cell>
          <cell r="J533">
            <v>1128.54</v>
          </cell>
          <cell r="K533">
            <v>3385.79</v>
          </cell>
          <cell r="L533">
            <v>0</v>
          </cell>
          <cell r="M533">
            <v>376.18</v>
          </cell>
        </row>
        <row r="534">
          <cell r="A534">
            <v>6077.21</v>
          </cell>
          <cell r="B534" t="str">
            <v>HEAT PUMPS CONDENSING UNIT</v>
          </cell>
          <cell r="C534" t="str">
            <v>R-22</v>
          </cell>
          <cell r="D534" t="str">
            <v>87042-  -</v>
          </cell>
          <cell r="F534">
            <v>39782</v>
          </cell>
          <cell r="G534">
            <v>4514.33</v>
          </cell>
          <cell r="H534">
            <v>0</v>
          </cell>
          <cell r="I534">
            <v>4514.33</v>
          </cell>
          <cell r="J534">
            <v>1128.54</v>
          </cell>
          <cell r="K534">
            <v>3385.79</v>
          </cell>
          <cell r="L534">
            <v>0</v>
          </cell>
          <cell r="M534">
            <v>376.18</v>
          </cell>
        </row>
        <row r="535">
          <cell r="A535">
            <v>6077.22</v>
          </cell>
          <cell r="B535" t="str">
            <v>HEAT PUMPS CONDENSING UNIT</v>
          </cell>
          <cell r="C535" t="str">
            <v>R-22</v>
          </cell>
          <cell r="D535" t="str">
            <v>87042-  -</v>
          </cell>
          <cell r="F535">
            <v>39782</v>
          </cell>
          <cell r="G535">
            <v>4514.3900000000003</v>
          </cell>
          <cell r="H535">
            <v>0</v>
          </cell>
          <cell r="I535">
            <v>4514.3900000000003</v>
          </cell>
          <cell r="J535">
            <v>1128.54</v>
          </cell>
          <cell r="K535">
            <v>3385.85</v>
          </cell>
          <cell r="L535">
            <v>0</v>
          </cell>
          <cell r="M535">
            <v>376.18</v>
          </cell>
        </row>
        <row r="536">
          <cell r="A536">
            <v>6077.23</v>
          </cell>
          <cell r="B536" t="str">
            <v>ZONEX WEB BASED THERMAL MGT</v>
          </cell>
          <cell r="D536" t="str">
            <v>87042-  -</v>
          </cell>
          <cell r="F536">
            <v>39782</v>
          </cell>
          <cell r="G536">
            <v>22950</v>
          </cell>
          <cell r="H536">
            <v>0</v>
          </cell>
          <cell r="I536">
            <v>22950</v>
          </cell>
          <cell r="J536">
            <v>5737.41</v>
          </cell>
          <cell r="K536">
            <v>17212.59</v>
          </cell>
          <cell r="L536">
            <v>0</v>
          </cell>
          <cell r="M536">
            <v>1912.47</v>
          </cell>
        </row>
        <row r="537">
          <cell r="A537">
            <v>6077.24</v>
          </cell>
          <cell r="B537" t="str">
            <v>2 TON COOLING UNIT/ACCTG CONF</v>
          </cell>
          <cell r="C537" t="str">
            <v>R-410A</v>
          </cell>
          <cell r="D537" t="str">
            <v>87042-  -</v>
          </cell>
          <cell r="F537">
            <v>39873</v>
          </cell>
          <cell r="G537">
            <v>9698</v>
          </cell>
          <cell r="H537">
            <v>0</v>
          </cell>
          <cell r="I537">
            <v>9698</v>
          </cell>
          <cell r="J537">
            <v>1962.65</v>
          </cell>
          <cell r="K537">
            <v>7735.35</v>
          </cell>
          <cell r="L537">
            <v>0</v>
          </cell>
          <cell r="M537">
            <v>808.15</v>
          </cell>
        </row>
        <row r="538">
          <cell r="A538">
            <v>6077.25</v>
          </cell>
          <cell r="B538" t="str">
            <v>5TON SINGLE PHASE PK HEAT PUMP</v>
          </cell>
          <cell r="D538" t="str">
            <v>87042-  -</v>
          </cell>
          <cell r="F538">
            <v>40026</v>
          </cell>
          <cell r="G538">
            <v>7000</v>
          </cell>
          <cell r="H538">
            <v>0</v>
          </cell>
          <cell r="I538">
            <v>7000</v>
          </cell>
          <cell r="J538">
            <v>999.96</v>
          </cell>
          <cell r="K538">
            <v>6000.04</v>
          </cell>
          <cell r="L538">
            <v>0</v>
          </cell>
          <cell r="M538">
            <v>583.30999999999995</v>
          </cell>
        </row>
        <row r="539">
          <cell r="A539">
            <v>6078</v>
          </cell>
          <cell r="B539" t="str">
            <v>ARCHITECTURE DESIGN &amp; SERVICE</v>
          </cell>
          <cell r="D539" t="str">
            <v>87042-  -</v>
          </cell>
          <cell r="E539" t="str">
            <v>002</v>
          </cell>
          <cell r="F539">
            <v>39782</v>
          </cell>
          <cell r="G539">
            <v>57021.599999999999</v>
          </cell>
          <cell r="H539">
            <v>0</v>
          </cell>
          <cell r="I539">
            <v>57021.599999999999</v>
          </cell>
          <cell r="J539">
            <v>9978.7800000000007</v>
          </cell>
          <cell r="K539">
            <v>47042.82</v>
          </cell>
          <cell r="L539">
            <v>0</v>
          </cell>
          <cell r="M539">
            <v>3326.26</v>
          </cell>
        </row>
        <row r="540">
          <cell r="A540">
            <v>6079</v>
          </cell>
          <cell r="B540" t="str">
            <v>BIRCH CARPET</v>
          </cell>
          <cell r="D540" t="str">
            <v>87042-  -</v>
          </cell>
          <cell r="E540" t="str">
            <v>002</v>
          </cell>
          <cell r="F540">
            <v>39782</v>
          </cell>
          <cell r="G540">
            <v>137627</v>
          </cell>
          <cell r="H540">
            <v>0</v>
          </cell>
          <cell r="I540">
            <v>137627</v>
          </cell>
          <cell r="J540">
            <v>34406.82</v>
          </cell>
          <cell r="K540">
            <v>103220.18</v>
          </cell>
          <cell r="L540">
            <v>0</v>
          </cell>
          <cell r="M540">
            <v>11468.94</v>
          </cell>
        </row>
        <row r="541">
          <cell r="A541">
            <v>6080</v>
          </cell>
          <cell r="B541" t="str">
            <v>BUILDING IMPROVEMENTS</v>
          </cell>
          <cell r="D541" t="str">
            <v>87042-  -</v>
          </cell>
          <cell r="E541" t="str">
            <v>002</v>
          </cell>
          <cell r="F541">
            <v>39782</v>
          </cell>
          <cell r="G541">
            <v>482580</v>
          </cell>
          <cell r="H541">
            <v>0</v>
          </cell>
          <cell r="I541">
            <v>482580</v>
          </cell>
          <cell r="J541">
            <v>84451.5</v>
          </cell>
          <cell r="K541">
            <v>398128.5</v>
          </cell>
          <cell r="L541">
            <v>0</v>
          </cell>
          <cell r="M541">
            <v>28150.5</v>
          </cell>
        </row>
        <row r="542">
          <cell r="A542">
            <v>6080.01</v>
          </cell>
          <cell r="B542" t="str">
            <v>BUILD IMPROV - CHANGE ORDER 3</v>
          </cell>
          <cell r="D542" t="str">
            <v>87042-  -</v>
          </cell>
          <cell r="F542">
            <v>39478</v>
          </cell>
          <cell r="G542">
            <v>39181.11</v>
          </cell>
          <cell r="H542">
            <v>0</v>
          </cell>
          <cell r="I542">
            <v>39181.11</v>
          </cell>
          <cell r="J542">
            <v>5877.18</v>
          </cell>
          <cell r="K542">
            <v>33303.93</v>
          </cell>
          <cell r="L542">
            <v>0</v>
          </cell>
          <cell r="M542">
            <v>2285.5700000000002</v>
          </cell>
        </row>
        <row r="543">
          <cell r="A543">
            <v>6082</v>
          </cell>
          <cell r="B543" t="str">
            <v>RANCHO CUCAMONGA PROPERTY</v>
          </cell>
          <cell r="D543" t="str">
            <v>87042-  -</v>
          </cell>
          <cell r="E543" t="str">
            <v>006</v>
          </cell>
          <cell r="F543">
            <v>39846</v>
          </cell>
          <cell r="G543">
            <v>19642.599999999999</v>
          </cell>
          <cell r="H543">
            <v>0</v>
          </cell>
          <cell r="I543">
            <v>19642.599999999999</v>
          </cell>
          <cell r="J543">
            <v>736.56</v>
          </cell>
          <cell r="K543">
            <v>18906.04</v>
          </cell>
          <cell r="L543">
            <v>0</v>
          </cell>
          <cell r="M543">
            <v>286.44</v>
          </cell>
        </row>
        <row r="544">
          <cell r="A544">
            <v>6085</v>
          </cell>
          <cell r="B544" t="str">
            <v>SHADE SAILS FOR SFS PATIO</v>
          </cell>
          <cell r="D544" t="str">
            <v>73142-19-</v>
          </cell>
          <cell r="E544" t="str">
            <v>104</v>
          </cell>
          <cell r="F544">
            <v>39811</v>
          </cell>
          <cell r="G544">
            <v>10540.21</v>
          </cell>
          <cell r="H544">
            <v>0</v>
          </cell>
          <cell r="I544">
            <v>10540.21</v>
          </cell>
          <cell r="J544">
            <v>2258.64</v>
          </cell>
          <cell r="K544">
            <v>8281.57</v>
          </cell>
          <cell r="L544">
            <v>0</v>
          </cell>
          <cell r="M544">
            <v>878.36</v>
          </cell>
        </row>
        <row r="545">
          <cell r="A545">
            <v>6086</v>
          </cell>
          <cell r="B545" t="str">
            <v>ELECTRIFIED LOCK &amp; HINGES</v>
          </cell>
          <cell r="D545" t="str">
            <v>87042-  -</v>
          </cell>
          <cell r="E545" t="str">
            <v>002</v>
          </cell>
          <cell r="F545">
            <v>39814</v>
          </cell>
          <cell r="G545">
            <v>19399.03</v>
          </cell>
          <cell r="H545">
            <v>0</v>
          </cell>
          <cell r="I545">
            <v>19399.03</v>
          </cell>
          <cell r="J545">
            <v>3071.54</v>
          </cell>
          <cell r="K545">
            <v>16327.49</v>
          </cell>
          <cell r="L545">
            <v>0</v>
          </cell>
          <cell r="M545">
            <v>1131.6199999999999</v>
          </cell>
        </row>
        <row r="546">
          <cell r="A546">
            <v>6087</v>
          </cell>
          <cell r="B546" t="str">
            <v>2TON OUTDOOR CONDENSING UNIT</v>
          </cell>
          <cell r="C546" t="str">
            <v>FUJITISU</v>
          </cell>
          <cell r="D546" t="str">
            <v>87042-  -</v>
          </cell>
          <cell r="E546" t="str">
            <v>004</v>
          </cell>
          <cell r="F546">
            <v>40026</v>
          </cell>
          <cell r="G546">
            <v>10500</v>
          </cell>
          <cell r="H546">
            <v>0</v>
          </cell>
          <cell r="I546">
            <v>10500</v>
          </cell>
          <cell r="J546">
            <v>1500</v>
          </cell>
          <cell r="K546">
            <v>9000</v>
          </cell>
          <cell r="L546">
            <v>0</v>
          </cell>
          <cell r="M546">
            <v>875</v>
          </cell>
        </row>
        <row r="547">
          <cell r="A547">
            <v>6088</v>
          </cell>
          <cell r="B547" t="str">
            <v>D3 BUILDING ON  CARRIER PKWY</v>
          </cell>
          <cell r="D547" t="str">
            <v>87042-  -</v>
          </cell>
          <cell r="E547" t="str">
            <v>003</v>
          </cell>
          <cell r="F547">
            <v>40005</v>
          </cell>
          <cell r="G547">
            <v>1215159.6299999999</v>
          </cell>
          <cell r="H547">
            <v>0</v>
          </cell>
          <cell r="I547">
            <v>1215159.6299999999</v>
          </cell>
          <cell r="J547">
            <v>32910.54</v>
          </cell>
          <cell r="K547">
            <v>1182249.0900000001</v>
          </cell>
          <cell r="L547">
            <v>0</v>
          </cell>
          <cell r="M547">
            <v>17721.060000000001</v>
          </cell>
        </row>
        <row r="548">
          <cell r="A548">
            <v>6089</v>
          </cell>
          <cell r="B548" t="str">
            <v>SHOP -CARRIER PKWY</v>
          </cell>
          <cell r="D548" t="str">
            <v>87042-  -</v>
          </cell>
          <cell r="E548" t="str">
            <v>003</v>
          </cell>
          <cell r="F548">
            <v>40005</v>
          </cell>
          <cell r="G548">
            <v>571182.07999999996</v>
          </cell>
          <cell r="H548">
            <v>0</v>
          </cell>
          <cell r="I548">
            <v>571182.07999999996</v>
          </cell>
          <cell r="J548">
            <v>15469.48</v>
          </cell>
          <cell r="K548">
            <v>555712.6</v>
          </cell>
          <cell r="L548">
            <v>0</v>
          </cell>
          <cell r="M548">
            <v>8329.7199999999993</v>
          </cell>
        </row>
        <row r="549">
          <cell r="A549">
            <v>6090</v>
          </cell>
          <cell r="B549" t="str">
            <v>LAND IMPROV - CARRIER PKWY</v>
          </cell>
          <cell r="D549" t="str">
            <v>87042-  -</v>
          </cell>
          <cell r="E549" t="str">
            <v>003</v>
          </cell>
          <cell r="F549">
            <v>40005</v>
          </cell>
          <cell r="G549">
            <v>499891.59</v>
          </cell>
          <cell r="H549">
            <v>0</v>
          </cell>
          <cell r="I549">
            <v>499891.59</v>
          </cell>
          <cell r="J549">
            <v>54154.879999999997</v>
          </cell>
          <cell r="K549">
            <v>445736.71</v>
          </cell>
          <cell r="L549">
            <v>0</v>
          </cell>
          <cell r="M549">
            <v>29160.32</v>
          </cell>
        </row>
        <row r="550">
          <cell r="A550">
            <v>6091</v>
          </cell>
          <cell r="B550" t="str">
            <v>GATES - CARRIER PKWY</v>
          </cell>
          <cell r="D550" t="str">
            <v>87042-  -</v>
          </cell>
          <cell r="E550" t="str">
            <v>003</v>
          </cell>
          <cell r="F550">
            <v>40005</v>
          </cell>
          <cell r="G550">
            <v>27088</v>
          </cell>
          <cell r="H550">
            <v>0</v>
          </cell>
          <cell r="I550">
            <v>27088</v>
          </cell>
          <cell r="J550">
            <v>2934.49</v>
          </cell>
          <cell r="K550">
            <v>24153.51</v>
          </cell>
          <cell r="L550">
            <v>0</v>
          </cell>
          <cell r="M550">
            <v>1580.11</v>
          </cell>
        </row>
        <row r="551">
          <cell r="A551">
            <v>6092</v>
          </cell>
          <cell r="B551" t="str">
            <v>ROLL UP DOORS-CARRIER PKWY</v>
          </cell>
          <cell r="D551" t="str">
            <v>87042-  -</v>
          </cell>
          <cell r="E551" t="str">
            <v>003</v>
          </cell>
          <cell r="F551">
            <v>40005</v>
          </cell>
          <cell r="G551">
            <v>36420.410000000003</v>
          </cell>
          <cell r="H551">
            <v>0</v>
          </cell>
          <cell r="I551">
            <v>36420.410000000003</v>
          </cell>
          <cell r="J551">
            <v>3945.5</v>
          </cell>
          <cell r="K551">
            <v>32474.91</v>
          </cell>
          <cell r="L551">
            <v>0</v>
          </cell>
          <cell r="M551">
            <v>2124.5</v>
          </cell>
        </row>
        <row r="552">
          <cell r="A552">
            <v>6093</v>
          </cell>
          <cell r="B552" t="str">
            <v>ALARM SYSTEM- CARRIER PKWY</v>
          </cell>
          <cell r="D552" t="str">
            <v>87042-  -</v>
          </cell>
          <cell r="E552" t="str">
            <v>003</v>
          </cell>
          <cell r="F552">
            <v>40005</v>
          </cell>
          <cell r="G552">
            <v>30000</v>
          </cell>
          <cell r="H552">
            <v>0</v>
          </cell>
          <cell r="I552">
            <v>30000</v>
          </cell>
          <cell r="J552">
            <v>4642.82</v>
          </cell>
          <cell r="K552">
            <v>25357.18</v>
          </cell>
          <cell r="L552">
            <v>0</v>
          </cell>
          <cell r="M552">
            <v>2499.98</v>
          </cell>
        </row>
        <row r="553">
          <cell r="A553">
            <v>6094</v>
          </cell>
          <cell r="B553" t="str">
            <v>CARPET - CARRIER PKWY</v>
          </cell>
          <cell r="D553" t="str">
            <v>87042-  -</v>
          </cell>
          <cell r="E553" t="str">
            <v>003</v>
          </cell>
          <cell r="F553">
            <v>40005</v>
          </cell>
          <cell r="G553">
            <v>27167</v>
          </cell>
          <cell r="H553">
            <v>0</v>
          </cell>
          <cell r="I553">
            <v>27167</v>
          </cell>
          <cell r="J553">
            <v>4204.46</v>
          </cell>
          <cell r="K553">
            <v>22962.54</v>
          </cell>
          <cell r="L553">
            <v>0</v>
          </cell>
          <cell r="M553">
            <v>2263.94</v>
          </cell>
        </row>
        <row r="554">
          <cell r="A554">
            <v>6095</v>
          </cell>
          <cell r="B554" t="str">
            <v>SHOP VEHICLE LIFT-CARRIER PKWY</v>
          </cell>
          <cell r="D554" t="str">
            <v>87042-  -</v>
          </cell>
          <cell r="E554" t="str">
            <v>003</v>
          </cell>
          <cell r="F554">
            <v>40005</v>
          </cell>
          <cell r="G554">
            <v>13386</v>
          </cell>
          <cell r="H554">
            <v>0</v>
          </cell>
          <cell r="I554">
            <v>13386</v>
          </cell>
          <cell r="J554">
            <v>2071.6799999999998</v>
          </cell>
          <cell r="K554">
            <v>11314.32</v>
          </cell>
          <cell r="L554">
            <v>0</v>
          </cell>
          <cell r="M554">
            <v>1115.52</v>
          </cell>
        </row>
        <row r="555">
          <cell r="A555">
            <v>6098</v>
          </cell>
          <cell r="B555" t="str">
            <v>D3 HEATING AND COOLING UNIT</v>
          </cell>
          <cell r="C555" t="str">
            <v>AOU18CL</v>
          </cell>
          <cell r="D555" t="str">
            <v>87042-  -</v>
          </cell>
          <cell r="E555" t="str">
            <v>003</v>
          </cell>
          <cell r="F555">
            <v>40005</v>
          </cell>
          <cell r="G555">
            <v>4008.65</v>
          </cell>
          <cell r="H555">
            <v>0</v>
          </cell>
          <cell r="I555">
            <v>4008.65</v>
          </cell>
          <cell r="J555">
            <v>620.36</v>
          </cell>
          <cell r="K555">
            <v>3388.29</v>
          </cell>
          <cell r="L555">
            <v>0</v>
          </cell>
          <cell r="M555">
            <v>334.04</v>
          </cell>
        </row>
        <row r="556">
          <cell r="A556">
            <v>6099</v>
          </cell>
          <cell r="B556" t="str">
            <v>7.5 TON HEAT &amp; COOLING UNIT</v>
          </cell>
          <cell r="C556" t="str">
            <v>YSC092E3ELA0K</v>
          </cell>
          <cell r="D556" t="str">
            <v>87042-  -</v>
          </cell>
          <cell r="E556" t="str">
            <v>003</v>
          </cell>
          <cell r="F556">
            <v>40005</v>
          </cell>
          <cell r="G556">
            <v>26729.69</v>
          </cell>
          <cell r="H556">
            <v>0</v>
          </cell>
          <cell r="I556">
            <v>26729.69</v>
          </cell>
          <cell r="J556">
            <v>4136.7299999999996</v>
          </cell>
          <cell r="K556">
            <v>22592.959999999999</v>
          </cell>
          <cell r="L556">
            <v>0</v>
          </cell>
          <cell r="M556">
            <v>2227.4699999999998</v>
          </cell>
        </row>
        <row r="557">
          <cell r="A557">
            <v>6100</v>
          </cell>
          <cell r="B557" t="str">
            <v>5 TON HEAT &amp; COOLING UNIT</v>
          </cell>
          <cell r="C557" t="str">
            <v>YHC060E3ELA0G</v>
          </cell>
          <cell r="D557" t="str">
            <v>87042-  -</v>
          </cell>
          <cell r="E557" t="str">
            <v>003</v>
          </cell>
          <cell r="F557">
            <v>40005</v>
          </cell>
          <cell r="G557">
            <v>18119.11</v>
          </cell>
          <cell r="H557">
            <v>0</v>
          </cell>
          <cell r="I557">
            <v>18119.11</v>
          </cell>
          <cell r="J557">
            <v>2804.1</v>
          </cell>
          <cell r="K557">
            <v>15315.01</v>
          </cell>
          <cell r="L557">
            <v>0</v>
          </cell>
          <cell r="M557">
            <v>1509.9</v>
          </cell>
        </row>
        <row r="558">
          <cell r="A558">
            <v>6101</v>
          </cell>
          <cell r="B558" t="str">
            <v>5 TON HEAT &amp; COOLING UNIT</v>
          </cell>
          <cell r="C558" t="str">
            <v>YHC060E3ELA0G</v>
          </cell>
          <cell r="D558" t="str">
            <v>87042-  -</v>
          </cell>
          <cell r="E558" t="str">
            <v>003</v>
          </cell>
          <cell r="F558">
            <v>40005</v>
          </cell>
          <cell r="G558">
            <v>18119.11</v>
          </cell>
          <cell r="H558">
            <v>0</v>
          </cell>
          <cell r="I558">
            <v>18119.11</v>
          </cell>
          <cell r="J558">
            <v>2804.1</v>
          </cell>
          <cell r="K558">
            <v>15315.01</v>
          </cell>
          <cell r="L558">
            <v>0</v>
          </cell>
          <cell r="M558">
            <v>1509.9</v>
          </cell>
        </row>
        <row r="559">
          <cell r="A559">
            <v>6102</v>
          </cell>
          <cell r="B559" t="str">
            <v>4 TON HEAT &amp; COOLING UNIT</v>
          </cell>
          <cell r="C559" t="str">
            <v>YHC048E3ELA0G</v>
          </cell>
          <cell r="D559" t="str">
            <v>87042-  -</v>
          </cell>
          <cell r="E559" t="str">
            <v>003</v>
          </cell>
          <cell r="F559">
            <v>40005</v>
          </cell>
          <cell r="G559">
            <v>14431.15</v>
          </cell>
          <cell r="H559">
            <v>0</v>
          </cell>
          <cell r="I559">
            <v>14431.15</v>
          </cell>
          <cell r="J559">
            <v>2233.4</v>
          </cell>
          <cell r="K559">
            <v>12197.75</v>
          </cell>
          <cell r="L559">
            <v>0</v>
          </cell>
          <cell r="M559">
            <v>1202.5999999999999</v>
          </cell>
        </row>
        <row r="560">
          <cell r="A560">
            <v>6103</v>
          </cell>
          <cell r="B560" t="str">
            <v>4 TON HEAT &amp; COOLING UNIT</v>
          </cell>
          <cell r="C560" t="str">
            <v>YHC048E3ELA0G</v>
          </cell>
          <cell r="D560" t="str">
            <v>87042-  -</v>
          </cell>
          <cell r="E560" t="str">
            <v>003</v>
          </cell>
          <cell r="F560">
            <v>40005</v>
          </cell>
          <cell r="G560">
            <v>14431.15</v>
          </cell>
          <cell r="H560">
            <v>0</v>
          </cell>
          <cell r="I560">
            <v>14431.15</v>
          </cell>
          <cell r="J560">
            <v>2233.4</v>
          </cell>
          <cell r="K560">
            <v>12197.75</v>
          </cell>
          <cell r="L560">
            <v>0</v>
          </cell>
          <cell r="M560">
            <v>1202.5999999999999</v>
          </cell>
        </row>
        <row r="561">
          <cell r="A561">
            <v>6104</v>
          </cell>
          <cell r="B561" t="str">
            <v>2 TON HEAT &amp; COOLING UNIT</v>
          </cell>
          <cell r="C561" t="str">
            <v>4YCY4024A1064AA</v>
          </cell>
          <cell r="D561" t="str">
            <v>87042-  -</v>
          </cell>
          <cell r="E561" t="str">
            <v>003</v>
          </cell>
          <cell r="F561">
            <v>40005</v>
          </cell>
          <cell r="G561">
            <v>7215.57</v>
          </cell>
          <cell r="H561">
            <v>0</v>
          </cell>
          <cell r="I561">
            <v>7215.57</v>
          </cell>
          <cell r="J561">
            <v>1116.7</v>
          </cell>
          <cell r="K561">
            <v>6098.87</v>
          </cell>
          <cell r="L561">
            <v>0</v>
          </cell>
          <cell r="M561">
            <v>601.29999999999995</v>
          </cell>
        </row>
        <row r="562">
          <cell r="A562">
            <v>6105</v>
          </cell>
          <cell r="B562" t="str">
            <v>2 TON HEAT &amp; COOLING UNIT</v>
          </cell>
          <cell r="C562" t="str">
            <v>4YCY4024A1064AA</v>
          </cell>
          <cell r="D562" t="str">
            <v>87042-  -</v>
          </cell>
          <cell r="E562" t="str">
            <v>003</v>
          </cell>
          <cell r="F562">
            <v>40005</v>
          </cell>
          <cell r="G562">
            <v>7215.57</v>
          </cell>
          <cell r="H562">
            <v>0</v>
          </cell>
          <cell r="I562">
            <v>7215.57</v>
          </cell>
          <cell r="J562">
            <v>1116.7</v>
          </cell>
          <cell r="K562">
            <v>6098.87</v>
          </cell>
          <cell r="L562">
            <v>0</v>
          </cell>
          <cell r="M562">
            <v>601.29999999999995</v>
          </cell>
        </row>
        <row r="563">
          <cell r="A563">
            <v>6106</v>
          </cell>
          <cell r="B563" t="str">
            <v>2 TON HEAT &amp; COOLING UNIT</v>
          </cell>
          <cell r="C563" t="str">
            <v>4TTB3024A1000AA</v>
          </cell>
          <cell r="D563" t="str">
            <v>87042-  -</v>
          </cell>
          <cell r="E563" t="str">
            <v>003</v>
          </cell>
          <cell r="F563">
            <v>40005</v>
          </cell>
          <cell r="G563">
            <v>4500</v>
          </cell>
          <cell r="H563">
            <v>0</v>
          </cell>
          <cell r="I563">
            <v>4500</v>
          </cell>
          <cell r="J563">
            <v>696.41</v>
          </cell>
          <cell r="K563">
            <v>3803.59</v>
          </cell>
          <cell r="L563">
            <v>0</v>
          </cell>
          <cell r="M563">
            <v>374.99</v>
          </cell>
        </row>
        <row r="564">
          <cell r="A564">
            <v>6107</v>
          </cell>
          <cell r="B564" t="str">
            <v>HEATER UNIT</v>
          </cell>
          <cell r="C564" t="str">
            <v>PREEVA</v>
          </cell>
          <cell r="D564" t="str">
            <v>87042-  -</v>
          </cell>
          <cell r="E564" t="str">
            <v>003</v>
          </cell>
          <cell r="F564">
            <v>40005</v>
          </cell>
          <cell r="G564">
            <v>3000</v>
          </cell>
          <cell r="H564">
            <v>0</v>
          </cell>
          <cell r="I564">
            <v>3000</v>
          </cell>
          <cell r="J564">
            <v>464.23</v>
          </cell>
          <cell r="K564">
            <v>2535.77</v>
          </cell>
          <cell r="L564">
            <v>0</v>
          </cell>
          <cell r="M564">
            <v>249.97</v>
          </cell>
        </row>
        <row r="565">
          <cell r="A565">
            <v>6108</v>
          </cell>
          <cell r="B565" t="str">
            <v>FURNACE UPSTAIRS</v>
          </cell>
          <cell r="C565" t="str">
            <v>4TXCB025BCEHCAA</v>
          </cell>
          <cell r="D565" t="str">
            <v>87042-  -</v>
          </cell>
          <cell r="E565" t="str">
            <v>003</v>
          </cell>
          <cell r="F565">
            <v>40005</v>
          </cell>
          <cell r="G565">
            <v>4000</v>
          </cell>
          <cell r="H565">
            <v>0</v>
          </cell>
          <cell r="I565">
            <v>4000</v>
          </cell>
          <cell r="J565">
            <v>619.05999999999995</v>
          </cell>
          <cell r="K565">
            <v>3380.94</v>
          </cell>
          <cell r="L565">
            <v>0</v>
          </cell>
          <cell r="M565">
            <v>333.34</v>
          </cell>
        </row>
        <row r="566">
          <cell r="A566">
            <v>6109</v>
          </cell>
          <cell r="B566" t="str">
            <v>NETWORK CABLING - CARRIER</v>
          </cell>
          <cell r="D566" t="str">
            <v>87042-  -</v>
          </cell>
          <cell r="E566" t="str">
            <v>003</v>
          </cell>
          <cell r="F566">
            <v>40007</v>
          </cell>
          <cell r="G566">
            <v>21330.67</v>
          </cell>
          <cell r="H566">
            <v>0</v>
          </cell>
          <cell r="I566">
            <v>21330.67</v>
          </cell>
          <cell r="J566">
            <v>3301.22</v>
          </cell>
          <cell r="K566">
            <v>18029.45</v>
          </cell>
          <cell r="L566">
            <v>0</v>
          </cell>
          <cell r="M566">
            <v>1777.58</v>
          </cell>
        </row>
        <row r="567">
          <cell r="A567">
            <v>7528</v>
          </cell>
          <cell r="B567" t="str">
            <v>AUTOMOBILE</v>
          </cell>
          <cell r="C567" t="str">
            <v>TAURUS</v>
          </cell>
          <cell r="D567" t="str">
            <v>88009-02-</v>
          </cell>
          <cell r="E567" t="str">
            <v>030</v>
          </cell>
          <cell r="F567">
            <v>38687</v>
          </cell>
          <cell r="G567">
            <v>4478.5200000000004</v>
          </cell>
          <cell r="H567">
            <v>0</v>
          </cell>
          <cell r="I567">
            <v>186.6</v>
          </cell>
          <cell r="J567">
            <v>4478.5200000000004</v>
          </cell>
          <cell r="K567">
            <v>0</v>
          </cell>
          <cell r="L567">
            <v>0</v>
          </cell>
          <cell r="M567">
            <v>0</v>
          </cell>
        </row>
        <row r="568">
          <cell r="A568">
            <v>7534</v>
          </cell>
          <cell r="B568" t="str">
            <v>AUTOMOBILE</v>
          </cell>
          <cell r="C568" t="str">
            <v>TAURUS</v>
          </cell>
          <cell r="D568" t="str">
            <v>88009-02-</v>
          </cell>
          <cell r="E568" t="str">
            <v>801M</v>
          </cell>
          <cell r="F568">
            <v>38991</v>
          </cell>
          <cell r="G568">
            <v>4559.49</v>
          </cell>
          <cell r="H568">
            <v>0</v>
          </cell>
          <cell r="I568">
            <v>2089.75</v>
          </cell>
          <cell r="J568">
            <v>4559.49</v>
          </cell>
          <cell r="K568">
            <v>0</v>
          </cell>
          <cell r="L568">
            <v>0</v>
          </cell>
          <cell r="M568">
            <v>0</v>
          </cell>
        </row>
        <row r="569">
          <cell r="A569">
            <v>7537</v>
          </cell>
          <cell r="B569" t="str">
            <v>AUTOMOBILE</v>
          </cell>
          <cell r="C569" t="str">
            <v>EXPLORER</v>
          </cell>
          <cell r="D569" t="str">
            <v>88009-02-</v>
          </cell>
          <cell r="E569" t="str">
            <v>301M</v>
          </cell>
          <cell r="F569">
            <v>39083</v>
          </cell>
          <cell r="G569">
            <v>4935.5</v>
          </cell>
          <cell r="H569">
            <v>0</v>
          </cell>
          <cell r="I569">
            <v>2879.03</v>
          </cell>
          <cell r="J569">
            <v>4935.5</v>
          </cell>
          <cell r="K569">
            <v>0</v>
          </cell>
          <cell r="L569">
            <v>0</v>
          </cell>
          <cell r="M569">
            <v>0</v>
          </cell>
        </row>
        <row r="570">
          <cell r="A570">
            <v>7541</v>
          </cell>
          <cell r="B570" t="str">
            <v>AUTOMOBILE</v>
          </cell>
          <cell r="C570" t="str">
            <v>ESCAPE</v>
          </cell>
          <cell r="D570" t="str">
            <v>88009-02-</v>
          </cell>
          <cell r="E570" t="str">
            <v>701M</v>
          </cell>
          <cell r="F570">
            <v>39234</v>
          </cell>
          <cell r="G570">
            <v>4698.4799999999996</v>
          </cell>
          <cell r="H570">
            <v>939.69</v>
          </cell>
          <cell r="I570">
            <v>3758.79</v>
          </cell>
          <cell r="J570">
            <v>3758.79</v>
          </cell>
          <cell r="K570">
            <v>939.69</v>
          </cell>
          <cell r="L570">
            <v>0</v>
          </cell>
          <cell r="M570">
            <v>0</v>
          </cell>
        </row>
        <row r="571">
          <cell r="A571">
            <v>7545</v>
          </cell>
          <cell r="B571" t="str">
            <v>AUTOMOBILE</v>
          </cell>
          <cell r="C571" t="str">
            <v>TAURUS</v>
          </cell>
          <cell r="D571" t="str">
            <v>88009-02-</v>
          </cell>
          <cell r="E571" t="str">
            <v>101M</v>
          </cell>
          <cell r="F571">
            <v>39387</v>
          </cell>
          <cell r="G571">
            <v>4275.66</v>
          </cell>
          <cell r="H571">
            <v>0</v>
          </cell>
          <cell r="I571">
            <v>4275.66</v>
          </cell>
          <cell r="J571">
            <v>4275.66</v>
          </cell>
          <cell r="K571">
            <v>0</v>
          </cell>
          <cell r="L571">
            <v>0</v>
          </cell>
          <cell r="M571">
            <v>0</v>
          </cell>
        </row>
        <row r="572">
          <cell r="A572">
            <v>7547</v>
          </cell>
          <cell r="B572" t="str">
            <v>AUTOMOBILE</v>
          </cell>
          <cell r="C572" t="str">
            <v>ESCAPE</v>
          </cell>
          <cell r="D572" t="str">
            <v>88009-02-</v>
          </cell>
          <cell r="E572" t="str">
            <v>101M</v>
          </cell>
          <cell r="F572">
            <v>39479</v>
          </cell>
          <cell r="G572">
            <v>4922.0200000000004</v>
          </cell>
          <cell r="H572">
            <v>0</v>
          </cell>
          <cell r="I572">
            <v>4922.0200000000004</v>
          </cell>
          <cell r="J572">
            <v>4922.0200000000004</v>
          </cell>
          <cell r="K572">
            <v>0</v>
          </cell>
          <cell r="L572">
            <v>0</v>
          </cell>
          <cell r="M572">
            <v>205.18</v>
          </cell>
        </row>
        <row r="573">
          <cell r="A573">
            <v>7548</v>
          </cell>
          <cell r="B573" t="str">
            <v>AUTOMOBILE</v>
          </cell>
          <cell r="C573" t="str">
            <v>EXPLORER</v>
          </cell>
          <cell r="D573" t="str">
            <v>88009-02-</v>
          </cell>
          <cell r="E573" t="str">
            <v>901M</v>
          </cell>
          <cell r="F573">
            <v>39539</v>
          </cell>
          <cell r="G573">
            <v>6998.36</v>
          </cell>
          <cell r="H573">
            <v>0</v>
          </cell>
          <cell r="I573">
            <v>6998.36</v>
          </cell>
          <cell r="J573">
            <v>6998.36</v>
          </cell>
          <cell r="K573">
            <v>0</v>
          </cell>
          <cell r="L573">
            <v>0</v>
          </cell>
          <cell r="M573">
            <v>874.76</v>
          </cell>
        </row>
        <row r="574">
          <cell r="A574">
            <v>7549</v>
          </cell>
          <cell r="B574" t="str">
            <v>AUTOMOBILE</v>
          </cell>
          <cell r="C574" t="str">
            <v>ESCAPE</v>
          </cell>
          <cell r="D574" t="str">
            <v>88009-02-</v>
          </cell>
          <cell r="E574" t="str">
            <v>141M</v>
          </cell>
          <cell r="F574">
            <v>38127</v>
          </cell>
          <cell r="G574">
            <v>4838.12</v>
          </cell>
          <cell r="H574">
            <v>0</v>
          </cell>
          <cell r="I574">
            <v>4838.12</v>
          </cell>
          <cell r="J574">
            <v>4838.12</v>
          </cell>
          <cell r="K574">
            <v>0</v>
          </cell>
          <cell r="L574">
            <v>0</v>
          </cell>
          <cell r="M574">
            <v>1007.91</v>
          </cell>
        </row>
        <row r="575">
          <cell r="A575">
            <v>7552</v>
          </cell>
          <cell r="B575" t="str">
            <v>HYBRID AUTOMOBILE</v>
          </cell>
          <cell r="C575" t="str">
            <v>ESCAPE</v>
          </cell>
          <cell r="D575" t="str">
            <v>88009-02-</v>
          </cell>
          <cell r="E575" t="str">
            <v>111M</v>
          </cell>
          <cell r="F575">
            <v>38320</v>
          </cell>
          <cell r="G575">
            <v>5860.66</v>
          </cell>
          <cell r="H575">
            <v>0</v>
          </cell>
          <cell r="I575">
            <v>5860.66</v>
          </cell>
          <cell r="J575">
            <v>4883.8</v>
          </cell>
          <cell r="K575">
            <v>976.86</v>
          </cell>
          <cell r="L575">
            <v>0</v>
          </cell>
          <cell r="M575">
            <v>1709.33</v>
          </cell>
        </row>
        <row r="576">
          <cell r="A576">
            <v>7554</v>
          </cell>
          <cell r="B576" t="str">
            <v>HYBRID AUTOMOBILE</v>
          </cell>
          <cell r="C576" t="str">
            <v>ESCAPE</v>
          </cell>
          <cell r="D576" t="str">
            <v>88009-02-</v>
          </cell>
          <cell r="E576" t="str">
            <v>801M</v>
          </cell>
          <cell r="F576">
            <v>38321</v>
          </cell>
          <cell r="G576">
            <v>5860.66</v>
          </cell>
          <cell r="H576">
            <v>0</v>
          </cell>
          <cell r="I576">
            <v>5860.66</v>
          </cell>
          <cell r="J576">
            <v>4883.8</v>
          </cell>
          <cell r="K576">
            <v>976.86</v>
          </cell>
          <cell r="L576">
            <v>0</v>
          </cell>
          <cell r="M576">
            <v>1709.33</v>
          </cell>
        </row>
        <row r="577">
          <cell r="A577">
            <v>7555</v>
          </cell>
          <cell r="B577" t="str">
            <v>HYBRID AUTOMOBILE</v>
          </cell>
          <cell r="C577" t="str">
            <v>ESCAPE</v>
          </cell>
          <cell r="D577" t="str">
            <v>88009-02-</v>
          </cell>
          <cell r="E577" t="str">
            <v>801M</v>
          </cell>
          <cell r="F577">
            <v>38227</v>
          </cell>
          <cell r="G577">
            <v>4876.24</v>
          </cell>
          <cell r="H577">
            <v>0</v>
          </cell>
          <cell r="I577">
            <v>4876.24</v>
          </cell>
          <cell r="J577">
            <v>4673.1400000000003</v>
          </cell>
          <cell r="K577">
            <v>203.1</v>
          </cell>
          <cell r="L577">
            <v>0</v>
          </cell>
          <cell r="M577">
            <v>1422.26</v>
          </cell>
        </row>
        <row r="578">
          <cell r="A578">
            <v>7556</v>
          </cell>
          <cell r="B578" t="str">
            <v>HYBRID AUTOMOBILE</v>
          </cell>
          <cell r="C578" t="str">
            <v>ESCAPE</v>
          </cell>
          <cell r="D578" t="str">
            <v>88009-02-</v>
          </cell>
          <cell r="E578" t="str">
            <v>701M</v>
          </cell>
          <cell r="F578">
            <v>38227</v>
          </cell>
          <cell r="G578">
            <v>4876.24</v>
          </cell>
          <cell r="H578">
            <v>0</v>
          </cell>
          <cell r="I578">
            <v>4876.24</v>
          </cell>
          <cell r="J578">
            <v>4673.1400000000003</v>
          </cell>
          <cell r="K578">
            <v>203.1</v>
          </cell>
          <cell r="L578">
            <v>0</v>
          </cell>
          <cell r="M578">
            <v>1422.26</v>
          </cell>
        </row>
        <row r="579">
          <cell r="A579">
            <v>7557</v>
          </cell>
          <cell r="B579" t="str">
            <v>HYBRID AUTOMOBILE</v>
          </cell>
          <cell r="C579" t="str">
            <v>ESCAPE</v>
          </cell>
          <cell r="D579" t="str">
            <v>88009-02-</v>
          </cell>
          <cell r="E579" t="str">
            <v>801M</v>
          </cell>
          <cell r="F579">
            <v>39692</v>
          </cell>
          <cell r="G579">
            <v>4876.24</v>
          </cell>
          <cell r="H579">
            <v>0</v>
          </cell>
          <cell r="I579">
            <v>4876.24</v>
          </cell>
          <cell r="J579">
            <v>4673.1400000000003</v>
          </cell>
          <cell r="K579">
            <v>203.1</v>
          </cell>
          <cell r="L579">
            <v>0</v>
          </cell>
          <cell r="M579">
            <v>1422.26</v>
          </cell>
        </row>
        <row r="580">
          <cell r="A580">
            <v>7558</v>
          </cell>
          <cell r="B580" t="str">
            <v>HYBRID AUTOMOBILE</v>
          </cell>
          <cell r="C580" t="str">
            <v>ESCAPE</v>
          </cell>
          <cell r="D580" t="str">
            <v>88009-02-</v>
          </cell>
          <cell r="E580" t="str">
            <v>701M</v>
          </cell>
          <cell r="F580">
            <v>38278</v>
          </cell>
          <cell r="G580">
            <v>5860.66</v>
          </cell>
          <cell r="H580">
            <v>0</v>
          </cell>
          <cell r="I580">
            <v>5860.66</v>
          </cell>
          <cell r="J580">
            <v>5127.99</v>
          </cell>
          <cell r="K580">
            <v>732.67</v>
          </cell>
          <cell r="L580">
            <v>0</v>
          </cell>
          <cell r="M580">
            <v>1709.33</v>
          </cell>
        </row>
        <row r="581">
          <cell r="A581">
            <v>7560</v>
          </cell>
          <cell r="B581" t="str">
            <v>HYBRID AUTOMOBILE</v>
          </cell>
          <cell r="C581" t="str">
            <v>ESCAPE</v>
          </cell>
          <cell r="D581" t="str">
            <v>88009-02-</v>
          </cell>
          <cell r="E581" t="str">
            <v>101M</v>
          </cell>
          <cell r="F581">
            <v>38320</v>
          </cell>
          <cell r="G581">
            <v>5860.66</v>
          </cell>
          <cell r="H581">
            <v>0</v>
          </cell>
          <cell r="I581">
            <v>5860.66</v>
          </cell>
          <cell r="J581">
            <v>4883.8</v>
          </cell>
          <cell r="K581">
            <v>976.86</v>
          </cell>
          <cell r="L581">
            <v>0</v>
          </cell>
          <cell r="M581">
            <v>1709.33</v>
          </cell>
        </row>
        <row r="582">
          <cell r="A582">
            <v>7561</v>
          </cell>
          <cell r="B582" t="str">
            <v>HYBRID AUTOMOBILE</v>
          </cell>
          <cell r="C582" t="str">
            <v>ESCAPE</v>
          </cell>
          <cell r="D582" t="str">
            <v>88009-02-</v>
          </cell>
          <cell r="E582" t="str">
            <v>301M</v>
          </cell>
          <cell r="F582">
            <v>38473</v>
          </cell>
          <cell r="G582">
            <v>31403.73</v>
          </cell>
          <cell r="H582">
            <v>0</v>
          </cell>
          <cell r="I582">
            <v>12430.65</v>
          </cell>
          <cell r="J582">
            <v>31403.73</v>
          </cell>
          <cell r="K582">
            <v>0</v>
          </cell>
          <cell r="L582">
            <v>0</v>
          </cell>
          <cell r="M582">
            <v>0</v>
          </cell>
        </row>
        <row r="583">
          <cell r="A583">
            <v>7562</v>
          </cell>
          <cell r="B583" t="str">
            <v>SUV</v>
          </cell>
          <cell r="C583" t="str">
            <v>EXPEDITION</v>
          </cell>
          <cell r="D583" t="str">
            <v>88009-02-</v>
          </cell>
          <cell r="E583" t="str">
            <v>701M</v>
          </cell>
          <cell r="F583">
            <v>38534</v>
          </cell>
          <cell r="G583">
            <v>34617.46</v>
          </cell>
          <cell r="H583">
            <v>0</v>
          </cell>
          <cell r="I583">
            <v>-0.1</v>
          </cell>
          <cell r="J583">
            <v>34617.46</v>
          </cell>
          <cell r="K583">
            <v>0</v>
          </cell>
          <cell r="L583">
            <v>0</v>
          </cell>
          <cell r="M583">
            <v>-0.1</v>
          </cell>
        </row>
        <row r="584">
          <cell r="A584">
            <v>7562.01</v>
          </cell>
          <cell r="B584" t="str">
            <v>EXPEDITION-PAYOFF AMT</v>
          </cell>
          <cell r="C584" t="str">
            <v>EXPEDITION</v>
          </cell>
          <cell r="D584" t="str">
            <v>88009-02-</v>
          </cell>
          <cell r="F584">
            <v>40026</v>
          </cell>
          <cell r="G584">
            <v>7996.4</v>
          </cell>
          <cell r="H584">
            <v>0</v>
          </cell>
          <cell r="I584">
            <v>7996.4</v>
          </cell>
          <cell r="J584">
            <v>3998.16</v>
          </cell>
          <cell r="K584">
            <v>3998.24</v>
          </cell>
          <cell r="L584">
            <v>0</v>
          </cell>
          <cell r="M584">
            <v>2332.2600000000002</v>
          </cell>
        </row>
        <row r="585">
          <cell r="A585">
            <v>7563</v>
          </cell>
          <cell r="B585" t="str">
            <v>HYBRID AUTOMOBILE</v>
          </cell>
          <cell r="C585" t="str">
            <v>ESCAPE</v>
          </cell>
          <cell r="D585" t="str">
            <v>88009-02-</v>
          </cell>
          <cell r="E585" t="str">
            <v>101M</v>
          </cell>
          <cell r="F585">
            <v>38626</v>
          </cell>
          <cell r="G585">
            <v>26508.75</v>
          </cell>
          <cell r="H585">
            <v>0</v>
          </cell>
          <cell r="I585">
            <v>11597.57</v>
          </cell>
          <cell r="J585">
            <v>26508.75</v>
          </cell>
          <cell r="K585">
            <v>0</v>
          </cell>
          <cell r="L585">
            <v>0</v>
          </cell>
          <cell r="M585">
            <v>0</v>
          </cell>
        </row>
        <row r="586">
          <cell r="A586">
            <v>7563.01</v>
          </cell>
          <cell r="B586" t="str">
            <v>ESCAPE - PAYOFF AMOUNT</v>
          </cell>
          <cell r="C586" t="str">
            <v>ESCAPE</v>
          </cell>
          <cell r="D586" t="str">
            <v>88009-02-</v>
          </cell>
          <cell r="F586">
            <v>40118</v>
          </cell>
          <cell r="G586">
            <v>6084.54</v>
          </cell>
          <cell r="H586">
            <v>0</v>
          </cell>
          <cell r="I586">
            <v>6084.54</v>
          </cell>
          <cell r="J586">
            <v>2281.6799999999998</v>
          </cell>
          <cell r="K586">
            <v>3802.86</v>
          </cell>
          <cell r="L586">
            <v>0</v>
          </cell>
          <cell r="M586">
            <v>1774.64</v>
          </cell>
        </row>
        <row r="587">
          <cell r="A587">
            <v>7564</v>
          </cell>
          <cell r="B587" t="str">
            <v>SUV</v>
          </cell>
          <cell r="C587" t="str">
            <v>EXPEDITION</v>
          </cell>
          <cell r="D587" t="str">
            <v>88009-02-</v>
          </cell>
          <cell r="E587" t="str">
            <v>101M</v>
          </cell>
          <cell r="F587">
            <v>38657</v>
          </cell>
          <cell r="G587">
            <v>45768.33</v>
          </cell>
          <cell r="H587">
            <v>0</v>
          </cell>
          <cell r="I587">
            <v>22884.12</v>
          </cell>
          <cell r="J587">
            <v>45768.33</v>
          </cell>
          <cell r="K587">
            <v>0</v>
          </cell>
          <cell r="L587">
            <v>0</v>
          </cell>
          <cell r="M587">
            <v>0</v>
          </cell>
        </row>
        <row r="588">
          <cell r="A588">
            <v>7566</v>
          </cell>
          <cell r="B588" t="str">
            <v>AUTOMOBILE</v>
          </cell>
          <cell r="C588" t="str">
            <v>EXPLORER</v>
          </cell>
          <cell r="D588" t="str">
            <v>88009-02-</v>
          </cell>
          <cell r="E588" t="str">
            <v>010</v>
          </cell>
          <cell r="F588">
            <v>40330</v>
          </cell>
          <cell r="G588">
            <v>31137.99</v>
          </cell>
          <cell r="H588">
            <v>0</v>
          </cell>
          <cell r="I588">
            <v>20109.919999999998</v>
          </cell>
          <cell r="J588">
            <v>31137.99</v>
          </cell>
          <cell r="K588">
            <v>0</v>
          </cell>
          <cell r="L588">
            <v>0</v>
          </cell>
          <cell r="M588">
            <v>3243.46</v>
          </cell>
        </row>
        <row r="589">
          <cell r="A589">
            <v>7566.01</v>
          </cell>
          <cell r="B589" t="str">
            <v>EXPLORER - PAYOFF AMOUNT</v>
          </cell>
          <cell r="C589" t="str">
            <v>EXPLORER</v>
          </cell>
          <cell r="D589" t="str">
            <v>88009-02-</v>
          </cell>
          <cell r="F589">
            <v>40330</v>
          </cell>
          <cell r="G589">
            <v>7000.96</v>
          </cell>
          <cell r="H589">
            <v>0</v>
          </cell>
          <cell r="I589">
            <v>7000.96</v>
          </cell>
          <cell r="J589">
            <v>583.41999999999996</v>
          </cell>
          <cell r="K589">
            <v>6417.54</v>
          </cell>
          <cell r="L589">
            <v>0</v>
          </cell>
          <cell r="M589">
            <v>583.41999999999996</v>
          </cell>
        </row>
        <row r="590">
          <cell r="A590">
            <v>7567</v>
          </cell>
          <cell r="B590" t="str">
            <v>HYBRID AUTOMOBILE</v>
          </cell>
          <cell r="C590" t="str">
            <v>ESCAPE</v>
          </cell>
          <cell r="D590" t="str">
            <v>88009-02-</v>
          </cell>
          <cell r="E590" t="str">
            <v>101M</v>
          </cell>
          <cell r="F590">
            <v>40330</v>
          </cell>
          <cell r="G590">
            <v>26608.5</v>
          </cell>
          <cell r="H590">
            <v>0</v>
          </cell>
          <cell r="I590">
            <v>17184.689999999999</v>
          </cell>
          <cell r="J590">
            <v>26608.5</v>
          </cell>
          <cell r="K590">
            <v>0</v>
          </cell>
          <cell r="L590">
            <v>0</v>
          </cell>
          <cell r="M590">
            <v>2771.85</v>
          </cell>
        </row>
        <row r="591">
          <cell r="A591">
            <v>7567.01</v>
          </cell>
          <cell r="B591" t="str">
            <v>ESCAPE - PAYOFF AMOUNT</v>
          </cell>
          <cell r="C591" t="str">
            <v>ESCAPE</v>
          </cell>
          <cell r="D591" t="str">
            <v>88009-02-</v>
          </cell>
          <cell r="F591">
            <v>40330</v>
          </cell>
          <cell r="G591">
            <v>5799.19</v>
          </cell>
          <cell r="H591">
            <v>0</v>
          </cell>
          <cell r="I591">
            <v>5799.19</v>
          </cell>
          <cell r="J591">
            <v>483.26</v>
          </cell>
          <cell r="K591">
            <v>5315.93</v>
          </cell>
          <cell r="L591">
            <v>0</v>
          </cell>
          <cell r="M591">
            <v>483.26</v>
          </cell>
        </row>
        <row r="592">
          <cell r="A592">
            <v>7568</v>
          </cell>
          <cell r="B592" t="str">
            <v>HYBRID AUTOMOBILE</v>
          </cell>
          <cell r="C592" t="str">
            <v>ESCAPE</v>
          </cell>
          <cell r="D592" t="str">
            <v>88009-02-</v>
          </cell>
          <cell r="E592" t="str">
            <v>101M</v>
          </cell>
          <cell r="F592">
            <v>38961</v>
          </cell>
          <cell r="G592">
            <v>26996.78</v>
          </cell>
          <cell r="H592">
            <v>0</v>
          </cell>
          <cell r="I592">
            <v>19122.759999999998</v>
          </cell>
          <cell r="J592">
            <v>26434.21</v>
          </cell>
          <cell r="K592">
            <v>562.57000000000005</v>
          </cell>
          <cell r="L592">
            <v>0</v>
          </cell>
          <cell r="M592">
            <v>3937.01</v>
          </cell>
        </row>
        <row r="593">
          <cell r="A593">
            <v>7569</v>
          </cell>
          <cell r="B593" t="str">
            <v>HYBRID AUTOMOBILE</v>
          </cell>
          <cell r="C593" t="str">
            <v>ESCAPE</v>
          </cell>
          <cell r="D593" t="str">
            <v>88009-02-</v>
          </cell>
          <cell r="E593" t="str">
            <v>101M</v>
          </cell>
          <cell r="F593">
            <v>38991</v>
          </cell>
          <cell r="G593">
            <v>26253.919999999998</v>
          </cell>
          <cell r="H593">
            <v>0</v>
          </cell>
          <cell r="I593">
            <v>19143.45</v>
          </cell>
          <cell r="J593">
            <v>25160.15</v>
          </cell>
          <cell r="K593">
            <v>1093.77</v>
          </cell>
          <cell r="L593">
            <v>0</v>
          </cell>
          <cell r="M593">
            <v>3828.72</v>
          </cell>
        </row>
        <row r="594">
          <cell r="A594">
            <v>7570</v>
          </cell>
          <cell r="B594" t="str">
            <v>HYBRID AUTOMOBILE</v>
          </cell>
          <cell r="C594" t="str">
            <v>ESCAPE</v>
          </cell>
          <cell r="D594" t="str">
            <v>88009-02-</v>
          </cell>
          <cell r="E594" t="str">
            <v>801M</v>
          </cell>
          <cell r="F594">
            <v>38961</v>
          </cell>
          <cell r="G594">
            <v>26996.78</v>
          </cell>
          <cell r="H594">
            <v>0</v>
          </cell>
          <cell r="I594">
            <v>19122.759999999998</v>
          </cell>
          <cell r="J594">
            <v>26434.21</v>
          </cell>
          <cell r="K594">
            <v>562.57000000000005</v>
          </cell>
          <cell r="L594">
            <v>0</v>
          </cell>
          <cell r="M594">
            <v>3937.01</v>
          </cell>
        </row>
        <row r="595">
          <cell r="A595">
            <v>7571</v>
          </cell>
          <cell r="B595" t="str">
            <v>HYBRID AUTOMOBILE</v>
          </cell>
          <cell r="C595" t="str">
            <v>ESCAPE</v>
          </cell>
          <cell r="D595" t="str">
            <v>88009-02-</v>
          </cell>
          <cell r="E595" t="str">
            <v>801M</v>
          </cell>
          <cell r="F595">
            <v>38991</v>
          </cell>
          <cell r="G595">
            <v>26254.37</v>
          </cell>
          <cell r="H595">
            <v>0</v>
          </cell>
          <cell r="I595">
            <v>19143.78</v>
          </cell>
          <cell r="J595">
            <v>25160.6</v>
          </cell>
          <cell r="K595">
            <v>1093.77</v>
          </cell>
          <cell r="L595">
            <v>0</v>
          </cell>
          <cell r="M595">
            <v>3828.79</v>
          </cell>
        </row>
        <row r="596">
          <cell r="A596">
            <v>7572</v>
          </cell>
          <cell r="B596" t="str">
            <v>SUV</v>
          </cell>
          <cell r="C596" t="str">
            <v>EXPEDITION</v>
          </cell>
          <cell r="D596" t="str">
            <v>88009-02-</v>
          </cell>
          <cell r="E596" t="str">
            <v>050</v>
          </cell>
          <cell r="F596">
            <v>39052</v>
          </cell>
          <cell r="G596">
            <v>37926.199999999997</v>
          </cell>
          <cell r="H596">
            <v>0</v>
          </cell>
          <cell r="I596">
            <v>29234.77</v>
          </cell>
          <cell r="J596">
            <v>34765.72</v>
          </cell>
          <cell r="K596">
            <v>3160.48</v>
          </cell>
          <cell r="L596">
            <v>0</v>
          </cell>
          <cell r="M596">
            <v>5530.91</v>
          </cell>
        </row>
        <row r="597">
          <cell r="A597">
            <v>7573</v>
          </cell>
          <cell r="B597" t="str">
            <v>HYBRID AUTOMOBILE</v>
          </cell>
          <cell r="C597" t="str">
            <v>ESCAPE</v>
          </cell>
          <cell r="D597" t="str">
            <v>88009-02-</v>
          </cell>
          <cell r="E597" t="str">
            <v>701M</v>
          </cell>
          <cell r="F597">
            <v>39052</v>
          </cell>
          <cell r="G597">
            <v>25585.81</v>
          </cell>
          <cell r="H597">
            <v>0</v>
          </cell>
          <cell r="I597">
            <v>19722.37</v>
          </cell>
          <cell r="J597">
            <v>23453.759999999998</v>
          </cell>
          <cell r="K597">
            <v>2132.0500000000002</v>
          </cell>
          <cell r="L597">
            <v>0</v>
          </cell>
          <cell r="M597">
            <v>3731.28</v>
          </cell>
        </row>
        <row r="598">
          <cell r="A598">
            <v>7574</v>
          </cell>
          <cell r="B598" t="str">
            <v>HYBRID AUTOMOBILE</v>
          </cell>
          <cell r="C598" t="str">
            <v>ESCAPE</v>
          </cell>
          <cell r="D598" t="str">
            <v>88009-02-</v>
          </cell>
          <cell r="E598" t="str">
            <v>015</v>
          </cell>
          <cell r="F598">
            <v>39083</v>
          </cell>
          <cell r="G598">
            <v>28686.36</v>
          </cell>
          <cell r="H598">
            <v>5305</v>
          </cell>
          <cell r="I598">
            <v>23381.360000000001</v>
          </cell>
          <cell r="J598">
            <v>20945.73</v>
          </cell>
          <cell r="K598">
            <v>7740.63</v>
          </cell>
          <cell r="L598">
            <v>0</v>
          </cell>
          <cell r="M598">
            <v>3409.77</v>
          </cell>
        </row>
        <row r="599">
          <cell r="A599">
            <v>7575</v>
          </cell>
          <cell r="B599" t="str">
            <v>HYBRID AUTOMOBILE</v>
          </cell>
          <cell r="C599" t="str">
            <v>ESCAPE</v>
          </cell>
          <cell r="D599" t="str">
            <v>88009-02-</v>
          </cell>
          <cell r="E599" t="str">
            <v>101M</v>
          </cell>
          <cell r="F599">
            <v>39083</v>
          </cell>
          <cell r="G599">
            <v>28686.36</v>
          </cell>
          <cell r="H599">
            <v>5305</v>
          </cell>
          <cell r="I599">
            <v>23381.360000000001</v>
          </cell>
          <cell r="J599">
            <v>20945.73</v>
          </cell>
          <cell r="K599">
            <v>7740.63</v>
          </cell>
          <cell r="L599">
            <v>0</v>
          </cell>
          <cell r="M599">
            <v>3409.77</v>
          </cell>
        </row>
        <row r="600">
          <cell r="A600">
            <v>7576</v>
          </cell>
          <cell r="B600" t="str">
            <v>AUTOMOBILE</v>
          </cell>
          <cell r="C600" t="str">
            <v>EXPLORER</v>
          </cell>
          <cell r="D600" t="str">
            <v>88009-02-</v>
          </cell>
          <cell r="E600" t="str">
            <v>010</v>
          </cell>
          <cell r="F600">
            <v>39234</v>
          </cell>
          <cell r="G600">
            <v>32344.42</v>
          </cell>
          <cell r="H600">
            <v>5992.63</v>
          </cell>
          <cell r="I600">
            <v>26351.79</v>
          </cell>
          <cell r="J600">
            <v>20862</v>
          </cell>
          <cell r="K600">
            <v>11482.42</v>
          </cell>
          <cell r="L600">
            <v>0</v>
          </cell>
          <cell r="M600">
            <v>3843</v>
          </cell>
        </row>
        <row r="601">
          <cell r="A601">
            <v>7577</v>
          </cell>
          <cell r="B601" t="str">
            <v>HYBRID AUTOMOBILE</v>
          </cell>
          <cell r="C601" t="str">
            <v>ESCAPE</v>
          </cell>
          <cell r="D601" t="str">
            <v>88009-02-</v>
          </cell>
          <cell r="E601" t="str">
            <v>601M</v>
          </cell>
          <cell r="F601">
            <v>39234</v>
          </cell>
          <cell r="G601">
            <v>26016.39</v>
          </cell>
          <cell r="H601">
            <v>4820.26</v>
          </cell>
          <cell r="I601">
            <v>21196.13</v>
          </cell>
          <cell r="J601">
            <v>16780.419999999998</v>
          </cell>
          <cell r="K601">
            <v>9235.9699999999993</v>
          </cell>
          <cell r="L601">
            <v>0</v>
          </cell>
          <cell r="M601">
            <v>3091.13</v>
          </cell>
        </row>
        <row r="602">
          <cell r="A602">
            <v>7578</v>
          </cell>
          <cell r="B602" t="str">
            <v>HYBRID AUTOMOBILE</v>
          </cell>
          <cell r="C602" t="str">
            <v>ESCAPE</v>
          </cell>
          <cell r="D602" t="str">
            <v>88009-02-</v>
          </cell>
          <cell r="E602" t="str">
            <v>701M</v>
          </cell>
          <cell r="F602">
            <v>39326</v>
          </cell>
          <cell r="G602">
            <v>26610.720000000001</v>
          </cell>
          <cell r="H602">
            <v>4916.53</v>
          </cell>
          <cell r="I602">
            <v>21694.19</v>
          </cell>
          <cell r="J602">
            <v>15818.6</v>
          </cell>
          <cell r="K602">
            <v>10792.12</v>
          </cell>
          <cell r="L602">
            <v>0</v>
          </cell>
          <cell r="M602">
            <v>3163.72</v>
          </cell>
        </row>
        <row r="603">
          <cell r="A603">
            <v>7579</v>
          </cell>
          <cell r="B603" t="str">
            <v>HYBRID AUTOMOBILE</v>
          </cell>
          <cell r="C603" t="str">
            <v>ESCAPE</v>
          </cell>
          <cell r="D603" t="str">
            <v>88009-02-</v>
          </cell>
          <cell r="E603" t="str">
            <v>111M</v>
          </cell>
          <cell r="F603">
            <v>39356</v>
          </cell>
          <cell r="G603">
            <v>26918.48</v>
          </cell>
          <cell r="H603">
            <v>4977.74</v>
          </cell>
          <cell r="I603">
            <v>21940.74</v>
          </cell>
          <cell r="J603">
            <v>15541.4</v>
          </cell>
          <cell r="K603">
            <v>11377.08</v>
          </cell>
          <cell r="L603">
            <v>0</v>
          </cell>
          <cell r="M603">
            <v>3199.7</v>
          </cell>
        </row>
        <row r="604">
          <cell r="A604">
            <v>7580</v>
          </cell>
          <cell r="B604" t="str">
            <v>HYBRID AUTOMOBILE</v>
          </cell>
          <cell r="C604" t="str">
            <v>ESCAPE</v>
          </cell>
          <cell r="D604" t="str">
            <v>88009-02-</v>
          </cell>
          <cell r="E604" t="str">
            <v>101M</v>
          </cell>
          <cell r="F604">
            <v>39387</v>
          </cell>
          <cell r="G604">
            <v>27267.69</v>
          </cell>
          <cell r="H604">
            <v>5107.88</v>
          </cell>
          <cell r="I604">
            <v>22159.81</v>
          </cell>
          <cell r="J604">
            <v>15234.78</v>
          </cell>
          <cell r="K604">
            <v>12032.91</v>
          </cell>
          <cell r="L604">
            <v>0</v>
          </cell>
          <cell r="M604">
            <v>3231.62</v>
          </cell>
        </row>
        <row r="605">
          <cell r="A605">
            <v>7581</v>
          </cell>
          <cell r="B605" t="str">
            <v>HYBRID AUTOMOBILE</v>
          </cell>
          <cell r="C605" t="str">
            <v>ESCAPE</v>
          </cell>
          <cell r="D605" t="str">
            <v>88009-02-</v>
          </cell>
          <cell r="E605" t="str">
            <v>301M</v>
          </cell>
          <cell r="F605">
            <v>39387</v>
          </cell>
          <cell r="G605">
            <v>27104.86</v>
          </cell>
          <cell r="H605">
            <v>5107.88</v>
          </cell>
          <cell r="I605">
            <v>21996.98</v>
          </cell>
          <cell r="J605">
            <v>15122.91</v>
          </cell>
          <cell r="K605">
            <v>11981.95</v>
          </cell>
          <cell r="L605">
            <v>0</v>
          </cell>
          <cell r="M605">
            <v>3207.89</v>
          </cell>
        </row>
        <row r="606">
          <cell r="A606">
            <v>7582</v>
          </cell>
          <cell r="B606" t="str">
            <v>HYBRID AUTOMOBILE</v>
          </cell>
          <cell r="C606" t="str">
            <v>ESCAPE</v>
          </cell>
          <cell r="D606" t="str">
            <v>88009-02-</v>
          </cell>
          <cell r="E606" t="str">
            <v>701M</v>
          </cell>
          <cell r="F606">
            <v>39508</v>
          </cell>
          <cell r="G606">
            <v>27264.38</v>
          </cell>
          <cell r="H606">
            <v>5452.88</v>
          </cell>
          <cell r="I606">
            <v>21811.5</v>
          </cell>
          <cell r="J606">
            <v>13177.89</v>
          </cell>
          <cell r="K606">
            <v>14086.49</v>
          </cell>
          <cell r="L606">
            <v>0</v>
          </cell>
          <cell r="M606">
            <v>3180.87</v>
          </cell>
        </row>
        <row r="607">
          <cell r="A607">
            <v>7583</v>
          </cell>
          <cell r="B607" t="str">
            <v>HYBRID AUTOMOBILE</v>
          </cell>
          <cell r="C607" t="str">
            <v>ESCAPE</v>
          </cell>
          <cell r="D607" t="str">
            <v>88009-02-</v>
          </cell>
          <cell r="E607" t="str">
            <v>601M</v>
          </cell>
          <cell r="F607">
            <v>39539</v>
          </cell>
          <cell r="G607">
            <v>28666.58</v>
          </cell>
          <cell r="H607">
            <v>5733.32</v>
          </cell>
          <cell r="I607">
            <v>22933.26</v>
          </cell>
          <cell r="J607">
            <v>13377.84</v>
          </cell>
          <cell r="K607">
            <v>15288.74</v>
          </cell>
          <cell r="L607">
            <v>0</v>
          </cell>
          <cell r="M607">
            <v>3344.46</v>
          </cell>
        </row>
        <row r="608">
          <cell r="A608">
            <v>7584</v>
          </cell>
          <cell r="B608" t="str">
            <v>HYBRID AUTOMOBILE</v>
          </cell>
          <cell r="C608" t="str">
            <v>ESCAPE</v>
          </cell>
          <cell r="D608" t="str">
            <v>88009-02-</v>
          </cell>
          <cell r="E608" t="str">
            <v>601M</v>
          </cell>
          <cell r="F608">
            <v>39539</v>
          </cell>
          <cell r="G608">
            <v>27767.37</v>
          </cell>
          <cell r="H608">
            <v>5553.47</v>
          </cell>
          <cell r="I608">
            <v>22213.9</v>
          </cell>
          <cell r="J608">
            <v>12958.12</v>
          </cell>
          <cell r="K608">
            <v>14809.25</v>
          </cell>
          <cell r="L608">
            <v>0</v>
          </cell>
          <cell r="M608">
            <v>3239.53</v>
          </cell>
        </row>
        <row r="609">
          <cell r="A609">
            <v>7585</v>
          </cell>
          <cell r="B609" t="str">
            <v>HYBRID AUTOMOBILE</v>
          </cell>
          <cell r="C609" t="str">
            <v>ESCAPE</v>
          </cell>
          <cell r="D609" t="str">
            <v>88009-02-</v>
          </cell>
          <cell r="E609" t="str">
            <v>101M</v>
          </cell>
          <cell r="F609">
            <v>39569</v>
          </cell>
          <cell r="G609">
            <v>29337.79</v>
          </cell>
          <cell r="H609">
            <v>5867.56</v>
          </cell>
          <cell r="I609">
            <v>23470.23</v>
          </cell>
          <cell r="J609">
            <v>13201.92</v>
          </cell>
          <cell r="K609">
            <v>16135.87</v>
          </cell>
          <cell r="L609">
            <v>0</v>
          </cell>
          <cell r="M609">
            <v>3422.72</v>
          </cell>
        </row>
        <row r="610">
          <cell r="A610">
            <v>7586</v>
          </cell>
          <cell r="B610" t="str">
            <v>HYBRID AUTOMOBILE</v>
          </cell>
          <cell r="C610" t="str">
            <v>ESCAPE</v>
          </cell>
          <cell r="D610" t="str">
            <v>88009-02-</v>
          </cell>
          <cell r="E610" t="str">
            <v>301M</v>
          </cell>
          <cell r="F610">
            <v>39600</v>
          </cell>
          <cell r="G610">
            <v>30056.59</v>
          </cell>
          <cell r="H610">
            <v>6011.32</v>
          </cell>
          <cell r="I610">
            <v>24045.27</v>
          </cell>
          <cell r="J610">
            <v>13024.44</v>
          </cell>
          <cell r="K610">
            <v>17032.150000000001</v>
          </cell>
          <cell r="L610">
            <v>0</v>
          </cell>
          <cell r="M610">
            <v>3506.58</v>
          </cell>
        </row>
        <row r="611">
          <cell r="A611">
            <v>7587</v>
          </cell>
          <cell r="B611" t="str">
            <v>HYBRID AUTOMOBILE</v>
          </cell>
          <cell r="C611" t="str">
            <v>ESCAPE</v>
          </cell>
          <cell r="D611" t="str">
            <v>88009-02-</v>
          </cell>
          <cell r="E611" t="str">
            <v>111M</v>
          </cell>
          <cell r="F611">
            <v>39600</v>
          </cell>
          <cell r="G611">
            <v>28927.56</v>
          </cell>
          <cell r="H611">
            <v>5785.51</v>
          </cell>
          <cell r="I611">
            <v>23142.05</v>
          </cell>
          <cell r="J611">
            <v>12535.38</v>
          </cell>
          <cell r="K611">
            <v>16392.18</v>
          </cell>
          <cell r="L611">
            <v>0</v>
          </cell>
          <cell r="M611">
            <v>3374.91</v>
          </cell>
        </row>
        <row r="612">
          <cell r="A612">
            <v>7588</v>
          </cell>
          <cell r="B612" t="str">
            <v>AUTOMOBILE</v>
          </cell>
          <cell r="C612" t="str">
            <v>EXPLORER</v>
          </cell>
          <cell r="D612" t="str">
            <v>88009-02-</v>
          </cell>
          <cell r="E612" t="str">
            <v>010</v>
          </cell>
          <cell r="F612">
            <v>39600</v>
          </cell>
          <cell r="G612">
            <v>33735.919999999998</v>
          </cell>
          <cell r="H612">
            <v>6747.18</v>
          </cell>
          <cell r="I612">
            <v>26988.74</v>
          </cell>
          <cell r="J612">
            <v>14619.02</v>
          </cell>
          <cell r="K612">
            <v>19116.900000000001</v>
          </cell>
          <cell r="L612">
            <v>0</v>
          </cell>
          <cell r="M612">
            <v>3935.89</v>
          </cell>
        </row>
        <row r="613">
          <cell r="A613">
            <v>7589</v>
          </cell>
          <cell r="B613" t="str">
            <v>HYBRID AUTOMOBILE</v>
          </cell>
          <cell r="C613" t="str">
            <v>ESCAPE</v>
          </cell>
          <cell r="D613" t="str">
            <v>88009-02-</v>
          </cell>
          <cell r="E613" t="str">
            <v>101M</v>
          </cell>
          <cell r="F613">
            <v>39630</v>
          </cell>
          <cell r="G613">
            <v>30066.91</v>
          </cell>
          <cell r="H613">
            <v>6013.38</v>
          </cell>
          <cell r="I613">
            <v>24053.53</v>
          </cell>
          <cell r="J613">
            <v>12528</v>
          </cell>
          <cell r="K613">
            <v>17538.91</v>
          </cell>
          <cell r="L613">
            <v>0</v>
          </cell>
          <cell r="M613">
            <v>3507.84</v>
          </cell>
        </row>
        <row r="614">
          <cell r="A614">
            <v>7590</v>
          </cell>
          <cell r="B614" t="str">
            <v>HYBRID AUTOMOBILE</v>
          </cell>
          <cell r="C614" t="str">
            <v>ESCAPE</v>
          </cell>
          <cell r="D614" t="str">
            <v>88009-02-</v>
          </cell>
          <cell r="E614" t="str">
            <v>101M</v>
          </cell>
          <cell r="F614">
            <v>39722</v>
          </cell>
          <cell r="G614">
            <v>30751.64</v>
          </cell>
          <cell r="H614">
            <v>6150.33</v>
          </cell>
          <cell r="I614">
            <v>24601.31</v>
          </cell>
          <cell r="J614">
            <v>11275.66</v>
          </cell>
          <cell r="K614">
            <v>19475.98</v>
          </cell>
          <cell r="L614">
            <v>0</v>
          </cell>
          <cell r="M614">
            <v>3587.71</v>
          </cell>
        </row>
        <row r="615">
          <cell r="A615">
            <v>7591</v>
          </cell>
          <cell r="B615" t="str">
            <v>HYBRID AUTOMOBILE</v>
          </cell>
          <cell r="C615" t="str">
            <v>ESCAPE</v>
          </cell>
          <cell r="D615" t="str">
            <v>88009-02-</v>
          </cell>
          <cell r="E615" t="str">
            <v>101M</v>
          </cell>
          <cell r="F615">
            <v>39722</v>
          </cell>
          <cell r="G615">
            <v>30873.87</v>
          </cell>
          <cell r="H615">
            <v>6174.77</v>
          </cell>
          <cell r="I615">
            <v>24699.1</v>
          </cell>
          <cell r="J615">
            <v>11320.32</v>
          </cell>
          <cell r="K615">
            <v>19553.55</v>
          </cell>
          <cell r="L615">
            <v>0</v>
          </cell>
          <cell r="M615">
            <v>3601.92</v>
          </cell>
        </row>
        <row r="616">
          <cell r="A616">
            <v>7592</v>
          </cell>
          <cell r="B616" t="str">
            <v>HYBRID AUTOMOBILE</v>
          </cell>
          <cell r="C616" t="str">
            <v>ESCAPE</v>
          </cell>
          <cell r="D616" t="str">
            <v>88009-02-</v>
          </cell>
          <cell r="E616" t="str">
            <v>020</v>
          </cell>
          <cell r="F616">
            <v>39753</v>
          </cell>
          <cell r="G616">
            <v>30873.87</v>
          </cell>
          <cell r="H616">
            <v>6174.77</v>
          </cell>
          <cell r="I616">
            <v>24699.1</v>
          </cell>
          <cell r="J616">
            <v>10805.76</v>
          </cell>
          <cell r="K616">
            <v>20068.11</v>
          </cell>
          <cell r="L616">
            <v>0</v>
          </cell>
          <cell r="M616">
            <v>3601.92</v>
          </cell>
        </row>
        <row r="617">
          <cell r="A617">
            <v>7593</v>
          </cell>
          <cell r="B617" t="str">
            <v>HYBRID AUTOMOBILE</v>
          </cell>
          <cell r="C617" t="str">
            <v>ESCAPE</v>
          </cell>
          <cell r="D617" t="str">
            <v>88009-02-</v>
          </cell>
          <cell r="E617" t="str">
            <v>701M</v>
          </cell>
          <cell r="F617">
            <v>39753</v>
          </cell>
          <cell r="G617">
            <v>30873.87</v>
          </cell>
          <cell r="H617">
            <v>6174.77</v>
          </cell>
          <cell r="I617">
            <v>24699.1</v>
          </cell>
          <cell r="J617">
            <v>10805.76</v>
          </cell>
          <cell r="K617">
            <v>20068.11</v>
          </cell>
          <cell r="L617">
            <v>0</v>
          </cell>
          <cell r="M617">
            <v>3601.92</v>
          </cell>
        </row>
        <row r="618">
          <cell r="A618">
            <v>7594</v>
          </cell>
          <cell r="B618" t="str">
            <v>HYBRID SUV</v>
          </cell>
          <cell r="C618" t="str">
            <v>ESCALADE</v>
          </cell>
          <cell r="D618" t="str">
            <v>88009-02-</v>
          </cell>
          <cell r="E618" t="str">
            <v>010</v>
          </cell>
          <cell r="F618">
            <v>39814</v>
          </cell>
          <cell r="G618">
            <v>71779.899999999994</v>
          </cell>
          <cell r="H618">
            <v>8999.7999999999993</v>
          </cell>
          <cell r="I618">
            <v>62780.1</v>
          </cell>
          <cell r="J618">
            <v>24850.48</v>
          </cell>
          <cell r="K618">
            <v>46929.42</v>
          </cell>
          <cell r="L618">
            <v>0</v>
          </cell>
          <cell r="M618">
            <v>9155.44</v>
          </cell>
        </row>
        <row r="619">
          <cell r="A619">
            <v>7595</v>
          </cell>
          <cell r="B619" t="str">
            <v>HYBRID AUTOMOBILE</v>
          </cell>
          <cell r="C619" t="str">
            <v>ESCAPE</v>
          </cell>
          <cell r="D619" t="str">
            <v>88009-02-</v>
          </cell>
          <cell r="E619" t="str">
            <v>701M</v>
          </cell>
          <cell r="F619">
            <v>39814</v>
          </cell>
          <cell r="G619">
            <v>31135.919999999998</v>
          </cell>
          <cell r="H619">
            <v>4499.97</v>
          </cell>
          <cell r="I619">
            <v>26635.95</v>
          </cell>
          <cell r="J619">
            <v>10543.48</v>
          </cell>
          <cell r="K619">
            <v>20592.439999999999</v>
          </cell>
          <cell r="L619">
            <v>0</v>
          </cell>
          <cell r="M619">
            <v>3884.44</v>
          </cell>
        </row>
        <row r="620">
          <cell r="A620">
            <v>7596</v>
          </cell>
          <cell r="B620" t="str">
            <v>HYBRID AUTOMOBILE</v>
          </cell>
          <cell r="C620" t="str">
            <v>ESCAPE</v>
          </cell>
          <cell r="D620" t="str">
            <v>88009-02-</v>
          </cell>
          <cell r="E620" t="str">
            <v>101M</v>
          </cell>
          <cell r="F620">
            <v>39845</v>
          </cell>
          <cell r="G620">
            <v>31392.5</v>
          </cell>
          <cell r="H620">
            <v>5800</v>
          </cell>
          <cell r="I620">
            <v>25592.5</v>
          </cell>
          <cell r="J620">
            <v>9597.24</v>
          </cell>
          <cell r="K620">
            <v>21795.26</v>
          </cell>
          <cell r="L620">
            <v>0</v>
          </cell>
          <cell r="M620">
            <v>3732.26</v>
          </cell>
        </row>
        <row r="621">
          <cell r="A621">
            <v>7597</v>
          </cell>
          <cell r="B621" t="str">
            <v>AUTOMOBILE</v>
          </cell>
          <cell r="C621" t="str">
            <v>EXPLORER</v>
          </cell>
          <cell r="D621" t="str">
            <v>88009-02-</v>
          </cell>
          <cell r="E621" t="str">
            <v>101M</v>
          </cell>
          <cell r="F621">
            <v>39904</v>
          </cell>
          <cell r="G621">
            <v>28532.82</v>
          </cell>
          <cell r="H621">
            <v>5223.3999999999996</v>
          </cell>
          <cell r="I621">
            <v>23309.42</v>
          </cell>
          <cell r="J621">
            <v>7769.76</v>
          </cell>
          <cell r="K621">
            <v>20763.060000000001</v>
          </cell>
          <cell r="L621">
            <v>0</v>
          </cell>
          <cell r="M621">
            <v>3399.27</v>
          </cell>
        </row>
        <row r="622">
          <cell r="A622">
            <v>7598</v>
          </cell>
          <cell r="B622" t="str">
            <v>HYBRID AUTOMOBILE</v>
          </cell>
          <cell r="C622" t="str">
            <v>ESCAPE</v>
          </cell>
          <cell r="D622" t="str">
            <v>88009-02-</v>
          </cell>
          <cell r="E622" t="str">
            <v>701M</v>
          </cell>
          <cell r="F622">
            <v>39904</v>
          </cell>
          <cell r="G622">
            <v>32130.3</v>
          </cell>
          <cell r="H622">
            <v>4500.1400000000003</v>
          </cell>
          <cell r="I622">
            <v>27630.16</v>
          </cell>
          <cell r="J622">
            <v>9210.08</v>
          </cell>
          <cell r="K622">
            <v>22920.22</v>
          </cell>
          <cell r="L622">
            <v>0</v>
          </cell>
          <cell r="M622">
            <v>4029.41</v>
          </cell>
        </row>
        <row r="623">
          <cell r="A623">
            <v>7599</v>
          </cell>
          <cell r="B623" t="str">
            <v>HYBRID AUTOMOBILE</v>
          </cell>
          <cell r="C623" t="str">
            <v>ESCAPE</v>
          </cell>
          <cell r="D623" t="str">
            <v>88009-02-</v>
          </cell>
          <cell r="E623" t="str">
            <v>101M</v>
          </cell>
          <cell r="F623">
            <v>39934</v>
          </cell>
          <cell r="G623">
            <v>31778.97</v>
          </cell>
          <cell r="H623">
            <v>4500.12</v>
          </cell>
          <cell r="I623">
            <v>27278.85</v>
          </cell>
          <cell r="J623">
            <v>8524.65</v>
          </cell>
          <cell r="K623">
            <v>23254.32</v>
          </cell>
          <cell r="L623">
            <v>0</v>
          </cell>
          <cell r="M623">
            <v>3978.17</v>
          </cell>
        </row>
        <row r="624">
          <cell r="A624">
            <v>7600</v>
          </cell>
          <cell r="B624" t="str">
            <v>HYBRID AUTOMOBILE</v>
          </cell>
          <cell r="C624" t="str">
            <v>TAHOE</v>
          </cell>
          <cell r="D624" t="str">
            <v>88009-02-</v>
          </cell>
          <cell r="E624" t="str">
            <v>301M</v>
          </cell>
          <cell r="F624">
            <v>39965</v>
          </cell>
          <cell r="G624">
            <v>51751.73</v>
          </cell>
          <cell r="H624">
            <v>4500.12</v>
          </cell>
          <cell r="I624">
            <v>47251.61</v>
          </cell>
          <cell r="J624">
            <v>13781.74</v>
          </cell>
          <cell r="K624">
            <v>37969.99</v>
          </cell>
          <cell r="L624">
            <v>0</v>
          </cell>
          <cell r="M624">
            <v>6890.87</v>
          </cell>
        </row>
        <row r="625">
          <cell r="A625">
            <v>7601</v>
          </cell>
          <cell r="B625" t="str">
            <v>AUTOMOBILE</v>
          </cell>
          <cell r="C625" t="str">
            <v>EXPLORER</v>
          </cell>
          <cell r="D625" t="str">
            <v>88009-02-</v>
          </cell>
          <cell r="E625" t="str">
            <v>141M</v>
          </cell>
          <cell r="F625">
            <v>40026</v>
          </cell>
          <cell r="G625">
            <v>27062.66</v>
          </cell>
          <cell r="H625">
            <v>3999.92</v>
          </cell>
          <cell r="I625">
            <v>23062.74</v>
          </cell>
          <cell r="J625">
            <v>5765.64</v>
          </cell>
          <cell r="K625">
            <v>21297.02</v>
          </cell>
          <cell r="L625">
            <v>0</v>
          </cell>
          <cell r="M625">
            <v>3363.29</v>
          </cell>
        </row>
        <row r="626">
          <cell r="A626">
            <v>7602</v>
          </cell>
          <cell r="B626" t="str">
            <v>AUTOMOBILE</v>
          </cell>
          <cell r="C626" t="str">
            <v>ESCAPE HYBRID</v>
          </cell>
          <cell r="D626" t="str">
            <v>88009-02-</v>
          </cell>
          <cell r="E626" t="str">
            <v>701M</v>
          </cell>
          <cell r="F626">
            <v>40269</v>
          </cell>
          <cell r="G626">
            <v>31182.09</v>
          </cell>
          <cell r="H626">
            <v>4499.91</v>
          </cell>
          <cell r="I626">
            <v>26682.18</v>
          </cell>
          <cell r="J626">
            <v>2223.52</v>
          </cell>
          <cell r="K626">
            <v>28958.57</v>
          </cell>
          <cell r="L626">
            <v>0</v>
          </cell>
          <cell r="M626">
            <v>2223.52</v>
          </cell>
        </row>
        <row r="627">
          <cell r="A627">
            <v>7603</v>
          </cell>
          <cell r="B627" t="str">
            <v>SUV</v>
          </cell>
          <cell r="C627" t="str">
            <v>GL550</v>
          </cell>
          <cell r="D627" t="str">
            <v>88009-02-</v>
          </cell>
          <cell r="E627" t="str">
            <v>010</v>
          </cell>
          <cell r="F627">
            <v>40248</v>
          </cell>
          <cell r="G627">
            <v>88424.89</v>
          </cell>
          <cell r="H627">
            <v>0</v>
          </cell>
          <cell r="I627">
            <v>88424.89</v>
          </cell>
          <cell r="J627">
            <v>9210.9500000000007</v>
          </cell>
          <cell r="K627">
            <v>79213.94</v>
          </cell>
          <cell r="L627">
            <v>0</v>
          </cell>
          <cell r="M627">
            <v>9210.9500000000007</v>
          </cell>
        </row>
        <row r="628">
          <cell r="A628">
            <v>7604</v>
          </cell>
          <cell r="B628" t="str">
            <v>HYBRID AUTOMOBILE</v>
          </cell>
          <cell r="C628" t="str">
            <v>ESCAPE</v>
          </cell>
          <cell r="D628" t="str">
            <v>88009-02-</v>
          </cell>
          <cell r="E628" t="str">
            <v>301M</v>
          </cell>
          <cell r="F628">
            <v>40330</v>
          </cell>
          <cell r="G628">
            <v>31255.62</v>
          </cell>
          <cell r="H628">
            <v>4500.1099999999997</v>
          </cell>
          <cell r="I628">
            <v>26755.51</v>
          </cell>
          <cell r="J628">
            <v>1114.82</v>
          </cell>
          <cell r="K628">
            <v>30140.799999999999</v>
          </cell>
          <cell r="L628">
            <v>0</v>
          </cell>
          <cell r="M628">
            <v>1114.82</v>
          </cell>
        </row>
        <row r="629">
          <cell r="A629">
            <v>7605</v>
          </cell>
          <cell r="B629" t="str">
            <v>HYBRID AUTOMOBILE</v>
          </cell>
          <cell r="C629" t="str">
            <v>ESCAPE</v>
          </cell>
          <cell r="D629" t="str">
            <v>88009-02-</v>
          </cell>
          <cell r="E629" t="str">
            <v>301M</v>
          </cell>
          <cell r="F629">
            <v>40330</v>
          </cell>
          <cell r="G629">
            <v>31255.62</v>
          </cell>
          <cell r="H629">
            <v>4500.1099999999997</v>
          </cell>
          <cell r="I629">
            <v>26755.51</v>
          </cell>
          <cell r="J629">
            <v>1114.82</v>
          </cell>
          <cell r="K629">
            <v>30140.799999999999</v>
          </cell>
          <cell r="L629">
            <v>0</v>
          </cell>
          <cell r="M629">
            <v>1114.82</v>
          </cell>
        </row>
        <row r="630">
          <cell r="A630">
            <v>8000</v>
          </cell>
          <cell r="B630" t="str">
            <v>VAN TRAILER</v>
          </cell>
          <cell r="C630" t="str">
            <v>VAN</v>
          </cell>
          <cell r="D630" t="str">
            <v>88009-02-</v>
          </cell>
          <cell r="E630" t="str">
            <v>703M</v>
          </cell>
          <cell r="F630">
            <v>36381</v>
          </cell>
          <cell r="G630">
            <v>1040</v>
          </cell>
          <cell r="H630">
            <v>104</v>
          </cell>
          <cell r="I630">
            <v>0</v>
          </cell>
          <cell r="J630">
            <v>936</v>
          </cell>
          <cell r="K630">
            <v>104</v>
          </cell>
          <cell r="L630">
            <v>0</v>
          </cell>
          <cell r="M630">
            <v>0</v>
          </cell>
        </row>
        <row r="631">
          <cell r="A631">
            <v>8040</v>
          </cell>
          <cell r="B631" t="str">
            <v>CREW TRUCK UTILITY BED</v>
          </cell>
          <cell r="C631" t="str">
            <v>F450</v>
          </cell>
          <cell r="D631" t="str">
            <v>88009-02-</v>
          </cell>
          <cell r="E631" t="str">
            <v>301M</v>
          </cell>
          <cell r="F631">
            <v>34090</v>
          </cell>
          <cell r="G631">
            <v>33132</v>
          </cell>
          <cell r="H631">
            <v>1</v>
          </cell>
          <cell r="I631">
            <v>0</v>
          </cell>
          <cell r="J631">
            <v>33131</v>
          </cell>
          <cell r="K631">
            <v>1</v>
          </cell>
          <cell r="L631">
            <v>0</v>
          </cell>
          <cell r="M631">
            <v>0</v>
          </cell>
        </row>
        <row r="632">
          <cell r="A632">
            <v>8046</v>
          </cell>
          <cell r="B632" t="str">
            <v>FLATBED TRAFFIC CONTROL</v>
          </cell>
          <cell r="C632" t="str">
            <v>F450</v>
          </cell>
          <cell r="D632" t="str">
            <v>88009-02-</v>
          </cell>
          <cell r="E632" t="str">
            <v>101M</v>
          </cell>
          <cell r="F632">
            <v>34243</v>
          </cell>
          <cell r="G632">
            <v>21912</v>
          </cell>
          <cell r="H632">
            <v>1</v>
          </cell>
          <cell r="I632">
            <v>0</v>
          </cell>
          <cell r="J632">
            <v>21911</v>
          </cell>
          <cell r="K632">
            <v>1</v>
          </cell>
          <cell r="L632">
            <v>0</v>
          </cell>
          <cell r="M632">
            <v>0</v>
          </cell>
        </row>
        <row r="633">
          <cell r="A633">
            <v>8076</v>
          </cell>
          <cell r="B633" t="str">
            <v>PICKUP TRAFFIC CONTROL</v>
          </cell>
          <cell r="C633" t="str">
            <v>F250</v>
          </cell>
          <cell r="D633" t="str">
            <v>88009-02-</v>
          </cell>
          <cell r="E633" t="str">
            <v>101M</v>
          </cell>
          <cell r="F633">
            <v>35703</v>
          </cell>
          <cell r="G633">
            <v>19253</v>
          </cell>
          <cell r="H633">
            <v>1</v>
          </cell>
          <cell r="I633">
            <v>0</v>
          </cell>
          <cell r="J633">
            <v>19252</v>
          </cell>
          <cell r="K633">
            <v>1</v>
          </cell>
          <cell r="L633">
            <v>0</v>
          </cell>
          <cell r="M633">
            <v>0</v>
          </cell>
        </row>
        <row r="634">
          <cell r="A634">
            <v>8080</v>
          </cell>
          <cell r="B634" t="str">
            <v>FLATBED TRUCK</v>
          </cell>
          <cell r="C634" t="str">
            <v>F350</v>
          </cell>
          <cell r="D634" t="str">
            <v>88009-02-</v>
          </cell>
          <cell r="E634" t="str">
            <v>701M</v>
          </cell>
          <cell r="F634">
            <v>37377</v>
          </cell>
          <cell r="G634">
            <v>7157.96</v>
          </cell>
          <cell r="H634">
            <v>0</v>
          </cell>
          <cell r="I634">
            <v>0</v>
          </cell>
          <cell r="J634">
            <v>7157.96</v>
          </cell>
          <cell r="K634">
            <v>0</v>
          </cell>
          <cell r="L634">
            <v>0</v>
          </cell>
          <cell r="M634">
            <v>0</v>
          </cell>
        </row>
        <row r="635">
          <cell r="A635">
            <v>8082</v>
          </cell>
          <cell r="B635" t="str">
            <v>STRIPING TRUCK</v>
          </cell>
          <cell r="C635" t="str">
            <v>F250</v>
          </cell>
          <cell r="D635" t="str">
            <v>88009-02-</v>
          </cell>
          <cell r="E635" t="str">
            <v>301M</v>
          </cell>
          <cell r="F635">
            <v>37408</v>
          </cell>
          <cell r="G635">
            <v>4228.04</v>
          </cell>
          <cell r="H635">
            <v>0</v>
          </cell>
          <cell r="I635">
            <v>0</v>
          </cell>
          <cell r="J635">
            <v>4228.04</v>
          </cell>
          <cell r="K635">
            <v>0</v>
          </cell>
          <cell r="L635">
            <v>0</v>
          </cell>
          <cell r="M635">
            <v>0</v>
          </cell>
        </row>
        <row r="636">
          <cell r="A636">
            <v>8084</v>
          </cell>
          <cell r="B636" t="str">
            <v>SAW TRUCK &amp; SAW</v>
          </cell>
          <cell r="C636" t="str">
            <v>F450</v>
          </cell>
          <cell r="D636" t="str">
            <v>88009-02-</v>
          </cell>
          <cell r="E636" t="str">
            <v>101M</v>
          </cell>
          <cell r="F636">
            <v>37500</v>
          </cell>
          <cell r="G636">
            <v>7282.72</v>
          </cell>
          <cell r="H636">
            <v>0</v>
          </cell>
          <cell r="I636">
            <v>0</v>
          </cell>
          <cell r="J636">
            <v>7282.72</v>
          </cell>
          <cell r="K636">
            <v>0</v>
          </cell>
          <cell r="L636">
            <v>0</v>
          </cell>
          <cell r="M636">
            <v>0</v>
          </cell>
        </row>
        <row r="637">
          <cell r="A637">
            <v>8086</v>
          </cell>
          <cell r="B637" t="str">
            <v>FLATBED TRAFFIC CONTROL</v>
          </cell>
          <cell r="C637" t="str">
            <v>F450</v>
          </cell>
          <cell r="D637" t="str">
            <v>88009-02-</v>
          </cell>
          <cell r="E637" t="str">
            <v>301M</v>
          </cell>
          <cell r="F637">
            <v>37670</v>
          </cell>
          <cell r="G637">
            <v>7593.58</v>
          </cell>
          <cell r="H637">
            <v>0</v>
          </cell>
          <cell r="I637">
            <v>0</v>
          </cell>
          <cell r="J637">
            <v>7593.58</v>
          </cell>
          <cell r="K637">
            <v>0</v>
          </cell>
          <cell r="L637">
            <v>0</v>
          </cell>
          <cell r="M637">
            <v>0</v>
          </cell>
        </row>
        <row r="638">
          <cell r="A638">
            <v>8090</v>
          </cell>
          <cell r="B638" t="str">
            <v>PICKUP TRUCK</v>
          </cell>
          <cell r="C638" t="str">
            <v>F250</v>
          </cell>
          <cell r="D638" t="str">
            <v>88009-02-</v>
          </cell>
          <cell r="E638" t="str">
            <v>301M</v>
          </cell>
          <cell r="F638">
            <v>37834</v>
          </cell>
          <cell r="G638">
            <v>4376.32</v>
          </cell>
          <cell r="H638">
            <v>0</v>
          </cell>
          <cell r="I638">
            <v>0</v>
          </cell>
          <cell r="J638">
            <v>4376.32</v>
          </cell>
          <cell r="K638">
            <v>0</v>
          </cell>
          <cell r="L638">
            <v>0</v>
          </cell>
          <cell r="M638">
            <v>0</v>
          </cell>
        </row>
        <row r="639">
          <cell r="A639">
            <v>8092</v>
          </cell>
          <cell r="B639" t="str">
            <v>PICKUP TRUCK</v>
          </cell>
          <cell r="C639" t="str">
            <v>RANGER</v>
          </cell>
          <cell r="D639" t="str">
            <v>88009-02-</v>
          </cell>
          <cell r="E639" t="str">
            <v>101M</v>
          </cell>
          <cell r="F639">
            <v>37817</v>
          </cell>
          <cell r="G639">
            <v>2987.66</v>
          </cell>
          <cell r="H639">
            <v>0</v>
          </cell>
          <cell r="I639">
            <v>0</v>
          </cell>
          <cell r="J639">
            <v>2987.66</v>
          </cell>
          <cell r="K639">
            <v>0</v>
          </cell>
          <cell r="L639">
            <v>0</v>
          </cell>
          <cell r="M639">
            <v>0</v>
          </cell>
        </row>
        <row r="640">
          <cell r="A640">
            <v>8098</v>
          </cell>
          <cell r="B640" t="str">
            <v>PICKUP TRUCK</v>
          </cell>
          <cell r="C640" t="str">
            <v>F150</v>
          </cell>
          <cell r="D640" t="str">
            <v>88009-02-</v>
          </cell>
          <cell r="E640" t="str">
            <v>101M</v>
          </cell>
          <cell r="F640">
            <v>38084</v>
          </cell>
          <cell r="G640">
            <v>3847.38</v>
          </cell>
          <cell r="H640">
            <v>0</v>
          </cell>
          <cell r="I640">
            <v>0</v>
          </cell>
          <cell r="J640">
            <v>3847.38</v>
          </cell>
          <cell r="K640">
            <v>0</v>
          </cell>
          <cell r="L640">
            <v>0</v>
          </cell>
          <cell r="M640">
            <v>0</v>
          </cell>
        </row>
        <row r="641">
          <cell r="A641">
            <v>8099</v>
          </cell>
          <cell r="B641" t="str">
            <v>PICKUP TRUCK</v>
          </cell>
          <cell r="C641" t="str">
            <v>F250</v>
          </cell>
          <cell r="D641" t="str">
            <v>88009-02-</v>
          </cell>
          <cell r="E641" t="str">
            <v>101M</v>
          </cell>
          <cell r="F641">
            <v>38084</v>
          </cell>
          <cell r="G641">
            <v>4482.8900000000003</v>
          </cell>
          <cell r="H641">
            <v>0</v>
          </cell>
          <cell r="I641">
            <v>0</v>
          </cell>
          <cell r="J641">
            <v>4482.8900000000003</v>
          </cell>
          <cell r="K641">
            <v>0</v>
          </cell>
          <cell r="L641">
            <v>0</v>
          </cell>
          <cell r="M641">
            <v>0</v>
          </cell>
        </row>
        <row r="642">
          <cell r="A642">
            <v>8100</v>
          </cell>
          <cell r="B642" t="str">
            <v>PICKUP TRUCK</v>
          </cell>
          <cell r="C642" t="str">
            <v>F250</v>
          </cell>
          <cell r="D642" t="str">
            <v>88009-02-</v>
          </cell>
          <cell r="E642" t="str">
            <v>301M</v>
          </cell>
          <cell r="F642">
            <v>38078</v>
          </cell>
          <cell r="G642">
            <v>4499.1400000000003</v>
          </cell>
          <cell r="H642">
            <v>0</v>
          </cell>
          <cell r="I642">
            <v>0</v>
          </cell>
          <cell r="J642">
            <v>4499.1400000000003</v>
          </cell>
          <cell r="K642">
            <v>0</v>
          </cell>
          <cell r="L642">
            <v>0</v>
          </cell>
          <cell r="M642">
            <v>0</v>
          </cell>
        </row>
        <row r="643">
          <cell r="A643">
            <v>8101</v>
          </cell>
          <cell r="B643" t="str">
            <v>PICKUP TRUCK</v>
          </cell>
          <cell r="C643" t="str">
            <v>F250</v>
          </cell>
          <cell r="D643" t="str">
            <v>88009-02-</v>
          </cell>
          <cell r="E643" t="str">
            <v>301M</v>
          </cell>
          <cell r="F643">
            <v>38078</v>
          </cell>
          <cell r="G643">
            <v>4503</v>
          </cell>
          <cell r="H643">
            <v>0</v>
          </cell>
          <cell r="I643">
            <v>0</v>
          </cell>
          <cell r="J643">
            <v>4503</v>
          </cell>
          <cell r="K643">
            <v>0</v>
          </cell>
          <cell r="L643">
            <v>0</v>
          </cell>
          <cell r="M643">
            <v>0</v>
          </cell>
        </row>
        <row r="644">
          <cell r="A644">
            <v>8103</v>
          </cell>
          <cell r="B644" t="str">
            <v>FLATBED CREW TRUCK</v>
          </cell>
          <cell r="C644" t="str">
            <v>F450</v>
          </cell>
          <cell r="D644" t="str">
            <v>88009-02-</v>
          </cell>
          <cell r="E644" t="str">
            <v>601M</v>
          </cell>
          <cell r="F644">
            <v>38084</v>
          </cell>
          <cell r="G644">
            <v>8593.9599999999991</v>
          </cell>
          <cell r="H644">
            <v>0</v>
          </cell>
          <cell r="I644">
            <v>0</v>
          </cell>
          <cell r="J644">
            <v>8593.9599999999991</v>
          </cell>
          <cell r="K644">
            <v>0</v>
          </cell>
          <cell r="L644">
            <v>0</v>
          </cell>
          <cell r="M644">
            <v>0</v>
          </cell>
        </row>
        <row r="645">
          <cell r="A645">
            <v>8104</v>
          </cell>
          <cell r="B645" t="str">
            <v>PICKUP TRUCK</v>
          </cell>
          <cell r="C645" t="str">
            <v>F250</v>
          </cell>
          <cell r="D645" t="str">
            <v>88009-02-</v>
          </cell>
          <cell r="E645" t="str">
            <v>101M</v>
          </cell>
          <cell r="F645">
            <v>38078</v>
          </cell>
          <cell r="G645">
            <v>4508.6899999999996</v>
          </cell>
          <cell r="H645">
            <v>0</v>
          </cell>
          <cell r="I645">
            <v>0</v>
          </cell>
          <cell r="J645">
            <v>4508.6899999999996</v>
          </cell>
          <cell r="K645">
            <v>0</v>
          </cell>
          <cell r="L645">
            <v>0</v>
          </cell>
          <cell r="M645">
            <v>0</v>
          </cell>
        </row>
        <row r="646">
          <cell r="A646">
            <v>8106</v>
          </cell>
          <cell r="B646" t="str">
            <v>PICKUP TRUCK</v>
          </cell>
          <cell r="C646" t="str">
            <v>RANGER</v>
          </cell>
          <cell r="D646" t="str">
            <v>88009-02-</v>
          </cell>
          <cell r="E646" t="str">
            <v>101M</v>
          </cell>
          <cell r="F646">
            <v>38153</v>
          </cell>
          <cell r="G646">
            <v>3252.45</v>
          </cell>
          <cell r="H646">
            <v>0</v>
          </cell>
          <cell r="I646">
            <v>0</v>
          </cell>
          <cell r="J646">
            <v>3252.45</v>
          </cell>
          <cell r="K646">
            <v>0</v>
          </cell>
          <cell r="L646">
            <v>0</v>
          </cell>
          <cell r="M646">
            <v>0</v>
          </cell>
        </row>
        <row r="647">
          <cell r="A647">
            <v>8107</v>
          </cell>
          <cell r="B647" t="str">
            <v>PICKUP TRUCK</v>
          </cell>
          <cell r="C647" t="str">
            <v>F250</v>
          </cell>
          <cell r="D647" t="str">
            <v>88009-02-</v>
          </cell>
          <cell r="E647" t="str">
            <v>301M</v>
          </cell>
          <cell r="F647">
            <v>38153</v>
          </cell>
          <cell r="G647">
            <v>4487.76</v>
          </cell>
          <cell r="H647">
            <v>0</v>
          </cell>
          <cell r="I647">
            <v>0</v>
          </cell>
          <cell r="J647">
            <v>4487.76</v>
          </cell>
          <cell r="K647">
            <v>0</v>
          </cell>
          <cell r="L647">
            <v>0</v>
          </cell>
          <cell r="M647">
            <v>0</v>
          </cell>
        </row>
        <row r="648">
          <cell r="A648">
            <v>8108</v>
          </cell>
          <cell r="B648" t="str">
            <v>FLATBED CREW TRUCK</v>
          </cell>
          <cell r="C648" t="str">
            <v>F350</v>
          </cell>
          <cell r="D648" t="str">
            <v>88009-02-</v>
          </cell>
          <cell r="E648" t="str">
            <v>601M</v>
          </cell>
          <cell r="F648">
            <v>38260</v>
          </cell>
          <cell r="G648">
            <v>8661.4699999999993</v>
          </cell>
          <cell r="H648">
            <v>0</v>
          </cell>
          <cell r="I648">
            <v>0</v>
          </cell>
          <cell r="J648">
            <v>8661.4699999999993</v>
          </cell>
          <cell r="K648">
            <v>0</v>
          </cell>
          <cell r="L648">
            <v>0</v>
          </cell>
          <cell r="M648">
            <v>0</v>
          </cell>
        </row>
        <row r="649">
          <cell r="A649">
            <v>8109</v>
          </cell>
          <cell r="B649" t="str">
            <v>MECHANICS TRUCK</v>
          </cell>
          <cell r="C649" t="str">
            <v>F450</v>
          </cell>
          <cell r="D649" t="str">
            <v>88009-02-</v>
          </cell>
          <cell r="E649" t="str">
            <v>301M</v>
          </cell>
          <cell r="F649">
            <v>38442</v>
          </cell>
          <cell r="G649">
            <v>9850.0499999999993</v>
          </cell>
          <cell r="H649">
            <v>0</v>
          </cell>
          <cell r="I649">
            <v>0</v>
          </cell>
          <cell r="J649">
            <v>9850.0499999999993</v>
          </cell>
          <cell r="K649">
            <v>0</v>
          </cell>
          <cell r="L649">
            <v>0</v>
          </cell>
          <cell r="M649">
            <v>0</v>
          </cell>
        </row>
        <row r="650">
          <cell r="A650">
            <v>8110</v>
          </cell>
          <cell r="B650" t="str">
            <v>PICKUP TRAFFIC CONTROL</v>
          </cell>
          <cell r="C650" t="str">
            <v>F250</v>
          </cell>
          <cell r="D650" t="str">
            <v>88009-02-</v>
          </cell>
          <cell r="E650" t="str">
            <v>101M</v>
          </cell>
          <cell r="F650">
            <v>38411</v>
          </cell>
          <cell r="G650">
            <v>4605.88</v>
          </cell>
          <cell r="H650">
            <v>0</v>
          </cell>
          <cell r="I650">
            <v>0</v>
          </cell>
          <cell r="J650">
            <v>4605.88</v>
          </cell>
          <cell r="K650">
            <v>0</v>
          </cell>
          <cell r="L650">
            <v>0</v>
          </cell>
          <cell r="M650">
            <v>0</v>
          </cell>
        </row>
        <row r="651">
          <cell r="A651">
            <v>8111</v>
          </cell>
          <cell r="B651" t="str">
            <v>FLATBED TRUCK</v>
          </cell>
          <cell r="C651" t="str">
            <v>F450</v>
          </cell>
          <cell r="D651" t="str">
            <v>88009-02-</v>
          </cell>
          <cell r="E651" t="str">
            <v>111M</v>
          </cell>
          <cell r="F651">
            <v>38502</v>
          </cell>
          <cell r="G651">
            <v>9090.6200000000008</v>
          </cell>
          <cell r="H651">
            <v>0</v>
          </cell>
          <cell r="I651">
            <v>0</v>
          </cell>
          <cell r="J651">
            <v>9090.6200000000008</v>
          </cell>
          <cell r="K651">
            <v>0</v>
          </cell>
          <cell r="L651">
            <v>0</v>
          </cell>
          <cell r="M651">
            <v>0</v>
          </cell>
        </row>
        <row r="652">
          <cell r="A652">
            <v>8114</v>
          </cell>
          <cell r="B652" t="str">
            <v>FLATBED CREW TRUCK</v>
          </cell>
          <cell r="C652" t="str">
            <v>F450</v>
          </cell>
          <cell r="D652" t="str">
            <v>88009-02-</v>
          </cell>
          <cell r="E652" t="str">
            <v>601M</v>
          </cell>
          <cell r="F652">
            <v>38565</v>
          </cell>
          <cell r="G652">
            <v>7599.65</v>
          </cell>
          <cell r="H652">
            <v>0</v>
          </cell>
          <cell r="I652">
            <v>0</v>
          </cell>
          <cell r="J652">
            <v>7599.65</v>
          </cell>
          <cell r="K652">
            <v>0</v>
          </cell>
          <cell r="L652">
            <v>0</v>
          </cell>
          <cell r="M652">
            <v>0</v>
          </cell>
        </row>
        <row r="653">
          <cell r="A653">
            <v>8116</v>
          </cell>
          <cell r="B653" t="str">
            <v>CREW TRUCK UTILITY BED</v>
          </cell>
          <cell r="C653" t="str">
            <v>F350</v>
          </cell>
          <cell r="D653" t="str">
            <v>88009-02-</v>
          </cell>
          <cell r="E653" t="str">
            <v>901M</v>
          </cell>
          <cell r="F653">
            <v>38687</v>
          </cell>
          <cell r="G653">
            <v>7682.93</v>
          </cell>
          <cell r="H653">
            <v>0</v>
          </cell>
          <cell r="I653">
            <v>320.12</v>
          </cell>
          <cell r="J653">
            <v>7682.93</v>
          </cell>
          <cell r="K653">
            <v>0</v>
          </cell>
          <cell r="L653">
            <v>0</v>
          </cell>
          <cell r="M653">
            <v>0</v>
          </cell>
        </row>
        <row r="654">
          <cell r="A654">
            <v>8118</v>
          </cell>
          <cell r="B654" t="str">
            <v>FLATBED TRAFFIC CONTROL</v>
          </cell>
          <cell r="C654" t="str">
            <v>F450</v>
          </cell>
          <cell r="D654" t="str">
            <v>88009-02-</v>
          </cell>
          <cell r="E654" t="str">
            <v>301M</v>
          </cell>
          <cell r="F654">
            <v>38652</v>
          </cell>
          <cell r="G654">
            <v>6314.23</v>
          </cell>
          <cell r="H654">
            <v>0</v>
          </cell>
          <cell r="I654">
            <v>0</v>
          </cell>
          <cell r="J654">
            <v>6314.23</v>
          </cell>
          <cell r="K654">
            <v>0</v>
          </cell>
          <cell r="L654">
            <v>0</v>
          </cell>
          <cell r="M654">
            <v>0</v>
          </cell>
        </row>
        <row r="655">
          <cell r="A655">
            <v>8120</v>
          </cell>
          <cell r="B655" t="str">
            <v>PICKUP TRUCK</v>
          </cell>
          <cell r="C655" t="str">
            <v>F250</v>
          </cell>
          <cell r="D655" t="str">
            <v>88009-02-</v>
          </cell>
          <cell r="E655" t="str">
            <v>101M</v>
          </cell>
          <cell r="F655">
            <v>38749</v>
          </cell>
          <cell r="G655">
            <v>4608.2</v>
          </cell>
          <cell r="H655">
            <v>0</v>
          </cell>
          <cell r="I655">
            <v>736.02</v>
          </cell>
          <cell r="J655">
            <v>4608.2</v>
          </cell>
          <cell r="K655">
            <v>0</v>
          </cell>
          <cell r="L655">
            <v>0</v>
          </cell>
          <cell r="M655">
            <v>0</v>
          </cell>
        </row>
        <row r="656">
          <cell r="A656">
            <v>8121</v>
          </cell>
          <cell r="B656" t="str">
            <v>PICKUP TRUCK</v>
          </cell>
          <cell r="C656" t="str">
            <v>F250</v>
          </cell>
          <cell r="D656" t="str">
            <v>88009-02-</v>
          </cell>
          <cell r="E656" t="str">
            <v>101M</v>
          </cell>
          <cell r="F656">
            <v>38652</v>
          </cell>
          <cell r="G656">
            <v>4614.2700000000004</v>
          </cell>
          <cell r="H656">
            <v>0</v>
          </cell>
          <cell r="I656">
            <v>0</v>
          </cell>
          <cell r="J656">
            <v>4614.2700000000004</v>
          </cell>
          <cell r="K656">
            <v>0</v>
          </cell>
          <cell r="L656">
            <v>0</v>
          </cell>
          <cell r="M656">
            <v>0</v>
          </cell>
        </row>
        <row r="657">
          <cell r="A657">
            <v>8122</v>
          </cell>
          <cell r="B657" t="str">
            <v>PICKUP TRUCK</v>
          </cell>
          <cell r="C657" t="str">
            <v>F250</v>
          </cell>
          <cell r="D657" t="str">
            <v>88009-02-</v>
          </cell>
          <cell r="E657" t="str">
            <v>701M</v>
          </cell>
          <cell r="F657">
            <v>37329</v>
          </cell>
          <cell r="G657">
            <v>23114.75</v>
          </cell>
          <cell r="H657">
            <v>0</v>
          </cell>
          <cell r="I657">
            <v>0</v>
          </cell>
          <cell r="J657">
            <v>23114.75</v>
          </cell>
          <cell r="K657">
            <v>0</v>
          </cell>
          <cell r="L657">
            <v>0</v>
          </cell>
          <cell r="M657">
            <v>0</v>
          </cell>
        </row>
        <row r="658">
          <cell r="A658">
            <v>8123</v>
          </cell>
          <cell r="B658" t="str">
            <v>FLATBED CREW TRUCK</v>
          </cell>
          <cell r="C658" t="str">
            <v>F350</v>
          </cell>
          <cell r="D658" t="str">
            <v>88009-02-</v>
          </cell>
          <cell r="E658" t="str">
            <v>701M</v>
          </cell>
          <cell r="F658">
            <v>37350</v>
          </cell>
          <cell r="G658">
            <v>28983.72</v>
          </cell>
          <cell r="H658">
            <v>0</v>
          </cell>
          <cell r="I658">
            <v>0</v>
          </cell>
          <cell r="J658">
            <v>28983.72</v>
          </cell>
          <cell r="K658">
            <v>0</v>
          </cell>
          <cell r="L658">
            <v>0</v>
          </cell>
          <cell r="M658">
            <v>0</v>
          </cell>
        </row>
        <row r="659">
          <cell r="A659">
            <v>8124</v>
          </cell>
          <cell r="B659" t="str">
            <v>PICKUP TRUCK</v>
          </cell>
          <cell r="C659" t="str">
            <v>F250</v>
          </cell>
          <cell r="D659" t="str">
            <v>88009-02-</v>
          </cell>
          <cell r="E659" t="str">
            <v>301M</v>
          </cell>
          <cell r="F659">
            <v>37411</v>
          </cell>
          <cell r="G659">
            <v>23008.52</v>
          </cell>
          <cell r="H659">
            <v>0</v>
          </cell>
          <cell r="I659">
            <v>0</v>
          </cell>
          <cell r="J659">
            <v>23008.52</v>
          </cell>
          <cell r="K659">
            <v>0</v>
          </cell>
          <cell r="L659">
            <v>0</v>
          </cell>
          <cell r="M659">
            <v>0</v>
          </cell>
        </row>
        <row r="660">
          <cell r="A660">
            <v>8125</v>
          </cell>
          <cell r="B660" t="str">
            <v>CREW TRUCK UTILITY BED</v>
          </cell>
          <cell r="C660" t="str">
            <v>F450</v>
          </cell>
          <cell r="D660" t="str">
            <v>88009-02-</v>
          </cell>
          <cell r="E660" t="str">
            <v>301M</v>
          </cell>
          <cell r="F660">
            <v>37438</v>
          </cell>
          <cell r="G660">
            <v>32094.74</v>
          </cell>
          <cell r="H660">
            <v>0</v>
          </cell>
          <cell r="I660">
            <v>0</v>
          </cell>
          <cell r="J660">
            <v>32094.74</v>
          </cell>
          <cell r="K660">
            <v>0</v>
          </cell>
          <cell r="L660">
            <v>0</v>
          </cell>
          <cell r="M660">
            <v>0</v>
          </cell>
        </row>
        <row r="661">
          <cell r="A661">
            <v>8127</v>
          </cell>
          <cell r="B661" t="str">
            <v>PICKUP TRUCK</v>
          </cell>
          <cell r="C661" t="str">
            <v>F250</v>
          </cell>
          <cell r="D661" t="str">
            <v>88009-02-</v>
          </cell>
          <cell r="E661" t="str">
            <v>701M</v>
          </cell>
          <cell r="F661">
            <v>37494</v>
          </cell>
          <cell r="G661">
            <v>23191.59</v>
          </cell>
          <cell r="H661">
            <v>0</v>
          </cell>
          <cell r="I661">
            <v>0</v>
          </cell>
          <cell r="J661">
            <v>23191.59</v>
          </cell>
          <cell r="K661">
            <v>0</v>
          </cell>
          <cell r="L661">
            <v>0</v>
          </cell>
          <cell r="M661">
            <v>0</v>
          </cell>
        </row>
        <row r="662">
          <cell r="A662">
            <v>8130</v>
          </cell>
          <cell r="B662" t="str">
            <v>FLATBED CREW TRUCK</v>
          </cell>
          <cell r="C662" t="str">
            <v>F450</v>
          </cell>
          <cell r="D662" t="str">
            <v>88009-02-</v>
          </cell>
          <cell r="E662" t="str">
            <v>601M</v>
          </cell>
          <cell r="F662">
            <v>37565</v>
          </cell>
          <cell r="G662">
            <v>43874.81</v>
          </cell>
          <cell r="H662">
            <v>0</v>
          </cell>
          <cell r="I662">
            <v>0</v>
          </cell>
          <cell r="J662">
            <v>43874.81</v>
          </cell>
          <cell r="K662">
            <v>0</v>
          </cell>
          <cell r="L662">
            <v>0</v>
          </cell>
          <cell r="M662">
            <v>0</v>
          </cell>
        </row>
        <row r="663">
          <cell r="A663">
            <v>8133</v>
          </cell>
          <cell r="B663" t="str">
            <v>PICKUP TRUCK</v>
          </cell>
          <cell r="C663" t="str">
            <v>F250</v>
          </cell>
          <cell r="D663" t="str">
            <v>88009-02-</v>
          </cell>
          <cell r="E663" t="str">
            <v>701M</v>
          </cell>
          <cell r="F663">
            <v>37553</v>
          </cell>
          <cell r="G663">
            <v>23186.07</v>
          </cell>
          <cell r="H663">
            <v>0</v>
          </cell>
          <cell r="I663">
            <v>0</v>
          </cell>
          <cell r="J663">
            <v>23186.07</v>
          </cell>
          <cell r="K663">
            <v>0</v>
          </cell>
          <cell r="L663">
            <v>0</v>
          </cell>
          <cell r="M663">
            <v>0</v>
          </cell>
        </row>
        <row r="664">
          <cell r="A664">
            <v>8136</v>
          </cell>
          <cell r="B664" t="str">
            <v>PICKUP TRUCK</v>
          </cell>
          <cell r="C664" t="str">
            <v>F250</v>
          </cell>
          <cell r="D664" t="str">
            <v>88009-02-</v>
          </cell>
          <cell r="E664" t="str">
            <v>111M</v>
          </cell>
          <cell r="F664">
            <v>37553</v>
          </cell>
          <cell r="G664">
            <v>23186.07</v>
          </cell>
          <cell r="H664">
            <v>0</v>
          </cell>
          <cell r="I664">
            <v>0</v>
          </cell>
          <cell r="J664">
            <v>23186.07</v>
          </cell>
          <cell r="K664">
            <v>0</v>
          </cell>
          <cell r="L664">
            <v>0</v>
          </cell>
          <cell r="M664">
            <v>0</v>
          </cell>
        </row>
        <row r="665">
          <cell r="A665">
            <v>8137</v>
          </cell>
          <cell r="B665" t="str">
            <v>PICKUP TRUCK</v>
          </cell>
          <cell r="C665" t="str">
            <v>F250</v>
          </cell>
          <cell r="D665" t="str">
            <v>88009-02-</v>
          </cell>
          <cell r="E665" t="str">
            <v>101M</v>
          </cell>
          <cell r="F665">
            <v>37763</v>
          </cell>
          <cell r="G665">
            <v>23601.65</v>
          </cell>
          <cell r="H665">
            <v>3598</v>
          </cell>
          <cell r="I665">
            <v>0</v>
          </cell>
          <cell r="J665">
            <v>20003.650000000001</v>
          </cell>
          <cell r="K665">
            <v>3598</v>
          </cell>
          <cell r="L665">
            <v>0</v>
          </cell>
          <cell r="M665">
            <v>0</v>
          </cell>
        </row>
        <row r="666">
          <cell r="A666">
            <v>8146</v>
          </cell>
          <cell r="B666" t="str">
            <v>FLATBED CREW TRUCK</v>
          </cell>
          <cell r="C666" t="str">
            <v>F450</v>
          </cell>
          <cell r="D666" t="str">
            <v>88009-02-</v>
          </cell>
          <cell r="E666" t="str">
            <v>301M</v>
          </cell>
          <cell r="F666">
            <v>38079</v>
          </cell>
          <cell r="G666">
            <v>33899.230000000003</v>
          </cell>
          <cell r="H666">
            <v>5200</v>
          </cell>
          <cell r="I666">
            <v>2895.22</v>
          </cell>
          <cell r="J666">
            <v>28699.23</v>
          </cell>
          <cell r="K666">
            <v>5200</v>
          </cell>
          <cell r="L666">
            <v>0</v>
          </cell>
          <cell r="M666">
            <v>0</v>
          </cell>
        </row>
        <row r="667">
          <cell r="A667">
            <v>8150</v>
          </cell>
          <cell r="B667" t="str">
            <v>FLATBED CREW TRUCK</v>
          </cell>
          <cell r="C667" t="str">
            <v>F450</v>
          </cell>
          <cell r="D667" t="str">
            <v>88009-02-</v>
          </cell>
          <cell r="E667" t="str">
            <v>801M</v>
          </cell>
          <cell r="F667">
            <v>38155</v>
          </cell>
          <cell r="G667">
            <v>34714.69</v>
          </cell>
          <cell r="H667">
            <v>0</v>
          </cell>
          <cell r="I667">
            <v>5026.66</v>
          </cell>
          <cell r="J667">
            <v>34714.69</v>
          </cell>
          <cell r="K667">
            <v>0</v>
          </cell>
          <cell r="L667">
            <v>0</v>
          </cell>
          <cell r="M667">
            <v>0</v>
          </cell>
        </row>
        <row r="668">
          <cell r="A668">
            <v>8151</v>
          </cell>
          <cell r="B668" t="str">
            <v>FLATBED CREW TRUCK</v>
          </cell>
          <cell r="C668" t="str">
            <v>F450</v>
          </cell>
          <cell r="D668" t="str">
            <v>88009-02-</v>
          </cell>
          <cell r="E668" t="str">
            <v>701M</v>
          </cell>
          <cell r="F668">
            <v>38155</v>
          </cell>
          <cell r="G668">
            <v>34714.69</v>
          </cell>
          <cell r="H668">
            <v>0</v>
          </cell>
          <cell r="I668">
            <v>5026.66</v>
          </cell>
          <cell r="J668">
            <v>34714.69</v>
          </cell>
          <cell r="K668">
            <v>0</v>
          </cell>
          <cell r="L668">
            <v>0</v>
          </cell>
          <cell r="M668">
            <v>0</v>
          </cell>
        </row>
        <row r="669">
          <cell r="A669">
            <v>8152</v>
          </cell>
          <cell r="B669" t="str">
            <v>FLATBED CREW TRUCK</v>
          </cell>
          <cell r="C669" t="str">
            <v>F250</v>
          </cell>
          <cell r="D669" t="str">
            <v>88009-02-</v>
          </cell>
          <cell r="E669" t="str">
            <v>701M</v>
          </cell>
          <cell r="F669">
            <v>38155</v>
          </cell>
          <cell r="G669">
            <v>23874.45</v>
          </cell>
          <cell r="H669">
            <v>0</v>
          </cell>
          <cell r="I669">
            <v>3456.98</v>
          </cell>
          <cell r="J669">
            <v>23874.45</v>
          </cell>
          <cell r="K669">
            <v>0</v>
          </cell>
          <cell r="L669">
            <v>0</v>
          </cell>
          <cell r="M669">
            <v>0</v>
          </cell>
        </row>
        <row r="670">
          <cell r="A670">
            <v>8154</v>
          </cell>
          <cell r="B670" t="str">
            <v>PICKUP TRUCK</v>
          </cell>
          <cell r="C670" t="str">
            <v>F250</v>
          </cell>
          <cell r="D670" t="str">
            <v>88009-02-</v>
          </cell>
          <cell r="E670" t="str">
            <v>101M</v>
          </cell>
          <cell r="F670">
            <v>38231</v>
          </cell>
          <cell r="G670">
            <v>24563.47</v>
          </cell>
          <cell r="H670">
            <v>0</v>
          </cell>
          <cell r="I670">
            <v>5117.3500000000004</v>
          </cell>
          <cell r="J670">
            <v>24563.47</v>
          </cell>
          <cell r="K670">
            <v>0</v>
          </cell>
          <cell r="L670">
            <v>0</v>
          </cell>
          <cell r="M670">
            <v>0</v>
          </cell>
        </row>
        <row r="671">
          <cell r="A671">
            <v>8155</v>
          </cell>
          <cell r="B671" t="str">
            <v>PICKUP TRUCK</v>
          </cell>
          <cell r="C671" t="str">
            <v>F250</v>
          </cell>
          <cell r="D671" t="str">
            <v>88009-02-</v>
          </cell>
          <cell r="E671" t="str">
            <v>601M</v>
          </cell>
          <cell r="F671">
            <v>38231</v>
          </cell>
          <cell r="G671">
            <v>24563.47</v>
          </cell>
          <cell r="H671">
            <v>0</v>
          </cell>
          <cell r="I671">
            <v>5117.3500000000004</v>
          </cell>
          <cell r="J671">
            <v>24563.47</v>
          </cell>
          <cell r="K671">
            <v>0</v>
          </cell>
          <cell r="L671">
            <v>0</v>
          </cell>
          <cell r="M671">
            <v>0</v>
          </cell>
        </row>
        <row r="672">
          <cell r="A672">
            <v>8157</v>
          </cell>
          <cell r="B672" t="str">
            <v>FLATBED CREW TRUCK</v>
          </cell>
          <cell r="C672" t="str">
            <v>F450</v>
          </cell>
          <cell r="D672" t="str">
            <v>88009-02-</v>
          </cell>
          <cell r="E672" t="str">
            <v>141M</v>
          </cell>
          <cell r="F672">
            <v>38231</v>
          </cell>
          <cell r="G672">
            <v>43457.99</v>
          </cell>
          <cell r="H672">
            <v>0</v>
          </cell>
          <cell r="I672">
            <v>9053.75</v>
          </cell>
          <cell r="J672">
            <v>43457.99</v>
          </cell>
          <cell r="K672">
            <v>0</v>
          </cell>
          <cell r="L672">
            <v>0</v>
          </cell>
          <cell r="M672">
            <v>0</v>
          </cell>
        </row>
        <row r="673">
          <cell r="A673">
            <v>8158</v>
          </cell>
          <cell r="B673" t="str">
            <v>FLATBED CREW TRUCK</v>
          </cell>
          <cell r="C673" t="str">
            <v>F450</v>
          </cell>
          <cell r="D673" t="str">
            <v>88009-02-</v>
          </cell>
          <cell r="E673" t="str">
            <v>141M</v>
          </cell>
          <cell r="F673">
            <v>38272</v>
          </cell>
          <cell r="G673">
            <v>45386.71</v>
          </cell>
          <cell r="H673">
            <v>6808.01</v>
          </cell>
          <cell r="I673">
            <v>8840.9699999999993</v>
          </cell>
          <cell r="J673">
            <v>38578.699999999997</v>
          </cell>
          <cell r="K673">
            <v>6808.01</v>
          </cell>
          <cell r="L673">
            <v>0</v>
          </cell>
          <cell r="M673">
            <v>0</v>
          </cell>
        </row>
        <row r="674">
          <cell r="A674">
            <v>8159</v>
          </cell>
          <cell r="B674" t="str">
            <v>FLATBED TRUCK</v>
          </cell>
          <cell r="C674" t="str">
            <v>F550</v>
          </cell>
          <cell r="D674" t="str">
            <v>88009-02-</v>
          </cell>
          <cell r="E674" t="str">
            <v>111M</v>
          </cell>
          <cell r="F674">
            <v>38384</v>
          </cell>
          <cell r="G674">
            <v>38553.56</v>
          </cell>
          <cell r="H674">
            <v>0</v>
          </cell>
          <cell r="I674">
            <v>10441.57</v>
          </cell>
          <cell r="J674">
            <v>38553.56</v>
          </cell>
          <cell r="K674">
            <v>0</v>
          </cell>
          <cell r="L674">
            <v>0</v>
          </cell>
          <cell r="M674">
            <v>0</v>
          </cell>
        </row>
        <row r="675">
          <cell r="A675">
            <v>8159.01</v>
          </cell>
          <cell r="B675" t="str">
            <v>FLATBED TRUCK-PAYOFF AMT</v>
          </cell>
          <cell r="D675" t="str">
            <v>88009-02-</v>
          </cell>
          <cell r="F675">
            <v>39873</v>
          </cell>
          <cell r="G675">
            <v>8847.49</v>
          </cell>
          <cell r="H675">
            <v>0</v>
          </cell>
          <cell r="I675">
            <v>8847.49</v>
          </cell>
          <cell r="J675">
            <v>6267.05</v>
          </cell>
          <cell r="K675">
            <v>2580.44</v>
          </cell>
          <cell r="L675">
            <v>0</v>
          </cell>
          <cell r="M675">
            <v>2580.5500000000002</v>
          </cell>
        </row>
        <row r="676">
          <cell r="A676">
            <v>8161</v>
          </cell>
          <cell r="B676" t="str">
            <v>FLATBED CREW TRUCK</v>
          </cell>
          <cell r="C676" t="str">
            <v>3500</v>
          </cell>
          <cell r="D676" t="str">
            <v>88009-02-</v>
          </cell>
          <cell r="E676" t="str">
            <v>141M</v>
          </cell>
          <cell r="F676">
            <v>38224</v>
          </cell>
          <cell r="G676">
            <v>7273</v>
          </cell>
          <cell r="H676">
            <v>0</v>
          </cell>
          <cell r="I676">
            <v>0</v>
          </cell>
          <cell r="J676">
            <v>7273</v>
          </cell>
          <cell r="K676">
            <v>0</v>
          </cell>
          <cell r="L676">
            <v>0</v>
          </cell>
          <cell r="M676">
            <v>0</v>
          </cell>
        </row>
        <row r="677">
          <cell r="A677">
            <v>8164</v>
          </cell>
          <cell r="B677" t="str">
            <v>FLATBED CREW TRUCK</v>
          </cell>
          <cell r="C677" t="str">
            <v>F450</v>
          </cell>
          <cell r="D677" t="str">
            <v>88009-02-</v>
          </cell>
          <cell r="E677" t="str">
            <v>601M</v>
          </cell>
          <cell r="F677">
            <v>38365</v>
          </cell>
          <cell r="G677">
            <v>44205.440000000002</v>
          </cell>
          <cell r="H677">
            <v>6630.82</v>
          </cell>
          <cell r="I677">
            <v>10959.27</v>
          </cell>
          <cell r="J677">
            <v>37574.620000000003</v>
          </cell>
          <cell r="K677">
            <v>6630.82</v>
          </cell>
          <cell r="L677">
            <v>0</v>
          </cell>
          <cell r="M677">
            <v>0</v>
          </cell>
        </row>
        <row r="678">
          <cell r="A678">
            <v>8165</v>
          </cell>
          <cell r="B678" t="str">
            <v>MECHANICS TRUCK</v>
          </cell>
          <cell r="C678" t="str">
            <v>F550</v>
          </cell>
          <cell r="D678" t="str">
            <v>88009-02-</v>
          </cell>
          <cell r="E678" t="str">
            <v>101M</v>
          </cell>
          <cell r="F678">
            <v>38272</v>
          </cell>
          <cell r="G678">
            <v>63503.95</v>
          </cell>
          <cell r="H678">
            <v>9525.59</v>
          </cell>
          <cell r="I678">
            <v>12370.01</v>
          </cell>
          <cell r="J678">
            <v>53978.36</v>
          </cell>
          <cell r="K678">
            <v>9525.59</v>
          </cell>
          <cell r="L678">
            <v>0</v>
          </cell>
          <cell r="M678">
            <v>0</v>
          </cell>
        </row>
        <row r="679">
          <cell r="A679">
            <v>8166</v>
          </cell>
          <cell r="B679" t="str">
            <v>PICKUP TRUCK</v>
          </cell>
          <cell r="C679" t="str">
            <v>F250</v>
          </cell>
          <cell r="D679" t="str">
            <v>88009-02-</v>
          </cell>
          <cell r="E679" t="str">
            <v>101M</v>
          </cell>
          <cell r="F679">
            <v>38309</v>
          </cell>
          <cell r="G679">
            <v>24857.91</v>
          </cell>
          <cell r="H679">
            <v>3789.44</v>
          </cell>
          <cell r="I679">
            <v>5267.1</v>
          </cell>
          <cell r="J679">
            <v>21068.47</v>
          </cell>
          <cell r="K679">
            <v>3789.44</v>
          </cell>
          <cell r="L679">
            <v>0</v>
          </cell>
          <cell r="M679">
            <v>0</v>
          </cell>
        </row>
        <row r="680">
          <cell r="A680">
            <v>8167</v>
          </cell>
          <cell r="B680" t="str">
            <v>PICKUP TRUCK</v>
          </cell>
          <cell r="C680" t="str">
            <v>F250</v>
          </cell>
          <cell r="D680" t="str">
            <v>88009-02-</v>
          </cell>
          <cell r="E680" t="str">
            <v>101M</v>
          </cell>
          <cell r="F680">
            <v>38322</v>
          </cell>
          <cell r="G680">
            <v>24742.89</v>
          </cell>
          <cell r="H680">
            <v>3711.58</v>
          </cell>
          <cell r="I680">
            <v>5696.01</v>
          </cell>
          <cell r="J680">
            <v>21031.31</v>
          </cell>
          <cell r="K680">
            <v>3711.58</v>
          </cell>
          <cell r="L680">
            <v>0</v>
          </cell>
          <cell r="M680">
            <v>0</v>
          </cell>
        </row>
        <row r="681">
          <cell r="A681">
            <v>8168</v>
          </cell>
          <cell r="B681" t="str">
            <v>PICKUP TRUCK</v>
          </cell>
          <cell r="C681" t="str">
            <v>F250</v>
          </cell>
          <cell r="D681" t="str">
            <v>88009-02-</v>
          </cell>
          <cell r="E681" t="str">
            <v>101M</v>
          </cell>
          <cell r="F681">
            <v>38309</v>
          </cell>
          <cell r="G681">
            <v>24857.91</v>
          </cell>
          <cell r="H681">
            <v>3728.69</v>
          </cell>
          <cell r="I681">
            <v>5282.34</v>
          </cell>
          <cell r="J681">
            <v>21129.22</v>
          </cell>
          <cell r="K681">
            <v>3728.69</v>
          </cell>
          <cell r="L681">
            <v>0</v>
          </cell>
          <cell r="M681">
            <v>0</v>
          </cell>
        </row>
        <row r="682">
          <cell r="A682">
            <v>8169</v>
          </cell>
          <cell r="B682" t="str">
            <v>FLATBED CREW TRUCK</v>
          </cell>
          <cell r="C682" t="str">
            <v>F450</v>
          </cell>
          <cell r="D682" t="str">
            <v>88009-02-</v>
          </cell>
          <cell r="E682" t="str">
            <v>111M</v>
          </cell>
          <cell r="F682">
            <v>38443</v>
          </cell>
          <cell r="G682">
            <v>40611.49</v>
          </cell>
          <cell r="H682">
            <v>0</v>
          </cell>
          <cell r="I682">
            <v>12691.13</v>
          </cell>
          <cell r="J682">
            <v>40611.49</v>
          </cell>
          <cell r="K682">
            <v>0</v>
          </cell>
          <cell r="L682">
            <v>0</v>
          </cell>
          <cell r="M682">
            <v>0</v>
          </cell>
        </row>
        <row r="683">
          <cell r="A683">
            <v>8169.01</v>
          </cell>
          <cell r="B683" t="str">
            <v>FLATBED CREW TRUCK-PAYOFF AMT</v>
          </cell>
          <cell r="D683" t="str">
            <v>88009-02-</v>
          </cell>
          <cell r="F683">
            <v>39934</v>
          </cell>
          <cell r="G683">
            <v>9306.75</v>
          </cell>
          <cell r="H683">
            <v>0</v>
          </cell>
          <cell r="I683">
            <v>9306.75</v>
          </cell>
          <cell r="J683">
            <v>5816.7</v>
          </cell>
          <cell r="K683">
            <v>3490.05</v>
          </cell>
          <cell r="L683">
            <v>0</v>
          </cell>
          <cell r="M683">
            <v>2714.46</v>
          </cell>
        </row>
        <row r="684">
          <cell r="A684">
            <v>8170</v>
          </cell>
          <cell r="B684" t="str">
            <v>PICKUP TRUCK</v>
          </cell>
          <cell r="C684" t="str">
            <v>F250</v>
          </cell>
          <cell r="D684" t="str">
            <v>88009-02-</v>
          </cell>
          <cell r="E684" t="str">
            <v>701M</v>
          </cell>
          <cell r="F684">
            <v>38365</v>
          </cell>
          <cell r="G684">
            <v>24857.91</v>
          </cell>
          <cell r="H684">
            <v>3728.69</v>
          </cell>
          <cell r="I684">
            <v>6162.73</v>
          </cell>
          <cell r="J684">
            <v>21129.22</v>
          </cell>
          <cell r="K684">
            <v>3728.69</v>
          </cell>
          <cell r="L684">
            <v>0</v>
          </cell>
          <cell r="M684">
            <v>0</v>
          </cell>
        </row>
        <row r="685">
          <cell r="A685">
            <v>8171</v>
          </cell>
          <cell r="B685" t="str">
            <v>PICKUP TRUCK</v>
          </cell>
          <cell r="C685" t="str">
            <v>F250</v>
          </cell>
          <cell r="D685" t="str">
            <v>88009-02-</v>
          </cell>
          <cell r="E685" t="str">
            <v>101M</v>
          </cell>
          <cell r="F685">
            <v>38353</v>
          </cell>
          <cell r="G685">
            <v>21659.77</v>
          </cell>
          <cell r="H685">
            <v>0</v>
          </cell>
          <cell r="I685">
            <v>5866.19</v>
          </cell>
          <cell r="J685">
            <v>21659.77</v>
          </cell>
          <cell r="K685">
            <v>0</v>
          </cell>
          <cell r="L685">
            <v>0</v>
          </cell>
          <cell r="M685">
            <v>0</v>
          </cell>
        </row>
        <row r="686">
          <cell r="A686">
            <v>8171.01</v>
          </cell>
          <cell r="B686" t="str">
            <v>PICKUP TRUCK -PAYOFF AMT</v>
          </cell>
          <cell r="D686" t="str">
            <v>88009-02-</v>
          </cell>
          <cell r="F686">
            <v>39873</v>
          </cell>
          <cell r="G686">
            <v>4970.84</v>
          </cell>
          <cell r="H686">
            <v>0</v>
          </cell>
          <cell r="I686">
            <v>4970.84</v>
          </cell>
          <cell r="J686">
            <v>3521.04</v>
          </cell>
          <cell r="K686">
            <v>1449.8</v>
          </cell>
          <cell r="L686">
            <v>0</v>
          </cell>
          <cell r="M686">
            <v>1449.84</v>
          </cell>
        </row>
        <row r="687">
          <cell r="A687">
            <v>8172</v>
          </cell>
          <cell r="B687" t="str">
            <v>FLATBED CREW TRUCK</v>
          </cell>
          <cell r="C687" t="str">
            <v>F450</v>
          </cell>
          <cell r="D687" t="str">
            <v>88009-02-</v>
          </cell>
          <cell r="E687" t="str">
            <v>701M</v>
          </cell>
          <cell r="F687">
            <v>38443</v>
          </cell>
          <cell r="G687">
            <v>39667.230000000003</v>
          </cell>
          <cell r="H687">
            <v>0</v>
          </cell>
          <cell r="I687">
            <v>12396.02</v>
          </cell>
          <cell r="J687">
            <v>39667.230000000003</v>
          </cell>
          <cell r="K687">
            <v>0</v>
          </cell>
          <cell r="L687">
            <v>0</v>
          </cell>
          <cell r="M687">
            <v>0</v>
          </cell>
        </row>
        <row r="688">
          <cell r="A688">
            <v>8172.01</v>
          </cell>
          <cell r="B688" t="str">
            <v>FLATBED CREW TRUCK-PAYOFF AMT</v>
          </cell>
          <cell r="D688" t="str">
            <v>88009-02-</v>
          </cell>
          <cell r="F688">
            <v>39934</v>
          </cell>
          <cell r="G688">
            <v>9090.5300000000007</v>
          </cell>
          <cell r="H688">
            <v>0</v>
          </cell>
          <cell r="I688">
            <v>9090.5300000000007</v>
          </cell>
          <cell r="J688">
            <v>5681.55</v>
          </cell>
          <cell r="K688">
            <v>3408.98</v>
          </cell>
          <cell r="L688">
            <v>0</v>
          </cell>
          <cell r="M688">
            <v>2651.39</v>
          </cell>
        </row>
        <row r="689">
          <cell r="A689">
            <v>8173</v>
          </cell>
          <cell r="B689" t="str">
            <v>PICKUP TRUCK</v>
          </cell>
          <cell r="C689" t="str">
            <v>F250</v>
          </cell>
          <cell r="D689" t="str">
            <v>88009-02-</v>
          </cell>
          <cell r="E689" t="str">
            <v>301M</v>
          </cell>
          <cell r="F689">
            <v>38504</v>
          </cell>
          <cell r="G689">
            <v>25925.25</v>
          </cell>
          <cell r="H689">
            <v>0</v>
          </cell>
          <cell r="I689">
            <v>10262.06</v>
          </cell>
          <cell r="J689">
            <v>25925.25</v>
          </cell>
          <cell r="K689">
            <v>0</v>
          </cell>
          <cell r="L689">
            <v>0</v>
          </cell>
          <cell r="M689">
            <v>0</v>
          </cell>
        </row>
        <row r="690">
          <cell r="A690">
            <v>8174</v>
          </cell>
          <cell r="B690" t="str">
            <v>PICKUP TRUCK</v>
          </cell>
          <cell r="C690" t="str">
            <v>F250</v>
          </cell>
          <cell r="D690" t="str">
            <v>88009-02-</v>
          </cell>
          <cell r="E690" t="str">
            <v>301M</v>
          </cell>
          <cell r="F690">
            <v>38504</v>
          </cell>
          <cell r="G690">
            <v>25925.68</v>
          </cell>
          <cell r="H690">
            <v>0</v>
          </cell>
          <cell r="I690">
            <v>10262.209999999999</v>
          </cell>
          <cell r="J690">
            <v>25925.68</v>
          </cell>
          <cell r="K690">
            <v>0</v>
          </cell>
          <cell r="L690">
            <v>0</v>
          </cell>
          <cell r="M690">
            <v>0</v>
          </cell>
        </row>
        <row r="691">
          <cell r="A691">
            <v>8175</v>
          </cell>
          <cell r="B691" t="str">
            <v>FLATBED CREW TRUCK</v>
          </cell>
          <cell r="C691" t="str">
            <v>F450</v>
          </cell>
          <cell r="D691" t="str">
            <v>88009-02-</v>
          </cell>
          <cell r="E691" t="str">
            <v>301M</v>
          </cell>
          <cell r="F691">
            <v>38504</v>
          </cell>
          <cell r="G691">
            <v>46809.21</v>
          </cell>
          <cell r="H691">
            <v>0</v>
          </cell>
          <cell r="I691">
            <v>11702.37</v>
          </cell>
          <cell r="J691">
            <v>46809.21</v>
          </cell>
          <cell r="K691">
            <v>0</v>
          </cell>
          <cell r="L691">
            <v>0</v>
          </cell>
          <cell r="M691">
            <v>0</v>
          </cell>
        </row>
        <row r="692">
          <cell r="A692">
            <v>8177</v>
          </cell>
          <cell r="B692" t="str">
            <v>PICKUP TRUCK</v>
          </cell>
          <cell r="C692" t="str">
            <v>F250</v>
          </cell>
          <cell r="D692" t="str">
            <v>88009-02-</v>
          </cell>
          <cell r="E692" t="str">
            <v>101M</v>
          </cell>
          <cell r="F692">
            <v>38504</v>
          </cell>
          <cell r="G692">
            <v>26167.34</v>
          </cell>
          <cell r="H692">
            <v>0</v>
          </cell>
          <cell r="I692">
            <v>10357.94</v>
          </cell>
          <cell r="J692">
            <v>26167.34</v>
          </cell>
          <cell r="K692">
            <v>0</v>
          </cell>
          <cell r="L692">
            <v>0</v>
          </cell>
          <cell r="M692">
            <v>0</v>
          </cell>
        </row>
        <row r="693">
          <cell r="A693">
            <v>8178</v>
          </cell>
          <cell r="B693" t="str">
            <v>FLATBED CREW TRUCK</v>
          </cell>
          <cell r="C693" t="str">
            <v>F450</v>
          </cell>
          <cell r="D693" t="str">
            <v>88009-02-</v>
          </cell>
          <cell r="E693" t="str">
            <v>111M</v>
          </cell>
          <cell r="F693">
            <v>38565</v>
          </cell>
          <cell r="G693">
            <v>38275.79</v>
          </cell>
          <cell r="H693">
            <v>0</v>
          </cell>
          <cell r="I693">
            <v>16745.71</v>
          </cell>
          <cell r="J693">
            <v>38275.79</v>
          </cell>
          <cell r="K693">
            <v>0</v>
          </cell>
          <cell r="L693">
            <v>0</v>
          </cell>
          <cell r="M693">
            <v>0</v>
          </cell>
        </row>
        <row r="694">
          <cell r="A694">
            <v>8179</v>
          </cell>
          <cell r="B694" t="str">
            <v>PICKUP TRUCK</v>
          </cell>
          <cell r="C694" t="str">
            <v>F150</v>
          </cell>
          <cell r="D694" t="str">
            <v>88009-02-</v>
          </cell>
          <cell r="E694" t="str">
            <v>601M</v>
          </cell>
          <cell r="F694">
            <v>38504</v>
          </cell>
          <cell r="G694">
            <v>29801.16</v>
          </cell>
          <cell r="H694">
            <v>0</v>
          </cell>
          <cell r="I694">
            <v>11796.24</v>
          </cell>
          <cell r="J694">
            <v>29801.16</v>
          </cell>
          <cell r="K694">
            <v>0</v>
          </cell>
          <cell r="L694">
            <v>0</v>
          </cell>
          <cell r="M694">
            <v>0</v>
          </cell>
        </row>
        <row r="695">
          <cell r="A695">
            <v>8180</v>
          </cell>
          <cell r="B695" t="str">
            <v>PICKUP TRUCK</v>
          </cell>
          <cell r="C695" t="str">
            <v>F250</v>
          </cell>
          <cell r="D695" t="str">
            <v>88009-02-</v>
          </cell>
          <cell r="E695" t="str">
            <v>701M</v>
          </cell>
          <cell r="F695">
            <v>38534</v>
          </cell>
          <cell r="G695">
            <v>25214.91</v>
          </cell>
          <cell r="H695">
            <v>0</v>
          </cell>
          <cell r="I695">
            <v>10506.23</v>
          </cell>
          <cell r="J695">
            <v>25214.91</v>
          </cell>
          <cell r="K695">
            <v>0</v>
          </cell>
          <cell r="L695">
            <v>0</v>
          </cell>
          <cell r="M695">
            <v>0</v>
          </cell>
        </row>
        <row r="696">
          <cell r="A696">
            <v>8182</v>
          </cell>
          <cell r="B696" t="str">
            <v>PICKUP TRUCK</v>
          </cell>
          <cell r="C696" t="str">
            <v>F250</v>
          </cell>
          <cell r="D696" t="str">
            <v>88009-02-</v>
          </cell>
          <cell r="E696" t="str">
            <v>141M</v>
          </cell>
          <cell r="F696">
            <v>38657</v>
          </cell>
          <cell r="G696">
            <v>38054.78</v>
          </cell>
          <cell r="H696">
            <v>0</v>
          </cell>
          <cell r="I696">
            <v>19027.34</v>
          </cell>
          <cell r="J696">
            <v>38054.78</v>
          </cell>
          <cell r="K696">
            <v>0</v>
          </cell>
          <cell r="L696">
            <v>0</v>
          </cell>
          <cell r="M696">
            <v>0</v>
          </cell>
        </row>
        <row r="697">
          <cell r="A697">
            <v>8183</v>
          </cell>
          <cell r="B697" t="str">
            <v>PICKUP TRUCK</v>
          </cell>
          <cell r="C697" t="str">
            <v>F250</v>
          </cell>
          <cell r="D697" t="str">
            <v>88009-02-</v>
          </cell>
          <cell r="E697" t="str">
            <v>101M</v>
          </cell>
          <cell r="F697">
            <v>38565</v>
          </cell>
          <cell r="G697">
            <v>27170.07</v>
          </cell>
          <cell r="H697">
            <v>0</v>
          </cell>
          <cell r="I697">
            <v>11886.94</v>
          </cell>
          <cell r="J697">
            <v>27170.07</v>
          </cell>
          <cell r="K697">
            <v>0</v>
          </cell>
          <cell r="L697">
            <v>0</v>
          </cell>
          <cell r="M697">
            <v>0</v>
          </cell>
        </row>
        <row r="698">
          <cell r="A698">
            <v>8184</v>
          </cell>
          <cell r="B698" t="str">
            <v>PICKUP TRUCK</v>
          </cell>
          <cell r="C698" t="str">
            <v>F250</v>
          </cell>
          <cell r="D698" t="str">
            <v>88009-02-</v>
          </cell>
          <cell r="E698" t="str">
            <v>101M</v>
          </cell>
          <cell r="F698">
            <v>38565</v>
          </cell>
          <cell r="G698">
            <v>27170.07</v>
          </cell>
          <cell r="H698">
            <v>0</v>
          </cell>
          <cell r="I698">
            <v>11886.94</v>
          </cell>
          <cell r="J698">
            <v>27170.07</v>
          </cell>
          <cell r="K698">
            <v>0</v>
          </cell>
          <cell r="L698">
            <v>0</v>
          </cell>
          <cell r="M698">
            <v>0</v>
          </cell>
        </row>
        <row r="699">
          <cell r="A699">
            <v>8185</v>
          </cell>
          <cell r="B699" t="str">
            <v>PICKUP TRUCK</v>
          </cell>
          <cell r="C699" t="str">
            <v>F250</v>
          </cell>
          <cell r="D699" t="str">
            <v>88009-02-</v>
          </cell>
          <cell r="E699" t="str">
            <v>301M</v>
          </cell>
          <cell r="F699">
            <v>38749</v>
          </cell>
          <cell r="G699">
            <v>27272.83</v>
          </cell>
          <cell r="H699">
            <v>0</v>
          </cell>
          <cell r="I699">
            <v>15340.99</v>
          </cell>
          <cell r="J699">
            <v>27272.83</v>
          </cell>
          <cell r="K699">
            <v>0</v>
          </cell>
          <cell r="L699">
            <v>0</v>
          </cell>
          <cell r="M699">
            <v>568.30999999999995</v>
          </cell>
        </row>
        <row r="700">
          <cell r="A700">
            <v>8186</v>
          </cell>
          <cell r="B700" t="str">
            <v>PICKUP TRUCK</v>
          </cell>
          <cell r="C700" t="str">
            <v>F250</v>
          </cell>
          <cell r="D700" t="str">
            <v>88009-02-</v>
          </cell>
          <cell r="E700" t="str">
            <v>301M</v>
          </cell>
          <cell r="F700">
            <v>38749</v>
          </cell>
          <cell r="G700">
            <v>27272.83</v>
          </cell>
          <cell r="H700">
            <v>0</v>
          </cell>
          <cell r="I700">
            <v>15340.99</v>
          </cell>
          <cell r="J700">
            <v>27272.83</v>
          </cell>
          <cell r="K700">
            <v>0</v>
          </cell>
          <cell r="L700">
            <v>0</v>
          </cell>
          <cell r="M700">
            <v>568.30999999999995</v>
          </cell>
        </row>
        <row r="701">
          <cell r="A701">
            <v>8187</v>
          </cell>
          <cell r="B701" t="str">
            <v>FLATBED CREW TRUCK</v>
          </cell>
          <cell r="C701" t="str">
            <v>F455</v>
          </cell>
          <cell r="D701" t="str">
            <v>88009-02-</v>
          </cell>
          <cell r="E701" t="str">
            <v>301M</v>
          </cell>
          <cell r="F701">
            <v>38777</v>
          </cell>
          <cell r="G701">
            <v>53538.21</v>
          </cell>
          <cell r="H701">
            <v>0</v>
          </cell>
          <cell r="I701">
            <v>31230.62</v>
          </cell>
          <cell r="J701">
            <v>53538.21</v>
          </cell>
          <cell r="K701">
            <v>0</v>
          </cell>
          <cell r="L701">
            <v>0</v>
          </cell>
          <cell r="M701">
            <v>2230.7399999999998</v>
          </cell>
        </row>
        <row r="702">
          <cell r="A702">
            <v>8188</v>
          </cell>
          <cell r="B702" t="str">
            <v>PICKUP TRUCK</v>
          </cell>
          <cell r="C702" t="str">
            <v>F250</v>
          </cell>
          <cell r="D702" t="str">
            <v>88009-02-</v>
          </cell>
          <cell r="E702" t="str">
            <v>701M</v>
          </cell>
          <cell r="F702">
            <v>40330</v>
          </cell>
          <cell r="G702">
            <v>28409.96</v>
          </cell>
          <cell r="H702">
            <v>0</v>
          </cell>
          <cell r="I702">
            <v>18348.12</v>
          </cell>
          <cell r="J702">
            <v>28409.96</v>
          </cell>
          <cell r="K702">
            <v>0</v>
          </cell>
          <cell r="L702">
            <v>0</v>
          </cell>
          <cell r="M702">
            <v>2959.5</v>
          </cell>
        </row>
        <row r="703">
          <cell r="A703">
            <v>8189</v>
          </cell>
          <cell r="B703" t="str">
            <v>PICKUP TRUCK</v>
          </cell>
          <cell r="C703" t="str">
            <v>F250</v>
          </cell>
          <cell r="D703" t="str">
            <v>88009-02-</v>
          </cell>
          <cell r="E703" t="str">
            <v>301M</v>
          </cell>
          <cell r="F703">
            <v>38961</v>
          </cell>
          <cell r="G703">
            <v>28210.21</v>
          </cell>
          <cell r="H703">
            <v>0</v>
          </cell>
          <cell r="I703">
            <v>19982.27</v>
          </cell>
          <cell r="J703">
            <v>27622.37</v>
          </cell>
          <cell r="K703">
            <v>587.84</v>
          </cell>
          <cell r="L703">
            <v>0</v>
          </cell>
          <cell r="M703">
            <v>4113.97</v>
          </cell>
        </row>
        <row r="704">
          <cell r="A704">
            <v>8190</v>
          </cell>
          <cell r="B704" t="str">
            <v>PICKUP TRUCK</v>
          </cell>
          <cell r="C704" t="str">
            <v>F250</v>
          </cell>
          <cell r="D704" t="str">
            <v>88009-02-</v>
          </cell>
          <cell r="E704" t="str">
            <v>301M</v>
          </cell>
          <cell r="F704">
            <v>38961</v>
          </cell>
          <cell r="G704">
            <v>28210.21</v>
          </cell>
          <cell r="H704">
            <v>0</v>
          </cell>
          <cell r="I704">
            <v>19982.27</v>
          </cell>
          <cell r="J704">
            <v>27622.37</v>
          </cell>
          <cell r="K704">
            <v>587.84</v>
          </cell>
          <cell r="L704">
            <v>0</v>
          </cell>
          <cell r="M704">
            <v>4113.97</v>
          </cell>
        </row>
        <row r="705">
          <cell r="A705">
            <v>8191</v>
          </cell>
          <cell r="B705" t="str">
            <v>PICKUP TRUCK</v>
          </cell>
          <cell r="C705" t="str">
            <v>F150</v>
          </cell>
          <cell r="D705" t="str">
            <v>88009-02-</v>
          </cell>
          <cell r="E705" t="str">
            <v>301M</v>
          </cell>
          <cell r="F705">
            <v>38961</v>
          </cell>
          <cell r="G705">
            <v>31306.98</v>
          </cell>
          <cell r="H705">
            <v>0</v>
          </cell>
          <cell r="I705">
            <v>22175.77</v>
          </cell>
          <cell r="J705">
            <v>30654.799999999999</v>
          </cell>
          <cell r="K705">
            <v>652.17999999999995</v>
          </cell>
          <cell r="L705">
            <v>0</v>
          </cell>
          <cell r="M705">
            <v>4565.6099999999997</v>
          </cell>
        </row>
        <row r="706">
          <cell r="A706">
            <v>8192</v>
          </cell>
          <cell r="B706" t="str">
            <v>FLATBED CREW TRUCK</v>
          </cell>
          <cell r="C706" t="str">
            <v>F450</v>
          </cell>
          <cell r="D706" t="str">
            <v>88009-02-</v>
          </cell>
          <cell r="E706" t="str">
            <v>301M</v>
          </cell>
          <cell r="F706">
            <v>39083</v>
          </cell>
          <cell r="G706">
            <v>36428.07</v>
          </cell>
          <cell r="H706">
            <v>6799.58</v>
          </cell>
          <cell r="I706">
            <v>29628.49</v>
          </cell>
          <cell r="J706">
            <v>26542.18</v>
          </cell>
          <cell r="K706">
            <v>9885.89</v>
          </cell>
          <cell r="L706">
            <v>0</v>
          </cell>
          <cell r="M706">
            <v>4320.82</v>
          </cell>
        </row>
        <row r="707">
          <cell r="A707">
            <v>8193</v>
          </cell>
          <cell r="B707" t="str">
            <v>PICKUP TRUCK</v>
          </cell>
          <cell r="C707" t="str">
            <v>F250</v>
          </cell>
          <cell r="D707" t="str">
            <v>88009-02-</v>
          </cell>
          <cell r="E707" t="str">
            <v>101M</v>
          </cell>
          <cell r="F707">
            <v>39142</v>
          </cell>
          <cell r="G707">
            <v>26113.79</v>
          </cell>
          <cell r="H707">
            <v>4828.95</v>
          </cell>
          <cell r="I707">
            <v>21284.84</v>
          </cell>
          <cell r="J707">
            <v>18180.63</v>
          </cell>
          <cell r="K707">
            <v>7933.16</v>
          </cell>
          <cell r="L707">
            <v>0</v>
          </cell>
          <cell r="M707">
            <v>3104.01</v>
          </cell>
        </row>
        <row r="708">
          <cell r="A708">
            <v>8194</v>
          </cell>
          <cell r="B708" t="str">
            <v>PICKUP TRUCK</v>
          </cell>
          <cell r="C708" t="str">
            <v>F250</v>
          </cell>
          <cell r="D708" t="str">
            <v>88009-02-</v>
          </cell>
          <cell r="E708" t="str">
            <v>101M</v>
          </cell>
          <cell r="F708">
            <v>39142</v>
          </cell>
          <cell r="G708">
            <v>26113.79</v>
          </cell>
          <cell r="H708">
            <v>4828.95</v>
          </cell>
          <cell r="I708">
            <v>21284.84</v>
          </cell>
          <cell r="J708">
            <v>18180.63</v>
          </cell>
          <cell r="K708">
            <v>7933.16</v>
          </cell>
          <cell r="L708">
            <v>0</v>
          </cell>
          <cell r="M708">
            <v>3104.01</v>
          </cell>
        </row>
        <row r="709">
          <cell r="A709">
            <v>8195</v>
          </cell>
          <cell r="B709" t="str">
            <v>FLATBED CREW TRUCK</v>
          </cell>
          <cell r="C709" t="str">
            <v>F450</v>
          </cell>
          <cell r="D709" t="str">
            <v>88009-02-</v>
          </cell>
          <cell r="E709" t="str">
            <v>111M</v>
          </cell>
          <cell r="F709">
            <v>39234</v>
          </cell>
          <cell r="G709">
            <v>48885.81</v>
          </cell>
          <cell r="H709">
            <v>9040.74</v>
          </cell>
          <cell r="I709">
            <v>39845.07</v>
          </cell>
          <cell r="J709">
            <v>31544.18</v>
          </cell>
          <cell r="K709">
            <v>17341.63</v>
          </cell>
          <cell r="L709">
            <v>0</v>
          </cell>
          <cell r="M709">
            <v>5810.77</v>
          </cell>
        </row>
        <row r="710">
          <cell r="A710">
            <v>8196</v>
          </cell>
          <cell r="B710" t="str">
            <v>PICKUP TRUCK</v>
          </cell>
          <cell r="C710" t="str">
            <v>F150</v>
          </cell>
          <cell r="D710" t="str">
            <v>88009-02-</v>
          </cell>
          <cell r="E710" t="str">
            <v>101M</v>
          </cell>
          <cell r="F710">
            <v>39142</v>
          </cell>
          <cell r="G710">
            <v>31696.07</v>
          </cell>
          <cell r="H710">
            <v>5861.23</v>
          </cell>
          <cell r="I710">
            <v>25834.84</v>
          </cell>
          <cell r="J710">
            <v>22067.43</v>
          </cell>
          <cell r="K710">
            <v>9628.64</v>
          </cell>
          <cell r="L710">
            <v>0</v>
          </cell>
          <cell r="M710">
            <v>3767.61</v>
          </cell>
        </row>
        <row r="711">
          <cell r="A711">
            <v>8197</v>
          </cell>
          <cell r="B711" t="str">
            <v>PICKUP TRUCK</v>
          </cell>
          <cell r="C711" t="str">
            <v>RANGER</v>
          </cell>
          <cell r="D711" t="str">
            <v>88009-02-</v>
          </cell>
          <cell r="E711" t="str">
            <v>801M</v>
          </cell>
          <cell r="F711">
            <v>39173</v>
          </cell>
          <cell r="G711">
            <v>19272.400000000001</v>
          </cell>
          <cell r="H711">
            <v>3563.83</v>
          </cell>
          <cell r="I711">
            <v>15708.57</v>
          </cell>
          <cell r="J711">
            <v>13090.4</v>
          </cell>
          <cell r="K711">
            <v>6182</v>
          </cell>
          <cell r="L711">
            <v>0</v>
          </cell>
          <cell r="M711">
            <v>2290.8200000000002</v>
          </cell>
        </row>
        <row r="712">
          <cell r="A712">
            <v>8198</v>
          </cell>
          <cell r="B712" t="str">
            <v>FLATBED CREW TRUCK</v>
          </cell>
          <cell r="C712" t="str">
            <v>F450</v>
          </cell>
          <cell r="D712" t="str">
            <v>88009-02-</v>
          </cell>
          <cell r="E712" t="str">
            <v>601M</v>
          </cell>
          <cell r="F712">
            <v>39264</v>
          </cell>
          <cell r="G712">
            <v>46659.9</v>
          </cell>
          <cell r="H712">
            <v>8626.14</v>
          </cell>
          <cell r="I712">
            <v>38033.760000000002</v>
          </cell>
          <cell r="J712">
            <v>29317.69</v>
          </cell>
          <cell r="K712">
            <v>17342.21</v>
          </cell>
          <cell r="L712">
            <v>0</v>
          </cell>
          <cell r="M712">
            <v>5546.59</v>
          </cell>
        </row>
        <row r="713">
          <cell r="A713">
            <v>8199</v>
          </cell>
          <cell r="B713" t="str">
            <v>PICKUP TRUCK</v>
          </cell>
          <cell r="C713" t="str">
            <v>F250</v>
          </cell>
          <cell r="D713" t="str">
            <v>88009-02-</v>
          </cell>
          <cell r="E713" t="str">
            <v>701M</v>
          </cell>
          <cell r="F713">
            <v>39203</v>
          </cell>
          <cell r="G713">
            <v>26647.119999999999</v>
          </cell>
          <cell r="H713">
            <v>4927.55</v>
          </cell>
          <cell r="I713">
            <v>21719.57</v>
          </cell>
          <cell r="J713">
            <v>17647.11</v>
          </cell>
          <cell r="K713">
            <v>9000.01</v>
          </cell>
          <cell r="L713">
            <v>0</v>
          </cell>
          <cell r="M713">
            <v>3167.43</v>
          </cell>
        </row>
        <row r="714">
          <cell r="A714">
            <v>8200</v>
          </cell>
          <cell r="B714" t="str">
            <v>PICKUP TRUCK</v>
          </cell>
          <cell r="C714" t="str">
            <v>F250</v>
          </cell>
          <cell r="D714" t="str">
            <v>88009-02-</v>
          </cell>
          <cell r="E714" t="str">
            <v>101M</v>
          </cell>
          <cell r="F714">
            <v>39234</v>
          </cell>
          <cell r="G714">
            <v>24481.79</v>
          </cell>
          <cell r="H714">
            <v>4527.55</v>
          </cell>
          <cell r="I714">
            <v>19954.240000000002</v>
          </cell>
          <cell r="J714">
            <v>15796.98</v>
          </cell>
          <cell r="K714">
            <v>8684.81</v>
          </cell>
          <cell r="L714">
            <v>0</v>
          </cell>
          <cell r="M714">
            <v>2909.97</v>
          </cell>
        </row>
        <row r="715">
          <cell r="A715">
            <v>8201</v>
          </cell>
          <cell r="B715" t="str">
            <v>FLATBED TRAFFIC CONTROL</v>
          </cell>
          <cell r="C715" t="str">
            <v>F350</v>
          </cell>
          <cell r="D715" t="str">
            <v>88009-02-</v>
          </cell>
          <cell r="E715" t="str">
            <v>101M</v>
          </cell>
          <cell r="F715">
            <v>39227</v>
          </cell>
          <cell r="G715">
            <v>18943.75</v>
          </cell>
          <cell r="H715">
            <v>0</v>
          </cell>
          <cell r="I715">
            <v>14207.83</v>
          </cell>
          <cell r="J715">
            <v>18943.75</v>
          </cell>
          <cell r="K715">
            <v>0</v>
          </cell>
          <cell r="L715">
            <v>0</v>
          </cell>
          <cell r="M715">
            <v>0</v>
          </cell>
        </row>
        <row r="716">
          <cell r="A716">
            <v>8202</v>
          </cell>
          <cell r="B716" t="str">
            <v>PICKUP TRUCK</v>
          </cell>
          <cell r="C716" t="str">
            <v>F250</v>
          </cell>
          <cell r="D716" t="str">
            <v>88009-02-</v>
          </cell>
          <cell r="E716" t="str">
            <v>101M</v>
          </cell>
          <cell r="F716">
            <v>39264</v>
          </cell>
          <cell r="G716">
            <v>25019.48</v>
          </cell>
          <cell r="H716">
            <v>4627.55</v>
          </cell>
          <cell r="I716">
            <v>20391.93</v>
          </cell>
          <cell r="J716">
            <v>15718.71</v>
          </cell>
          <cell r="K716">
            <v>9300.77</v>
          </cell>
          <cell r="L716">
            <v>0</v>
          </cell>
          <cell r="M716">
            <v>2973.81</v>
          </cell>
        </row>
        <row r="717">
          <cell r="A717">
            <v>8203</v>
          </cell>
          <cell r="B717" t="str">
            <v>FLATBED CREW TRUCK</v>
          </cell>
          <cell r="C717" t="str">
            <v>F450</v>
          </cell>
          <cell r="D717" t="str">
            <v>88009-02-</v>
          </cell>
          <cell r="E717" t="str">
            <v>111M</v>
          </cell>
          <cell r="F717">
            <v>39387</v>
          </cell>
          <cell r="G717">
            <v>47291.48</v>
          </cell>
          <cell r="H717">
            <v>8841.32</v>
          </cell>
          <cell r="I717">
            <v>38450.160000000003</v>
          </cell>
          <cell r="J717">
            <v>26434.65</v>
          </cell>
          <cell r="K717">
            <v>20856.830000000002</v>
          </cell>
          <cell r="L717">
            <v>0</v>
          </cell>
          <cell r="M717">
            <v>5607.35</v>
          </cell>
        </row>
        <row r="718">
          <cell r="A718">
            <v>8204</v>
          </cell>
          <cell r="B718" t="str">
            <v>PICKUP TRUCK</v>
          </cell>
          <cell r="C718" t="str">
            <v>F150</v>
          </cell>
          <cell r="D718" t="str">
            <v>88009-02-</v>
          </cell>
          <cell r="E718" t="str">
            <v>701M</v>
          </cell>
          <cell r="F718">
            <v>39326</v>
          </cell>
          <cell r="G718">
            <v>27353.64</v>
          </cell>
          <cell r="H718">
            <v>5053.79</v>
          </cell>
          <cell r="I718">
            <v>22299.85</v>
          </cell>
          <cell r="J718">
            <v>16260.3</v>
          </cell>
          <cell r="K718">
            <v>11093.34</v>
          </cell>
          <cell r="L718">
            <v>0</v>
          </cell>
          <cell r="M718">
            <v>3252.06</v>
          </cell>
        </row>
        <row r="719">
          <cell r="A719">
            <v>8205</v>
          </cell>
          <cell r="B719" t="str">
            <v>PICKUP TRUCK</v>
          </cell>
          <cell r="C719" t="str">
            <v>F150</v>
          </cell>
          <cell r="D719" t="str">
            <v>88009-02-</v>
          </cell>
          <cell r="E719" t="str">
            <v>801M</v>
          </cell>
          <cell r="F719">
            <v>39326</v>
          </cell>
          <cell r="G719">
            <v>27353.64</v>
          </cell>
          <cell r="H719">
            <v>5053.79</v>
          </cell>
          <cell r="I719">
            <v>22299.85</v>
          </cell>
          <cell r="J719">
            <v>16260.3</v>
          </cell>
          <cell r="K719">
            <v>11093.34</v>
          </cell>
          <cell r="L719">
            <v>0</v>
          </cell>
          <cell r="M719">
            <v>3252.06</v>
          </cell>
        </row>
        <row r="720">
          <cell r="A720">
            <v>8206</v>
          </cell>
          <cell r="B720" t="str">
            <v>PICKUP TRUCK</v>
          </cell>
          <cell r="C720" t="str">
            <v>F150</v>
          </cell>
          <cell r="D720" t="str">
            <v>88009-02-</v>
          </cell>
          <cell r="E720" t="str">
            <v>121M</v>
          </cell>
          <cell r="F720">
            <v>39387</v>
          </cell>
          <cell r="G720">
            <v>29793.93</v>
          </cell>
          <cell r="H720">
            <v>5581.2</v>
          </cell>
          <cell r="I720">
            <v>24212.73</v>
          </cell>
          <cell r="J720">
            <v>16646.189999999999</v>
          </cell>
          <cell r="K720">
            <v>13147.74</v>
          </cell>
          <cell r="L720">
            <v>0</v>
          </cell>
          <cell r="M720">
            <v>3531.01</v>
          </cell>
        </row>
        <row r="721">
          <cell r="A721">
            <v>8207</v>
          </cell>
          <cell r="B721" t="str">
            <v>PICKUP TRUCK</v>
          </cell>
          <cell r="C721" t="str">
            <v>F250</v>
          </cell>
          <cell r="D721" t="str">
            <v>88009-02-</v>
          </cell>
          <cell r="E721" t="str">
            <v>101M</v>
          </cell>
          <cell r="F721">
            <v>39387</v>
          </cell>
          <cell r="G721">
            <v>25456.880000000001</v>
          </cell>
          <cell r="H721">
            <v>4759.2299999999996</v>
          </cell>
          <cell r="I721">
            <v>20697.650000000001</v>
          </cell>
          <cell r="J721">
            <v>14229.6</v>
          </cell>
          <cell r="K721">
            <v>11227.28</v>
          </cell>
          <cell r="L721">
            <v>0</v>
          </cell>
          <cell r="M721">
            <v>3018.4</v>
          </cell>
        </row>
        <row r="722">
          <cell r="A722">
            <v>8208</v>
          </cell>
          <cell r="B722" t="str">
            <v>FLATBED TRUCK</v>
          </cell>
          <cell r="C722" t="str">
            <v>F450</v>
          </cell>
          <cell r="D722" t="str">
            <v>88009-02-</v>
          </cell>
          <cell r="E722" t="str">
            <v>111M</v>
          </cell>
          <cell r="F722">
            <v>39437</v>
          </cell>
          <cell r="G722">
            <v>43685.73</v>
          </cell>
          <cell r="H722">
            <v>8078.32</v>
          </cell>
          <cell r="I722">
            <v>35607.410000000003</v>
          </cell>
          <cell r="J722">
            <v>23738.240000000002</v>
          </cell>
          <cell r="K722">
            <v>19947.490000000002</v>
          </cell>
          <cell r="L722">
            <v>0</v>
          </cell>
          <cell r="M722">
            <v>5192.74</v>
          </cell>
        </row>
        <row r="723">
          <cell r="A723">
            <v>8209</v>
          </cell>
          <cell r="B723" t="str">
            <v>PICKUP TRUCK</v>
          </cell>
          <cell r="C723" t="str">
            <v>RANGER</v>
          </cell>
          <cell r="D723" t="str">
            <v>88009-02-</v>
          </cell>
          <cell r="E723" t="str">
            <v>101M</v>
          </cell>
          <cell r="F723">
            <v>39387</v>
          </cell>
          <cell r="G723">
            <v>20036.099999999999</v>
          </cell>
          <cell r="H723">
            <v>3745.8</v>
          </cell>
          <cell r="I723">
            <v>16290.3</v>
          </cell>
          <cell r="J723">
            <v>11199.54</v>
          </cell>
          <cell r="K723">
            <v>8836.56</v>
          </cell>
          <cell r="L723">
            <v>0</v>
          </cell>
          <cell r="M723">
            <v>2375.66</v>
          </cell>
        </row>
        <row r="724">
          <cell r="A724">
            <v>8210</v>
          </cell>
          <cell r="B724" t="str">
            <v>FLATBED TRUCK</v>
          </cell>
          <cell r="C724" t="str">
            <v>F350</v>
          </cell>
          <cell r="D724" t="str">
            <v>88009-02-</v>
          </cell>
          <cell r="E724" t="str">
            <v>121M</v>
          </cell>
          <cell r="F724">
            <v>39399</v>
          </cell>
          <cell r="G724">
            <v>8118.74</v>
          </cell>
          <cell r="H724">
            <v>0</v>
          </cell>
          <cell r="I724">
            <v>8118.74</v>
          </cell>
          <cell r="J724">
            <v>8118.74</v>
          </cell>
          <cell r="K724">
            <v>0</v>
          </cell>
          <cell r="L724">
            <v>0</v>
          </cell>
          <cell r="M724">
            <v>0</v>
          </cell>
        </row>
        <row r="725">
          <cell r="A725">
            <v>8211</v>
          </cell>
          <cell r="B725" t="str">
            <v>PICKUP TRUCK</v>
          </cell>
          <cell r="C725" t="str">
            <v>F250</v>
          </cell>
          <cell r="D725" t="str">
            <v>88009-02-</v>
          </cell>
          <cell r="E725" t="str">
            <v>701M</v>
          </cell>
          <cell r="F725">
            <v>39417</v>
          </cell>
          <cell r="G725">
            <v>23425.32</v>
          </cell>
          <cell r="H725">
            <v>4900</v>
          </cell>
          <cell r="I725">
            <v>18525.32</v>
          </cell>
          <cell r="J725">
            <v>12350.61</v>
          </cell>
          <cell r="K725">
            <v>11074.71</v>
          </cell>
          <cell r="L725">
            <v>0</v>
          </cell>
          <cell r="M725">
            <v>2701.58</v>
          </cell>
        </row>
        <row r="726">
          <cell r="A726">
            <v>8212</v>
          </cell>
          <cell r="B726" t="str">
            <v>PICKUP TRUCK</v>
          </cell>
          <cell r="C726" t="str">
            <v>F250</v>
          </cell>
          <cell r="D726" t="str">
            <v>88009-02-</v>
          </cell>
          <cell r="E726" t="str">
            <v>801M</v>
          </cell>
          <cell r="F726">
            <v>39448</v>
          </cell>
          <cell r="G726">
            <v>24556.799999999999</v>
          </cell>
          <cell r="H726">
            <v>4537.05</v>
          </cell>
          <cell r="I726">
            <v>20019.75</v>
          </cell>
          <cell r="J726">
            <v>12929.48</v>
          </cell>
          <cell r="K726">
            <v>11627.32</v>
          </cell>
          <cell r="L726">
            <v>0</v>
          </cell>
          <cell r="M726">
            <v>2919.56</v>
          </cell>
        </row>
        <row r="727">
          <cell r="A727">
            <v>8213</v>
          </cell>
          <cell r="B727" t="str">
            <v>PICKUP TRUCK</v>
          </cell>
          <cell r="C727" t="str">
            <v>F150</v>
          </cell>
          <cell r="D727" t="str">
            <v>88009-02-</v>
          </cell>
          <cell r="E727" t="str">
            <v>020</v>
          </cell>
          <cell r="F727">
            <v>39457</v>
          </cell>
          <cell r="G727">
            <v>27611.49</v>
          </cell>
          <cell r="H727">
            <v>5101.43</v>
          </cell>
          <cell r="I727">
            <v>22510.06</v>
          </cell>
          <cell r="J727">
            <v>14537.76</v>
          </cell>
          <cell r="K727">
            <v>13073.73</v>
          </cell>
          <cell r="L727">
            <v>0</v>
          </cell>
          <cell r="M727">
            <v>3282.72</v>
          </cell>
        </row>
        <row r="728">
          <cell r="A728">
            <v>8214</v>
          </cell>
          <cell r="B728" t="str">
            <v>PICKUP TRUCK</v>
          </cell>
          <cell r="C728" t="str">
            <v>RANGER</v>
          </cell>
          <cell r="D728" t="str">
            <v>88009-02-</v>
          </cell>
          <cell r="E728" t="str">
            <v>101M</v>
          </cell>
          <cell r="F728">
            <v>39448</v>
          </cell>
          <cell r="G728">
            <v>19845.04</v>
          </cell>
          <cell r="H728">
            <v>3666.52</v>
          </cell>
          <cell r="I728">
            <v>16178.52</v>
          </cell>
          <cell r="J728">
            <v>10448.549999999999</v>
          </cell>
          <cell r="K728">
            <v>9396.49</v>
          </cell>
          <cell r="L728">
            <v>0</v>
          </cell>
          <cell r="M728">
            <v>2359.35</v>
          </cell>
        </row>
        <row r="729">
          <cell r="A729">
            <v>8215</v>
          </cell>
          <cell r="B729" t="str">
            <v>MECHANICS TRUCK</v>
          </cell>
          <cell r="C729" t="str">
            <v>F450</v>
          </cell>
          <cell r="D729" t="str">
            <v>88009-02-</v>
          </cell>
          <cell r="E729" t="str">
            <v>101M</v>
          </cell>
          <cell r="F729">
            <v>39569</v>
          </cell>
          <cell r="G729">
            <v>66125.98</v>
          </cell>
          <cell r="H729">
            <v>13225.2</v>
          </cell>
          <cell r="I729">
            <v>52900.78</v>
          </cell>
          <cell r="J729">
            <v>29756.7</v>
          </cell>
          <cell r="K729">
            <v>36369.279999999999</v>
          </cell>
          <cell r="L729">
            <v>0</v>
          </cell>
          <cell r="M729">
            <v>7714.7</v>
          </cell>
        </row>
        <row r="730">
          <cell r="A730">
            <v>8216</v>
          </cell>
          <cell r="B730" t="str">
            <v>FLATBED CREW TRUCK</v>
          </cell>
          <cell r="C730" t="str">
            <v>F450</v>
          </cell>
          <cell r="D730" t="str">
            <v>88009-02-</v>
          </cell>
          <cell r="E730" t="str">
            <v>801M</v>
          </cell>
          <cell r="F730">
            <v>39569</v>
          </cell>
          <cell r="G730">
            <v>47407.16</v>
          </cell>
          <cell r="H730">
            <v>9481.43</v>
          </cell>
          <cell r="I730">
            <v>37925.730000000003</v>
          </cell>
          <cell r="J730">
            <v>21333.24</v>
          </cell>
          <cell r="K730">
            <v>26073.919999999998</v>
          </cell>
          <cell r="L730">
            <v>0</v>
          </cell>
          <cell r="M730">
            <v>5530.84</v>
          </cell>
        </row>
        <row r="731">
          <cell r="A731">
            <v>8217</v>
          </cell>
          <cell r="B731" t="str">
            <v>PICKUP TRUCK</v>
          </cell>
          <cell r="C731" t="str">
            <v>F150</v>
          </cell>
          <cell r="D731" t="str">
            <v>88009-02-</v>
          </cell>
          <cell r="E731" t="str">
            <v>801M</v>
          </cell>
          <cell r="F731">
            <v>39479</v>
          </cell>
          <cell r="G731">
            <v>26183.51</v>
          </cell>
          <cell r="H731">
            <v>5236.7</v>
          </cell>
          <cell r="I731">
            <v>20946.810000000001</v>
          </cell>
          <cell r="J731">
            <v>13091.7</v>
          </cell>
          <cell r="K731">
            <v>13091.81</v>
          </cell>
          <cell r="L731">
            <v>0</v>
          </cell>
          <cell r="M731">
            <v>3054.73</v>
          </cell>
        </row>
        <row r="732">
          <cell r="A732">
            <v>8218</v>
          </cell>
          <cell r="B732" t="str">
            <v>PICKUP TRUCK</v>
          </cell>
          <cell r="C732" t="str">
            <v>F150</v>
          </cell>
          <cell r="D732" t="str">
            <v>88009-02-</v>
          </cell>
          <cell r="E732" t="str">
            <v>701M</v>
          </cell>
          <cell r="F732">
            <v>39479</v>
          </cell>
          <cell r="G732">
            <v>27511.98</v>
          </cell>
          <cell r="H732">
            <v>5502.4</v>
          </cell>
          <cell r="I732">
            <v>22009.58</v>
          </cell>
          <cell r="J732">
            <v>13755.9</v>
          </cell>
          <cell r="K732">
            <v>13756.08</v>
          </cell>
          <cell r="L732">
            <v>0</v>
          </cell>
          <cell r="M732">
            <v>3209.71</v>
          </cell>
        </row>
        <row r="733">
          <cell r="A733">
            <v>8219</v>
          </cell>
          <cell r="B733" t="str">
            <v>PICKUP TRUCK</v>
          </cell>
          <cell r="C733" t="str">
            <v>F150</v>
          </cell>
          <cell r="D733" t="str">
            <v>88009-02-</v>
          </cell>
          <cell r="E733" t="str">
            <v>601M</v>
          </cell>
          <cell r="F733">
            <v>39479</v>
          </cell>
          <cell r="G733">
            <v>27316.89</v>
          </cell>
          <cell r="H733">
            <v>5463.38</v>
          </cell>
          <cell r="I733">
            <v>21853.51</v>
          </cell>
          <cell r="J733">
            <v>13658.4</v>
          </cell>
          <cell r="K733">
            <v>13658.49</v>
          </cell>
          <cell r="L733">
            <v>0</v>
          </cell>
          <cell r="M733">
            <v>3186.96</v>
          </cell>
        </row>
        <row r="734">
          <cell r="A734">
            <v>8220</v>
          </cell>
          <cell r="B734" t="str">
            <v>PICKUP TRUCK</v>
          </cell>
          <cell r="C734" t="str">
            <v>F150</v>
          </cell>
          <cell r="D734" t="str">
            <v>88009-02-</v>
          </cell>
          <cell r="E734" t="str">
            <v>301M</v>
          </cell>
          <cell r="F734">
            <v>39479</v>
          </cell>
          <cell r="G734">
            <v>29268.83</v>
          </cell>
          <cell r="H734">
            <v>5853.77</v>
          </cell>
          <cell r="I734">
            <v>23415.06</v>
          </cell>
          <cell r="J734">
            <v>14634.3</v>
          </cell>
          <cell r="K734">
            <v>14634.53</v>
          </cell>
          <cell r="L734">
            <v>0</v>
          </cell>
          <cell r="M734">
            <v>3414.67</v>
          </cell>
        </row>
        <row r="735">
          <cell r="A735">
            <v>8221</v>
          </cell>
          <cell r="B735" t="str">
            <v>CREW TRUCK</v>
          </cell>
          <cell r="C735" t="str">
            <v>F350</v>
          </cell>
          <cell r="D735" t="str">
            <v>88009-02-</v>
          </cell>
          <cell r="E735" t="str">
            <v>141M</v>
          </cell>
          <cell r="F735">
            <v>39508</v>
          </cell>
          <cell r="G735">
            <v>34913.93</v>
          </cell>
          <cell r="H735">
            <v>6982.79</v>
          </cell>
          <cell r="I735">
            <v>27931.14</v>
          </cell>
          <cell r="J735">
            <v>16875.099999999999</v>
          </cell>
          <cell r="K735">
            <v>18038.830000000002</v>
          </cell>
          <cell r="L735">
            <v>0</v>
          </cell>
          <cell r="M735">
            <v>4073.3</v>
          </cell>
        </row>
        <row r="736">
          <cell r="A736">
            <v>8222</v>
          </cell>
          <cell r="B736" t="str">
            <v>CREW TRUCK</v>
          </cell>
          <cell r="C736" t="str">
            <v>F350</v>
          </cell>
          <cell r="D736" t="str">
            <v>88009-02-</v>
          </cell>
          <cell r="E736" t="str">
            <v>141M</v>
          </cell>
          <cell r="F736">
            <v>39508</v>
          </cell>
          <cell r="G736">
            <v>34913.93</v>
          </cell>
          <cell r="H736">
            <v>6982.79</v>
          </cell>
          <cell r="I736">
            <v>27931.14</v>
          </cell>
          <cell r="J736">
            <v>16875.099999999999</v>
          </cell>
          <cell r="K736">
            <v>18038.830000000002</v>
          </cell>
          <cell r="L736">
            <v>0</v>
          </cell>
          <cell r="M736">
            <v>4073.3</v>
          </cell>
        </row>
        <row r="737">
          <cell r="A737">
            <v>8223</v>
          </cell>
          <cell r="B737" t="str">
            <v>MECHANICS TRUCK</v>
          </cell>
          <cell r="C737" t="str">
            <v>F450</v>
          </cell>
          <cell r="D737" t="str">
            <v>88009-02-</v>
          </cell>
          <cell r="E737" t="str">
            <v>301M</v>
          </cell>
          <cell r="F737">
            <v>39600</v>
          </cell>
          <cell r="G737">
            <v>68724.52</v>
          </cell>
          <cell r="H737">
            <v>13744.9</v>
          </cell>
          <cell r="I737">
            <v>54979.62</v>
          </cell>
          <cell r="J737">
            <v>29780.66</v>
          </cell>
          <cell r="K737">
            <v>38943.86</v>
          </cell>
          <cell r="L737">
            <v>0</v>
          </cell>
          <cell r="M737">
            <v>8017.87</v>
          </cell>
        </row>
        <row r="738">
          <cell r="A738">
            <v>8224</v>
          </cell>
          <cell r="B738" t="str">
            <v>PICKUP TRUCK</v>
          </cell>
          <cell r="C738" t="str">
            <v>F150</v>
          </cell>
          <cell r="D738" t="str">
            <v>88009-02-</v>
          </cell>
          <cell r="E738" t="str">
            <v>111M</v>
          </cell>
          <cell r="F738">
            <v>39569</v>
          </cell>
          <cell r="G738">
            <v>28369.26</v>
          </cell>
          <cell r="H738">
            <v>5673.85</v>
          </cell>
          <cell r="I738">
            <v>22695.41</v>
          </cell>
          <cell r="J738">
            <v>12766.14</v>
          </cell>
          <cell r="K738">
            <v>15603.12</v>
          </cell>
          <cell r="L738">
            <v>0</v>
          </cell>
          <cell r="M738">
            <v>3309.74</v>
          </cell>
        </row>
        <row r="739">
          <cell r="A739">
            <v>8225</v>
          </cell>
          <cell r="B739" t="str">
            <v>FLATBED CREW TRUCK</v>
          </cell>
          <cell r="C739" t="str">
            <v>F450</v>
          </cell>
          <cell r="D739" t="str">
            <v>88009-02-</v>
          </cell>
          <cell r="E739" t="str">
            <v>301M</v>
          </cell>
          <cell r="F739">
            <v>39600</v>
          </cell>
          <cell r="G739">
            <v>51574.9</v>
          </cell>
          <cell r="H739">
            <v>10314.98</v>
          </cell>
          <cell r="I739">
            <v>41259.919999999998</v>
          </cell>
          <cell r="J739">
            <v>22349.08</v>
          </cell>
          <cell r="K739">
            <v>29225.82</v>
          </cell>
          <cell r="L739">
            <v>0</v>
          </cell>
          <cell r="M739">
            <v>6017.06</v>
          </cell>
        </row>
        <row r="740">
          <cell r="A740">
            <v>8226</v>
          </cell>
          <cell r="B740" t="str">
            <v>FLATBED CREW TRUCK</v>
          </cell>
          <cell r="C740" t="str">
            <v>F450</v>
          </cell>
          <cell r="D740" t="str">
            <v>88009-02-</v>
          </cell>
          <cell r="E740" t="str">
            <v>111M</v>
          </cell>
          <cell r="F740">
            <v>39630</v>
          </cell>
          <cell r="G740">
            <v>49079.47</v>
          </cell>
          <cell r="H740">
            <v>9815.89</v>
          </cell>
          <cell r="I740">
            <v>39263.58</v>
          </cell>
          <cell r="J740">
            <v>20449.75</v>
          </cell>
          <cell r="K740">
            <v>28629.72</v>
          </cell>
          <cell r="L740">
            <v>0</v>
          </cell>
          <cell r="M740">
            <v>5725.93</v>
          </cell>
        </row>
        <row r="741">
          <cell r="A741">
            <v>8227</v>
          </cell>
          <cell r="B741" t="str">
            <v>FLATBED CREW TRUCK</v>
          </cell>
          <cell r="C741" t="str">
            <v>F450</v>
          </cell>
          <cell r="D741" t="str">
            <v>88009-02-</v>
          </cell>
          <cell r="E741" t="str">
            <v>701M</v>
          </cell>
          <cell r="F741">
            <v>39722</v>
          </cell>
          <cell r="G741">
            <v>49121.24</v>
          </cell>
          <cell r="H741">
            <v>9824.25</v>
          </cell>
          <cell r="I741">
            <v>39296.99</v>
          </cell>
          <cell r="J741">
            <v>18011.18</v>
          </cell>
          <cell r="K741">
            <v>31110.06</v>
          </cell>
          <cell r="L741">
            <v>0</v>
          </cell>
          <cell r="M741">
            <v>5730.83</v>
          </cell>
        </row>
        <row r="742">
          <cell r="A742">
            <v>8229</v>
          </cell>
          <cell r="B742" t="str">
            <v>PICKUP TRUCK</v>
          </cell>
          <cell r="C742" t="str">
            <v>F250</v>
          </cell>
          <cell r="D742" t="str">
            <v>88009-02-</v>
          </cell>
          <cell r="E742" t="str">
            <v>701M</v>
          </cell>
          <cell r="F742">
            <v>39630</v>
          </cell>
          <cell r="G742">
            <v>23328.86</v>
          </cell>
          <cell r="H742">
            <v>4665.7700000000004</v>
          </cell>
          <cell r="I742">
            <v>18663.09</v>
          </cell>
          <cell r="J742">
            <v>9720.25</v>
          </cell>
          <cell r="K742">
            <v>13608.61</v>
          </cell>
          <cell r="L742">
            <v>0</v>
          </cell>
          <cell r="M742">
            <v>2721.67</v>
          </cell>
        </row>
        <row r="743">
          <cell r="A743">
            <v>8230</v>
          </cell>
          <cell r="B743" t="str">
            <v>PICKUP TRUCK</v>
          </cell>
          <cell r="C743" t="str">
            <v>F250</v>
          </cell>
          <cell r="D743" t="str">
            <v>88009-02-</v>
          </cell>
          <cell r="E743" t="str">
            <v>101M</v>
          </cell>
          <cell r="F743">
            <v>39722</v>
          </cell>
          <cell r="G743">
            <v>24151.57</v>
          </cell>
          <cell r="H743">
            <v>4830.3100000000004</v>
          </cell>
          <cell r="I743">
            <v>19321.259999999998</v>
          </cell>
          <cell r="J743">
            <v>8855.66</v>
          </cell>
          <cell r="K743">
            <v>15295.91</v>
          </cell>
          <cell r="L743">
            <v>0</v>
          </cell>
          <cell r="M743">
            <v>2817.71</v>
          </cell>
        </row>
        <row r="744">
          <cell r="A744">
            <v>8231</v>
          </cell>
          <cell r="B744" t="str">
            <v>PICKUP TRUCK</v>
          </cell>
          <cell r="C744" t="str">
            <v>F250</v>
          </cell>
          <cell r="D744" t="str">
            <v>88009-02-</v>
          </cell>
          <cell r="E744" t="str">
            <v>701M</v>
          </cell>
          <cell r="F744">
            <v>39722</v>
          </cell>
          <cell r="G744">
            <v>24150.73</v>
          </cell>
          <cell r="H744">
            <v>4830.1499999999996</v>
          </cell>
          <cell r="I744">
            <v>19320.580000000002</v>
          </cell>
          <cell r="J744">
            <v>8855.2199999999993</v>
          </cell>
          <cell r="K744">
            <v>15295.51</v>
          </cell>
          <cell r="L744">
            <v>0</v>
          </cell>
          <cell r="M744">
            <v>2817.57</v>
          </cell>
        </row>
        <row r="745">
          <cell r="A745">
            <v>8232</v>
          </cell>
          <cell r="B745" t="str">
            <v>PICKUP TRUCK</v>
          </cell>
          <cell r="C745" t="str">
            <v>F250</v>
          </cell>
          <cell r="D745" t="str">
            <v>88009-02-</v>
          </cell>
          <cell r="E745" t="str">
            <v>111M</v>
          </cell>
          <cell r="F745">
            <v>39753</v>
          </cell>
          <cell r="G745">
            <v>24151.55</v>
          </cell>
          <cell r="H745">
            <v>4830.3100000000004</v>
          </cell>
          <cell r="I745">
            <v>19321.240000000002</v>
          </cell>
          <cell r="J745">
            <v>8453.1299999999992</v>
          </cell>
          <cell r="K745">
            <v>15698.42</v>
          </cell>
          <cell r="L745">
            <v>0</v>
          </cell>
          <cell r="M745">
            <v>2817.71</v>
          </cell>
        </row>
        <row r="746">
          <cell r="A746">
            <v>8233</v>
          </cell>
          <cell r="B746" t="str">
            <v>PICKUP TRUCK</v>
          </cell>
          <cell r="C746" t="str">
            <v>F250</v>
          </cell>
          <cell r="D746" t="str">
            <v>88009-02-</v>
          </cell>
          <cell r="E746" t="str">
            <v>101M</v>
          </cell>
          <cell r="F746">
            <v>39753</v>
          </cell>
          <cell r="G746">
            <v>24150.58</v>
          </cell>
          <cell r="H746">
            <v>4830.12</v>
          </cell>
          <cell r="I746">
            <v>19320.46</v>
          </cell>
          <cell r="J746">
            <v>8452.7099999999991</v>
          </cell>
          <cell r="K746">
            <v>15697.87</v>
          </cell>
          <cell r="L746">
            <v>0</v>
          </cell>
          <cell r="M746">
            <v>2817.57</v>
          </cell>
        </row>
        <row r="747">
          <cell r="A747">
            <v>8234</v>
          </cell>
          <cell r="B747" t="str">
            <v>PICKUP TRUCK</v>
          </cell>
          <cell r="C747" t="str">
            <v>F250</v>
          </cell>
          <cell r="D747" t="str">
            <v>88009-02-</v>
          </cell>
          <cell r="E747" t="str">
            <v>101M</v>
          </cell>
          <cell r="F747">
            <v>39814</v>
          </cell>
          <cell r="G747">
            <v>25633.599999999999</v>
          </cell>
          <cell r="H747">
            <v>4736</v>
          </cell>
          <cell r="I747">
            <v>20897.599999999999</v>
          </cell>
          <cell r="J747">
            <v>8272.0300000000007</v>
          </cell>
          <cell r="K747">
            <v>17361.57</v>
          </cell>
          <cell r="L747">
            <v>0</v>
          </cell>
          <cell r="M747">
            <v>3047.59</v>
          </cell>
        </row>
        <row r="748">
          <cell r="A748">
            <v>8235</v>
          </cell>
          <cell r="B748" t="str">
            <v>PICKUP TRUCK</v>
          </cell>
          <cell r="C748" t="str">
            <v>F250</v>
          </cell>
          <cell r="D748" t="str">
            <v>88009-02-</v>
          </cell>
          <cell r="E748" t="str">
            <v>101M</v>
          </cell>
          <cell r="F748">
            <v>39845</v>
          </cell>
          <cell r="G748">
            <v>25092.35</v>
          </cell>
          <cell r="H748">
            <v>4636</v>
          </cell>
          <cell r="I748">
            <v>20456.349999999999</v>
          </cell>
          <cell r="J748">
            <v>7671.06</v>
          </cell>
          <cell r="K748">
            <v>17421.29</v>
          </cell>
          <cell r="L748">
            <v>0</v>
          </cell>
          <cell r="M748">
            <v>2983.19</v>
          </cell>
        </row>
        <row r="749">
          <cell r="A749">
            <v>8236</v>
          </cell>
          <cell r="B749" t="str">
            <v>PICKUP TRUCK</v>
          </cell>
          <cell r="C749" t="str">
            <v>F250</v>
          </cell>
          <cell r="D749" t="str">
            <v>88009-02-</v>
          </cell>
          <cell r="E749" t="str">
            <v>101M</v>
          </cell>
          <cell r="F749">
            <v>39845</v>
          </cell>
          <cell r="G749">
            <v>24976.45</v>
          </cell>
          <cell r="H749">
            <v>4636</v>
          </cell>
          <cell r="I749">
            <v>20340.45</v>
          </cell>
          <cell r="J749">
            <v>7627.68</v>
          </cell>
          <cell r="K749">
            <v>17348.77</v>
          </cell>
          <cell r="L749">
            <v>0</v>
          </cell>
          <cell r="M749">
            <v>2966.32</v>
          </cell>
        </row>
        <row r="750">
          <cell r="A750">
            <v>8237</v>
          </cell>
          <cell r="B750" t="str">
            <v>FLATBED CREW TRUCK</v>
          </cell>
          <cell r="C750" t="str">
            <v>F450</v>
          </cell>
          <cell r="D750" t="str">
            <v>88009-02-</v>
          </cell>
          <cell r="E750" t="str">
            <v>601M</v>
          </cell>
          <cell r="F750">
            <v>39873</v>
          </cell>
          <cell r="G750">
            <v>47467.63</v>
          </cell>
          <cell r="H750">
            <v>8770</v>
          </cell>
          <cell r="I750">
            <v>38697.629999999997</v>
          </cell>
          <cell r="J750">
            <v>13705.4</v>
          </cell>
          <cell r="K750">
            <v>33762.230000000003</v>
          </cell>
          <cell r="L750">
            <v>0</v>
          </cell>
          <cell r="M750">
            <v>5643.4</v>
          </cell>
        </row>
        <row r="751">
          <cell r="A751">
            <v>8238</v>
          </cell>
          <cell r="B751" t="str">
            <v>PICKUP TRUCK</v>
          </cell>
          <cell r="C751" t="str">
            <v>F150</v>
          </cell>
          <cell r="D751" t="str">
            <v>88009-02-</v>
          </cell>
          <cell r="E751" t="str">
            <v>101M</v>
          </cell>
          <cell r="F751">
            <v>39904</v>
          </cell>
          <cell r="G751">
            <v>26240.23</v>
          </cell>
          <cell r="H751">
            <v>2999.83</v>
          </cell>
          <cell r="I751">
            <v>23240.400000000001</v>
          </cell>
          <cell r="J751">
            <v>7746.88</v>
          </cell>
          <cell r="K751">
            <v>18493.349999999999</v>
          </cell>
          <cell r="L751">
            <v>0</v>
          </cell>
          <cell r="M751">
            <v>3389.26</v>
          </cell>
        </row>
        <row r="752">
          <cell r="A752">
            <v>8239</v>
          </cell>
          <cell r="B752" t="str">
            <v>PICKUP TRUCK</v>
          </cell>
          <cell r="C752" t="str">
            <v>F250</v>
          </cell>
          <cell r="D752" t="str">
            <v>88009-02-</v>
          </cell>
          <cell r="E752" t="str">
            <v>101M</v>
          </cell>
          <cell r="F752">
            <v>39904</v>
          </cell>
          <cell r="G752">
            <v>22590.18</v>
          </cell>
          <cell r="H752">
            <v>1999.78</v>
          </cell>
          <cell r="I752">
            <v>20590.400000000001</v>
          </cell>
          <cell r="J752">
            <v>6863.52</v>
          </cell>
          <cell r="K752">
            <v>15726.66</v>
          </cell>
          <cell r="L752">
            <v>0</v>
          </cell>
          <cell r="M752">
            <v>3002.79</v>
          </cell>
        </row>
        <row r="753">
          <cell r="A753">
            <v>8240</v>
          </cell>
          <cell r="B753" t="str">
            <v>PICKUP TRUCK</v>
          </cell>
          <cell r="C753" t="str">
            <v>F250</v>
          </cell>
          <cell r="D753" t="str">
            <v>88009-02-</v>
          </cell>
          <cell r="E753" t="str">
            <v>101M</v>
          </cell>
          <cell r="F753">
            <v>39904</v>
          </cell>
          <cell r="G753">
            <v>22590.18</v>
          </cell>
          <cell r="H753">
            <v>1999.78</v>
          </cell>
          <cell r="I753">
            <v>20590.400000000001</v>
          </cell>
          <cell r="J753">
            <v>6863.52</v>
          </cell>
          <cell r="K753">
            <v>15726.66</v>
          </cell>
          <cell r="L753">
            <v>0</v>
          </cell>
          <cell r="M753">
            <v>3002.79</v>
          </cell>
        </row>
        <row r="754">
          <cell r="A754">
            <v>8241</v>
          </cell>
          <cell r="B754" t="str">
            <v>PICKUP TRUCK</v>
          </cell>
          <cell r="C754" t="str">
            <v>F150</v>
          </cell>
          <cell r="D754" t="str">
            <v>88009-02-</v>
          </cell>
          <cell r="E754" t="str">
            <v>111M</v>
          </cell>
          <cell r="F754">
            <v>39934</v>
          </cell>
          <cell r="G754">
            <v>29161.01</v>
          </cell>
          <cell r="H754">
            <v>5338.4</v>
          </cell>
          <cell r="I754">
            <v>23822.61</v>
          </cell>
          <cell r="J754">
            <v>7444.5</v>
          </cell>
          <cell r="K754">
            <v>21716.51</v>
          </cell>
          <cell r="L754">
            <v>0</v>
          </cell>
          <cell r="M754">
            <v>3474.1</v>
          </cell>
        </row>
        <row r="755">
          <cell r="A755">
            <v>8242</v>
          </cell>
          <cell r="B755" t="str">
            <v>PICKUP TRUCK</v>
          </cell>
          <cell r="C755" t="str">
            <v>F150</v>
          </cell>
          <cell r="D755" t="str">
            <v>88009-02-</v>
          </cell>
          <cell r="E755" t="str">
            <v>101M</v>
          </cell>
          <cell r="F755">
            <v>39934</v>
          </cell>
          <cell r="G755">
            <v>26240.23</v>
          </cell>
          <cell r="H755">
            <v>2999.83</v>
          </cell>
          <cell r="I755">
            <v>23240.400000000001</v>
          </cell>
          <cell r="J755">
            <v>7262.7</v>
          </cell>
          <cell r="K755">
            <v>18977.53</v>
          </cell>
          <cell r="L755">
            <v>0</v>
          </cell>
          <cell r="M755">
            <v>3389.26</v>
          </cell>
        </row>
        <row r="756">
          <cell r="A756">
            <v>8243</v>
          </cell>
          <cell r="B756" t="str">
            <v>PICKUP TRUCK</v>
          </cell>
          <cell r="C756" t="str">
            <v>F150</v>
          </cell>
          <cell r="D756" t="str">
            <v>88009-02-</v>
          </cell>
          <cell r="E756" t="str">
            <v>701M</v>
          </cell>
          <cell r="F756">
            <v>39965</v>
          </cell>
          <cell r="G756">
            <v>29481.55</v>
          </cell>
          <cell r="H756">
            <v>5397.08</v>
          </cell>
          <cell r="I756">
            <v>24084.47</v>
          </cell>
          <cell r="J756">
            <v>7024.64</v>
          </cell>
          <cell r="K756">
            <v>22456.91</v>
          </cell>
          <cell r="L756">
            <v>0</v>
          </cell>
          <cell r="M756">
            <v>3512.32</v>
          </cell>
        </row>
        <row r="757">
          <cell r="A757">
            <v>8244</v>
          </cell>
          <cell r="B757" t="str">
            <v>FLATBED CREW TRUCK</v>
          </cell>
          <cell r="C757" t="str">
            <v>F450</v>
          </cell>
          <cell r="D757" t="str">
            <v>88009-02-</v>
          </cell>
          <cell r="E757" t="str">
            <v>601M</v>
          </cell>
          <cell r="F757">
            <v>39965</v>
          </cell>
          <cell r="G757">
            <v>40406.49</v>
          </cell>
          <cell r="H757">
            <v>7397.07</v>
          </cell>
          <cell r="I757">
            <v>33009.42</v>
          </cell>
          <cell r="J757">
            <v>9627.7999999999993</v>
          </cell>
          <cell r="K757">
            <v>30778.69</v>
          </cell>
          <cell r="L757">
            <v>0</v>
          </cell>
          <cell r="M757">
            <v>4813.8999999999996</v>
          </cell>
        </row>
        <row r="758">
          <cell r="A758">
            <v>8245</v>
          </cell>
          <cell r="B758" t="str">
            <v>PICKUP TRUCK</v>
          </cell>
          <cell r="C758" t="str">
            <v>F150</v>
          </cell>
          <cell r="D758" t="str">
            <v>88009-02-</v>
          </cell>
          <cell r="E758" t="str">
            <v>141M</v>
          </cell>
          <cell r="F758">
            <v>39965</v>
          </cell>
          <cell r="G758">
            <v>26241.81</v>
          </cell>
          <cell r="H758">
            <v>3000.35</v>
          </cell>
          <cell r="I758">
            <v>23241.46</v>
          </cell>
          <cell r="J758">
            <v>6778.8</v>
          </cell>
          <cell r="K758">
            <v>19463.009999999998</v>
          </cell>
          <cell r="L758">
            <v>0</v>
          </cell>
          <cell r="M758">
            <v>3389.4</v>
          </cell>
        </row>
        <row r="759">
          <cell r="A759">
            <v>8246</v>
          </cell>
          <cell r="B759" t="str">
            <v>PICKUP TRUCK</v>
          </cell>
          <cell r="C759" t="str">
            <v>F150</v>
          </cell>
          <cell r="D759" t="str">
            <v>88009-02-</v>
          </cell>
          <cell r="E759" t="str">
            <v>701M</v>
          </cell>
          <cell r="F759">
            <v>39965</v>
          </cell>
          <cell r="G759">
            <v>26241.81</v>
          </cell>
          <cell r="H759">
            <v>2999.84</v>
          </cell>
          <cell r="I759">
            <v>23241.97</v>
          </cell>
          <cell r="J759">
            <v>6778.94</v>
          </cell>
          <cell r="K759">
            <v>19462.87</v>
          </cell>
          <cell r="L759">
            <v>0</v>
          </cell>
          <cell r="M759">
            <v>3389.47</v>
          </cell>
        </row>
        <row r="760">
          <cell r="A760">
            <v>8247</v>
          </cell>
          <cell r="B760" t="str">
            <v>PICKUP TRUCK</v>
          </cell>
          <cell r="C760" t="str">
            <v>F250</v>
          </cell>
          <cell r="D760" t="str">
            <v>88009-02-</v>
          </cell>
          <cell r="E760" t="str">
            <v>701M</v>
          </cell>
          <cell r="F760">
            <v>39965</v>
          </cell>
          <cell r="G760">
            <v>22593.72</v>
          </cell>
          <cell r="H760">
            <v>1999.67</v>
          </cell>
          <cell r="I760">
            <v>20594.05</v>
          </cell>
          <cell r="J760">
            <v>6006.56</v>
          </cell>
          <cell r="K760">
            <v>16587.16</v>
          </cell>
          <cell r="L760">
            <v>0</v>
          </cell>
          <cell r="M760">
            <v>3003.28</v>
          </cell>
        </row>
        <row r="761">
          <cell r="A761">
            <v>8248</v>
          </cell>
          <cell r="B761" t="str">
            <v>FLATBED CREW TRUCK</v>
          </cell>
          <cell r="C761" t="str">
            <v>F450</v>
          </cell>
          <cell r="D761" t="str">
            <v>88009-02-</v>
          </cell>
          <cell r="E761" t="str">
            <v>701M</v>
          </cell>
          <cell r="F761">
            <v>39995</v>
          </cell>
          <cell r="G761">
            <v>27511.119999999999</v>
          </cell>
          <cell r="H761">
            <v>4500.1400000000003</v>
          </cell>
          <cell r="I761">
            <v>23010.98</v>
          </cell>
          <cell r="J761">
            <v>6232.2</v>
          </cell>
          <cell r="K761">
            <v>21278.92</v>
          </cell>
          <cell r="L761">
            <v>0</v>
          </cell>
          <cell r="M761">
            <v>3355.8</v>
          </cell>
        </row>
        <row r="762">
          <cell r="A762">
            <v>8248.01</v>
          </cell>
          <cell r="B762" t="str">
            <v>BODY ADDED TO TRUCK</v>
          </cell>
          <cell r="D762" t="str">
            <v>88009-02-</v>
          </cell>
          <cell r="F762">
            <v>39962</v>
          </cell>
          <cell r="G762">
            <v>13368.92</v>
          </cell>
          <cell r="H762">
            <v>0</v>
          </cell>
          <cell r="I762">
            <v>13368.92</v>
          </cell>
          <cell r="J762">
            <v>3620.76</v>
          </cell>
          <cell r="K762">
            <v>9748.16</v>
          </cell>
          <cell r="L762">
            <v>0</v>
          </cell>
          <cell r="M762">
            <v>1949.64</v>
          </cell>
        </row>
        <row r="763">
          <cell r="A763">
            <v>8249</v>
          </cell>
          <cell r="B763" t="str">
            <v>PICKUP TRUCK</v>
          </cell>
          <cell r="C763" t="str">
            <v xml:space="preserve"> F150</v>
          </cell>
          <cell r="D763" t="str">
            <v>88009-02-</v>
          </cell>
          <cell r="E763" t="str">
            <v>101M</v>
          </cell>
          <cell r="F763">
            <v>39995</v>
          </cell>
          <cell r="G763">
            <v>26243.66</v>
          </cell>
          <cell r="H763">
            <v>3000.1</v>
          </cell>
          <cell r="I763">
            <v>23243.56</v>
          </cell>
          <cell r="J763">
            <v>6295.12</v>
          </cell>
          <cell r="K763">
            <v>19948.54</v>
          </cell>
          <cell r="L763">
            <v>0</v>
          </cell>
          <cell r="M763">
            <v>3389.68</v>
          </cell>
        </row>
        <row r="764">
          <cell r="A764">
            <v>8250</v>
          </cell>
          <cell r="B764" t="str">
            <v>PICKUP TRUCK</v>
          </cell>
          <cell r="C764" t="str">
            <v>F150</v>
          </cell>
          <cell r="D764" t="str">
            <v>88009-02-</v>
          </cell>
          <cell r="E764" t="str">
            <v>701M</v>
          </cell>
          <cell r="F764">
            <v>39995</v>
          </cell>
          <cell r="G764">
            <v>26243.66</v>
          </cell>
          <cell r="H764">
            <v>3000.1</v>
          </cell>
          <cell r="I764">
            <v>23243.56</v>
          </cell>
          <cell r="J764">
            <v>6295.12</v>
          </cell>
          <cell r="K764">
            <v>19948.54</v>
          </cell>
          <cell r="L764">
            <v>0</v>
          </cell>
          <cell r="M764">
            <v>3389.68</v>
          </cell>
        </row>
        <row r="765">
          <cell r="A765">
            <v>8251</v>
          </cell>
          <cell r="B765" t="str">
            <v>FLATBED CREW TRUCK</v>
          </cell>
          <cell r="C765" t="str">
            <v>F450</v>
          </cell>
          <cell r="D765" t="str">
            <v>88009-02-</v>
          </cell>
          <cell r="E765" t="str">
            <v>601M</v>
          </cell>
          <cell r="F765">
            <v>40026</v>
          </cell>
          <cell r="G765">
            <v>27511.119999999999</v>
          </cell>
          <cell r="H765">
            <v>4500.1400000000003</v>
          </cell>
          <cell r="I765">
            <v>23010.98</v>
          </cell>
          <cell r="J765">
            <v>5752.8</v>
          </cell>
          <cell r="K765">
            <v>21758.32</v>
          </cell>
          <cell r="L765">
            <v>0</v>
          </cell>
          <cell r="M765">
            <v>3355.8</v>
          </cell>
        </row>
        <row r="766">
          <cell r="A766">
            <v>8251.01</v>
          </cell>
          <cell r="B766" t="str">
            <v>BODY ADDED TO TRUCK</v>
          </cell>
          <cell r="D766" t="str">
            <v>88009-02-</v>
          </cell>
          <cell r="F766">
            <v>40026</v>
          </cell>
          <cell r="G766">
            <v>13906.05</v>
          </cell>
          <cell r="H766">
            <v>0</v>
          </cell>
          <cell r="I766">
            <v>13906.05</v>
          </cell>
          <cell r="J766">
            <v>3476.52</v>
          </cell>
          <cell r="K766">
            <v>10429.530000000001</v>
          </cell>
          <cell r="L766">
            <v>0</v>
          </cell>
          <cell r="M766">
            <v>2027.97</v>
          </cell>
        </row>
        <row r="767">
          <cell r="A767">
            <v>8252</v>
          </cell>
          <cell r="B767" t="str">
            <v>PICKUP TRUCK</v>
          </cell>
          <cell r="C767" t="str">
            <v>F250</v>
          </cell>
          <cell r="D767" t="str">
            <v>88009-02-</v>
          </cell>
          <cell r="E767" t="str">
            <v>301M</v>
          </cell>
          <cell r="F767">
            <v>40118</v>
          </cell>
          <cell r="G767">
            <v>31728.02</v>
          </cell>
          <cell r="H767">
            <v>4500.1899999999996</v>
          </cell>
          <cell r="I767">
            <v>27227.83</v>
          </cell>
          <cell r="J767">
            <v>5105.25</v>
          </cell>
          <cell r="K767">
            <v>26622.77</v>
          </cell>
          <cell r="L767">
            <v>0</v>
          </cell>
          <cell r="M767">
            <v>3970.75</v>
          </cell>
        </row>
        <row r="768">
          <cell r="A768">
            <v>8253</v>
          </cell>
          <cell r="B768" t="str">
            <v>MECHANICS TRUCK</v>
          </cell>
          <cell r="C768" t="str">
            <v>F450</v>
          </cell>
          <cell r="D768" t="str">
            <v>88009-02-</v>
          </cell>
          <cell r="E768" t="str">
            <v>101M</v>
          </cell>
          <cell r="F768">
            <v>40148</v>
          </cell>
          <cell r="G768">
            <v>40835.31</v>
          </cell>
          <cell r="H768">
            <v>4500.2700000000004</v>
          </cell>
          <cell r="I768">
            <v>36335.040000000001</v>
          </cell>
          <cell r="J768">
            <v>6055.84</v>
          </cell>
          <cell r="K768">
            <v>34779.47</v>
          </cell>
          <cell r="L768">
            <v>0</v>
          </cell>
          <cell r="M768">
            <v>5298.86</v>
          </cell>
        </row>
        <row r="769">
          <cell r="A769">
            <v>8254</v>
          </cell>
          <cell r="B769" t="str">
            <v>PICKUP TRUCK</v>
          </cell>
          <cell r="C769" t="str">
            <v>F250</v>
          </cell>
          <cell r="D769" t="str">
            <v>88009-02-</v>
          </cell>
          <cell r="E769" t="str">
            <v>701M</v>
          </cell>
          <cell r="F769">
            <v>40238</v>
          </cell>
          <cell r="G769">
            <v>23771.11</v>
          </cell>
          <cell r="H769">
            <v>2500.09</v>
          </cell>
          <cell r="I769">
            <v>21271.02</v>
          </cell>
          <cell r="J769">
            <v>2215.75</v>
          </cell>
          <cell r="K769">
            <v>21555.360000000001</v>
          </cell>
          <cell r="L769">
            <v>0</v>
          </cell>
          <cell r="M769">
            <v>2215.75</v>
          </cell>
        </row>
        <row r="770">
          <cell r="A770">
            <v>8254.01</v>
          </cell>
          <cell r="B770" t="str">
            <v>ADD'L LABOR,FUEL TANK&amp; ACCESSO</v>
          </cell>
          <cell r="D770" t="str">
            <v>88009-02-</v>
          </cell>
          <cell r="F770">
            <v>0</v>
          </cell>
          <cell r="G770">
            <v>3727.63</v>
          </cell>
          <cell r="H770">
            <v>0</v>
          </cell>
          <cell r="I770">
            <v>3727.63</v>
          </cell>
          <cell r="J770">
            <v>388.3</v>
          </cell>
          <cell r="K770">
            <v>3339.33</v>
          </cell>
          <cell r="L770">
            <v>0</v>
          </cell>
          <cell r="M770">
            <v>388.3</v>
          </cell>
        </row>
        <row r="771">
          <cell r="A771">
            <v>8255</v>
          </cell>
          <cell r="B771" t="str">
            <v>FLATBED CREW TRUCK</v>
          </cell>
          <cell r="C771" t="str">
            <v>F450</v>
          </cell>
          <cell r="D771" t="str">
            <v>88009-02-</v>
          </cell>
          <cell r="E771" t="str">
            <v>701M</v>
          </cell>
          <cell r="F771">
            <v>40269</v>
          </cell>
          <cell r="G771">
            <v>29164.92</v>
          </cell>
          <cell r="H771">
            <v>3991.51</v>
          </cell>
          <cell r="I771">
            <v>25173.41</v>
          </cell>
          <cell r="J771">
            <v>2097.8000000000002</v>
          </cell>
          <cell r="K771">
            <v>27067.119999999999</v>
          </cell>
          <cell r="L771">
            <v>0</v>
          </cell>
          <cell r="M771">
            <v>2097.8000000000002</v>
          </cell>
        </row>
        <row r="772">
          <cell r="A772">
            <v>8255.01</v>
          </cell>
          <cell r="B772" t="str">
            <v>BODY ADDED TO TRUCK</v>
          </cell>
          <cell r="D772" t="str">
            <v>88009-02-</v>
          </cell>
          <cell r="F772">
            <v>40298</v>
          </cell>
          <cell r="G772">
            <v>15048.53</v>
          </cell>
          <cell r="H772">
            <v>0</v>
          </cell>
          <cell r="I772">
            <v>15048.53</v>
          </cell>
          <cell r="J772">
            <v>1254.04</v>
          </cell>
          <cell r="K772">
            <v>13794.49</v>
          </cell>
          <cell r="L772">
            <v>0</v>
          </cell>
          <cell r="M772">
            <v>1254.04</v>
          </cell>
        </row>
        <row r="773">
          <cell r="A773">
            <v>8256</v>
          </cell>
          <cell r="B773" t="str">
            <v>EXTENDED WAGON - VAN</v>
          </cell>
          <cell r="C773" t="str">
            <v>E350</v>
          </cell>
          <cell r="D773" t="str">
            <v>88009-02-</v>
          </cell>
          <cell r="E773" t="str">
            <v>101M</v>
          </cell>
          <cell r="F773">
            <v>40299</v>
          </cell>
          <cell r="G773">
            <v>11122.58</v>
          </cell>
          <cell r="H773">
            <v>3500.04</v>
          </cell>
          <cell r="I773">
            <v>7622.54</v>
          </cell>
          <cell r="J773">
            <v>952.83</v>
          </cell>
          <cell r="K773">
            <v>10169.75</v>
          </cell>
          <cell r="L773">
            <v>0</v>
          </cell>
          <cell r="M773">
            <v>952.83</v>
          </cell>
        </row>
        <row r="774">
          <cell r="A774">
            <v>8257</v>
          </cell>
          <cell r="B774" t="str">
            <v>PICKUP TRUCK</v>
          </cell>
          <cell r="C774" t="str">
            <v>F250</v>
          </cell>
          <cell r="D774" t="str">
            <v>88009-02-</v>
          </cell>
          <cell r="E774" t="str">
            <v>701M</v>
          </cell>
          <cell r="F774">
            <v>40360</v>
          </cell>
          <cell r="G774">
            <v>23771.11</v>
          </cell>
          <cell r="H774">
            <v>2500.09</v>
          </cell>
          <cell r="I774">
            <v>21271.02</v>
          </cell>
          <cell r="J774">
            <v>443.15</v>
          </cell>
          <cell r="K774">
            <v>23327.96</v>
          </cell>
          <cell r="L774">
            <v>0</v>
          </cell>
          <cell r="M774">
            <v>443.15</v>
          </cell>
        </row>
        <row r="775">
          <cell r="A775">
            <v>8257.01</v>
          </cell>
          <cell r="B775" t="str">
            <v>TOOLBOXES &amp; LABOR</v>
          </cell>
          <cell r="D775" t="str">
            <v>88009-02-</v>
          </cell>
          <cell r="E775" t="str">
            <v>701M</v>
          </cell>
          <cell r="F775">
            <v>0</v>
          </cell>
          <cell r="G775">
            <v>3422.14</v>
          </cell>
          <cell r="H775">
            <v>0</v>
          </cell>
          <cell r="I775">
            <v>3422.14</v>
          </cell>
          <cell r="J775">
            <v>71.290000000000006</v>
          </cell>
          <cell r="K775">
            <v>3350.85</v>
          </cell>
          <cell r="L775">
            <v>0</v>
          </cell>
          <cell r="M775">
            <v>71.290000000000006</v>
          </cell>
        </row>
        <row r="776">
          <cell r="A776">
            <v>8492</v>
          </cell>
          <cell r="B776" t="str">
            <v>OFFICE TRAILER</v>
          </cell>
          <cell r="D776" t="str">
            <v>88009-02-</v>
          </cell>
          <cell r="E776" t="str">
            <v>703M</v>
          </cell>
          <cell r="F776">
            <v>35697</v>
          </cell>
          <cell r="G776">
            <v>12817</v>
          </cell>
          <cell r="H776">
            <v>1</v>
          </cell>
          <cell r="I776">
            <v>0</v>
          </cell>
          <cell r="J776">
            <v>12816</v>
          </cell>
          <cell r="K776">
            <v>1</v>
          </cell>
          <cell r="L776">
            <v>0</v>
          </cell>
          <cell r="M776">
            <v>0</v>
          </cell>
        </row>
        <row r="777">
          <cell r="A777">
            <v>9001</v>
          </cell>
          <cell r="B777" t="str">
            <v>GRIZZLY FEEDER</v>
          </cell>
          <cell r="D777" t="str">
            <v>88009-02-</v>
          </cell>
          <cell r="E777" t="str">
            <v>350</v>
          </cell>
          <cell r="F777">
            <v>34639</v>
          </cell>
          <cell r="G777">
            <v>36580</v>
          </cell>
          <cell r="H777">
            <v>5487</v>
          </cell>
          <cell r="I777">
            <v>5487</v>
          </cell>
          <cell r="J777">
            <v>31093</v>
          </cell>
          <cell r="K777">
            <v>5487</v>
          </cell>
          <cell r="L777">
            <v>0</v>
          </cell>
          <cell r="M777">
            <v>0</v>
          </cell>
        </row>
        <row r="778">
          <cell r="A778">
            <v>9002</v>
          </cell>
          <cell r="B778" t="str">
            <v>JAW CRUSHER</v>
          </cell>
          <cell r="D778" t="str">
            <v>88009-02-</v>
          </cell>
          <cell r="E778" t="str">
            <v>350</v>
          </cell>
          <cell r="F778">
            <v>34639</v>
          </cell>
          <cell r="G778">
            <v>170685</v>
          </cell>
          <cell r="H778">
            <v>25603</v>
          </cell>
          <cell r="I778">
            <v>25603</v>
          </cell>
          <cell r="J778">
            <v>145082</v>
          </cell>
          <cell r="K778">
            <v>25603</v>
          </cell>
          <cell r="L778">
            <v>0</v>
          </cell>
          <cell r="M778">
            <v>0</v>
          </cell>
        </row>
        <row r="779">
          <cell r="A779">
            <v>9003</v>
          </cell>
          <cell r="B779" t="str">
            <v>MAIN FEED CONVEYOR</v>
          </cell>
          <cell r="D779" t="str">
            <v>88009-02-</v>
          </cell>
          <cell r="E779" t="str">
            <v>350</v>
          </cell>
          <cell r="F779">
            <v>34639</v>
          </cell>
          <cell r="G779">
            <v>23112</v>
          </cell>
          <cell r="H779">
            <v>3467</v>
          </cell>
          <cell r="I779">
            <v>3467</v>
          </cell>
          <cell r="J779">
            <v>19645</v>
          </cell>
          <cell r="K779">
            <v>3467</v>
          </cell>
          <cell r="L779">
            <v>0</v>
          </cell>
          <cell r="M779">
            <v>0</v>
          </cell>
        </row>
        <row r="780">
          <cell r="A780">
            <v>9004</v>
          </cell>
          <cell r="B780" t="str">
            <v>MAIN TOWER SCREEN</v>
          </cell>
          <cell r="D780" t="str">
            <v>88009-02-</v>
          </cell>
          <cell r="E780" t="str">
            <v>350</v>
          </cell>
          <cell r="F780">
            <v>34639</v>
          </cell>
          <cell r="G780">
            <v>28886</v>
          </cell>
          <cell r="H780">
            <v>4333</v>
          </cell>
          <cell r="I780">
            <v>4333</v>
          </cell>
          <cell r="J780">
            <v>24553</v>
          </cell>
          <cell r="K780">
            <v>4333</v>
          </cell>
          <cell r="L780">
            <v>0</v>
          </cell>
          <cell r="M780">
            <v>0</v>
          </cell>
        </row>
        <row r="781">
          <cell r="A781">
            <v>9005</v>
          </cell>
          <cell r="B781" t="str">
            <v>CONVEYOR-FH CN CRSHR</v>
          </cell>
          <cell r="D781" t="str">
            <v>88009-02-</v>
          </cell>
          <cell r="E781" t="str">
            <v>350</v>
          </cell>
          <cell r="F781">
            <v>34639</v>
          </cell>
          <cell r="G781">
            <v>1658</v>
          </cell>
          <cell r="H781">
            <v>249</v>
          </cell>
          <cell r="I781">
            <v>249</v>
          </cell>
          <cell r="J781">
            <v>1409</v>
          </cell>
          <cell r="K781">
            <v>249</v>
          </cell>
          <cell r="L781">
            <v>0</v>
          </cell>
          <cell r="M781">
            <v>0</v>
          </cell>
        </row>
        <row r="782">
          <cell r="A782">
            <v>9006</v>
          </cell>
          <cell r="B782" t="str">
            <v>BASE CONVEYOR</v>
          </cell>
          <cell r="D782" t="str">
            <v>88009-02-</v>
          </cell>
          <cell r="E782" t="str">
            <v>350</v>
          </cell>
          <cell r="F782">
            <v>34639</v>
          </cell>
          <cell r="G782">
            <v>7058</v>
          </cell>
          <cell r="H782">
            <v>1059</v>
          </cell>
          <cell r="I782">
            <v>1059</v>
          </cell>
          <cell r="J782">
            <v>5999</v>
          </cell>
          <cell r="K782">
            <v>1059</v>
          </cell>
          <cell r="L782">
            <v>0</v>
          </cell>
          <cell r="M782">
            <v>0</v>
          </cell>
        </row>
        <row r="783">
          <cell r="A783">
            <v>9007</v>
          </cell>
          <cell r="B783" t="str">
            <v>INCLINE CONVEYOR</v>
          </cell>
          <cell r="D783" t="str">
            <v>88009-02-</v>
          </cell>
          <cell r="E783" t="str">
            <v>350</v>
          </cell>
          <cell r="F783">
            <v>34639</v>
          </cell>
          <cell r="G783">
            <v>8809</v>
          </cell>
          <cell r="H783">
            <v>1321</v>
          </cell>
          <cell r="I783">
            <v>1321</v>
          </cell>
          <cell r="J783">
            <v>7488</v>
          </cell>
          <cell r="K783">
            <v>1321</v>
          </cell>
          <cell r="L783">
            <v>0</v>
          </cell>
          <cell r="M783">
            <v>0</v>
          </cell>
        </row>
        <row r="784">
          <cell r="A784">
            <v>9008</v>
          </cell>
          <cell r="B784" t="str">
            <v>WET CONVEYOR</v>
          </cell>
          <cell r="D784" t="str">
            <v>88009-02-</v>
          </cell>
          <cell r="E784" t="str">
            <v>350</v>
          </cell>
          <cell r="F784">
            <v>34639</v>
          </cell>
          <cell r="G784">
            <v>8079</v>
          </cell>
          <cell r="H784">
            <v>1212</v>
          </cell>
          <cell r="I784">
            <v>1212</v>
          </cell>
          <cell r="J784">
            <v>6867</v>
          </cell>
          <cell r="K784">
            <v>1212</v>
          </cell>
          <cell r="L784">
            <v>0</v>
          </cell>
          <cell r="M784">
            <v>0</v>
          </cell>
        </row>
        <row r="785">
          <cell r="A785">
            <v>9009</v>
          </cell>
          <cell r="B785" t="str">
            <v>CONE CRUSHER</v>
          </cell>
          <cell r="D785" t="str">
            <v>88009-02-</v>
          </cell>
          <cell r="E785" t="str">
            <v>350</v>
          </cell>
          <cell r="F785">
            <v>34639</v>
          </cell>
          <cell r="G785">
            <v>102726</v>
          </cell>
          <cell r="H785">
            <v>15409</v>
          </cell>
          <cell r="I785">
            <v>15409</v>
          </cell>
          <cell r="J785">
            <v>87317</v>
          </cell>
          <cell r="K785">
            <v>15409</v>
          </cell>
          <cell r="L785">
            <v>0</v>
          </cell>
          <cell r="M785">
            <v>0</v>
          </cell>
        </row>
        <row r="786">
          <cell r="A786">
            <v>9010</v>
          </cell>
          <cell r="B786" t="str">
            <v>FH CONE CRUSHER</v>
          </cell>
          <cell r="D786" t="str">
            <v>88009-02-</v>
          </cell>
          <cell r="E786" t="str">
            <v>350</v>
          </cell>
          <cell r="F786">
            <v>34639</v>
          </cell>
          <cell r="G786">
            <v>102726</v>
          </cell>
          <cell r="H786">
            <v>15409</v>
          </cell>
          <cell r="I786">
            <v>15409</v>
          </cell>
          <cell r="J786">
            <v>87317</v>
          </cell>
          <cell r="K786">
            <v>15409</v>
          </cell>
          <cell r="L786">
            <v>0</v>
          </cell>
          <cell r="M786">
            <v>0</v>
          </cell>
        </row>
        <row r="787">
          <cell r="A787">
            <v>9011</v>
          </cell>
          <cell r="B787" t="str">
            <v>CONVEYOR UNDER CRSHR</v>
          </cell>
          <cell r="D787" t="str">
            <v>88009-02-</v>
          </cell>
          <cell r="E787" t="str">
            <v>350</v>
          </cell>
          <cell r="F787">
            <v>34639</v>
          </cell>
          <cell r="G787">
            <v>11072</v>
          </cell>
          <cell r="H787">
            <v>1661</v>
          </cell>
          <cell r="I787">
            <v>1661</v>
          </cell>
          <cell r="J787">
            <v>9411</v>
          </cell>
          <cell r="K787">
            <v>1661</v>
          </cell>
          <cell r="L787">
            <v>0</v>
          </cell>
          <cell r="M787">
            <v>0</v>
          </cell>
        </row>
        <row r="788">
          <cell r="A788">
            <v>9012</v>
          </cell>
          <cell r="B788" t="str">
            <v>DRY TRNSFR PLNT SCRN</v>
          </cell>
          <cell r="D788" t="str">
            <v>88009-02-</v>
          </cell>
          <cell r="E788" t="str">
            <v>350</v>
          </cell>
          <cell r="F788">
            <v>34639</v>
          </cell>
          <cell r="G788">
            <v>28674</v>
          </cell>
          <cell r="H788">
            <v>4301</v>
          </cell>
          <cell r="I788">
            <v>4301</v>
          </cell>
          <cell r="J788">
            <v>24373</v>
          </cell>
          <cell r="K788">
            <v>4301</v>
          </cell>
          <cell r="L788">
            <v>0</v>
          </cell>
          <cell r="M788">
            <v>0</v>
          </cell>
        </row>
        <row r="789">
          <cell r="A789">
            <v>9013</v>
          </cell>
          <cell r="B789" t="str">
            <v>RETURN CONVEYOR</v>
          </cell>
          <cell r="D789" t="str">
            <v>88009-02-</v>
          </cell>
          <cell r="E789" t="str">
            <v>350</v>
          </cell>
          <cell r="F789">
            <v>34639</v>
          </cell>
          <cell r="G789">
            <v>3920</v>
          </cell>
          <cell r="H789">
            <v>588</v>
          </cell>
          <cell r="I789">
            <v>588</v>
          </cell>
          <cell r="J789">
            <v>3332</v>
          </cell>
          <cell r="K789">
            <v>588</v>
          </cell>
          <cell r="L789">
            <v>0</v>
          </cell>
          <cell r="M789">
            <v>0</v>
          </cell>
        </row>
        <row r="790">
          <cell r="A790">
            <v>9014</v>
          </cell>
          <cell r="B790" t="str">
            <v>DRY CONVEYOR</v>
          </cell>
          <cell r="D790" t="str">
            <v>88009-02-</v>
          </cell>
          <cell r="E790" t="str">
            <v>350</v>
          </cell>
          <cell r="F790">
            <v>34639</v>
          </cell>
          <cell r="G790">
            <v>9175</v>
          </cell>
          <cell r="H790">
            <v>1376</v>
          </cell>
          <cell r="I790">
            <v>1376</v>
          </cell>
          <cell r="J790">
            <v>7799</v>
          </cell>
          <cell r="K790">
            <v>1376</v>
          </cell>
          <cell r="L790">
            <v>0</v>
          </cell>
          <cell r="M790">
            <v>0</v>
          </cell>
        </row>
        <row r="791">
          <cell r="A791">
            <v>9015</v>
          </cell>
          <cell r="B791" t="str">
            <v>THREE DECK SCREEN</v>
          </cell>
          <cell r="D791" t="str">
            <v>88009-02-</v>
          </cell>
          <cell r="E791" t="str">
            <v>350</v>
          </cell>
          <cell r="F791">
            <v>34639</v>
          </cell>
          <cell r="G791">
            <v>30880</v>
          </cell>
          <cell r="H791">
            <v>4632</v>
          </cell>
          <cell r="I791">
            <v>4632</v>
          </cell>
          <cell r="J791">
            <v>26248</v>
          </cell>
          <cell r="K791">
            <v>4632</v>
          </cell>
          <cell r="L791">
            <v>0</v>
          </cell>
          <cell r="M791">
            <v>0</v>
          </cell>
        </row>
        <row r="792">
          <cell r="A792">
            <v>9016</v>
          </cell>
          <cell r="B792" t="str">
            <v>CONVEYOR</v>
          </cell>
          <cell r="D792" t="str">
            <v>88009-02-</v>
          </cell>
          <cell r="E792" t="str">
            <v>350</v>
          </cell>
          <cell r="F792">
            <v>34639</v>
          </cell>
          <cell r="G792">
            <v>11279</v>
          </cell>
          <cell r="H792">
            <v>1692</v>
          </cell>
          <cell r="I792">
            <v>1692</v>
          </cell>
          <cell r="J792">
            <v>9587</v>
          </cell>
          <cell r="K792">
            <v>1692</v>
          </cell>
          <cell r="L792">
            <v>0</v>
          </cell>
          <cell r="M792">
            <v>0</v>
          </cell>
        </row>
        <row r="793">
          <cell r="A793">
            <v>9017</v>
          </cell>
          <cell r="B793" t="str">
            <v>CONVEYOR</v>
          </cell>
          <cell r="D793" t="str">
            <v>88009-02-</v>
          </cell>
          <cell r="E793" t="str">
            <v>350</v>
          </cell>
          <cell r="F793">
            <v>34639</v>
          </cell>
          <cell r="G793">
            <v>10695</v>
          </cell>
          <cell r="H793">
            <v>1604</v>
          </cell>
          <cell r="I793">
            <v>1604</v>
          </cell>
          <cell r="J793">
            <v>9091</v>
          </cell>
          <cell r="K793">
            <v>1604</v>
          </cell>
          <cell r="L793">
            <v>0</v>
          </cell>
          <cell r="M793">
            <v>0</v>
          </cell>
        </row>
        <row r="794">
          <cell r="A794">
            <v>9018</v>
          </cell>
          <cell r="B794" t="str">
            <v>CONVEYOR</v>
          </cell>
          <cell r="D794" t="str">
            <v>88009-02-</v>
          </cell>
          <cell r="E794" t="str">
            <v>350</v>
          </cell>
          <cell r="F794">
            <v>34639</v>
          </cell>
          <cell r="G794">
            <v>10148</v>
          </cell>
          <cell r="H794">
            <v>1522</v>
          </cell>
          <cell r="I794">
            <v>1522</v>
          </cell>
          <cell r="J794">
            <v>8626</v>
          </cell>
          <cell r="K794">
            <v>1522</v>
          </cell>
          <cell r="L794">
            <v>0</v>
          </cell>
          <cell r="M794">
            <v>0</v>
          </cell>
        </row>
        <row r="795">
          <cell r="A795">
            <v>9019</v>
          </cell>
          <cell r="B795" t="str">
            <v>CONVEYOR</v>
          </cell>
          <cell r="D795" t="str">
            <v>88009-02-</v>
          </cell>
          <cell r="E795" t="str">
            <v>350</v>
          </cell>
          <cell r="F795">
            <v>34639</v>
          </cell>
          <cell r="G795">
            <v>10987</v>
          </cell>
          <cell r="H795">
            <v>1648</v>
          </cell>
          <cell r="I795">
            <v>1648</v>
          </cell>
          <cell r="J795">
            <v>9339</v>
          </cell>
          <cell r="K795">
            <v>1648</v>
          </cell>
          <cell r="L795">
            <v>0</v>
          </cell>
          <cell r="M795">
            <v>0</v>
          </cell>
        </row>
        <row r="796">
          <cell r="A796">
            <v>9020</v>
          </cell>
          <cell r="B796" t="str">
            <v>DECK WET SCREEN</v>
          </cell>
          <cell r="D796" t="str">
            <v>88009-02-</v>
          </cell>
          <cell r="E796" t="str">
            <v>350</v>
          </cell>
          <cell r="F796">
            <v>34639</v>
          </cell>
          <cell r="G796">
            <v>30880</v>
          </cell>
          <cell r="H796">
            <v>4632</v>
          </cell>
          <cell r="I796">
            <v>4632</v>
          </cell>
          <cell r="J796">
            <v>26248</v>
          </cell>
          <cell r="K796">
            <v>4632</v>
          </cell>
          <cell r="L796">
            <v>0</v>
          </cell>
          <cell r="M796">
            <v>0</v>
          </cell>
        </row>
        <row r="797">
          <cell r="A797">
            <v>9021</v>
          </cell>
          <cell r="B797" t="str">
            <v>CONVEYOR</v>
          </cell>
          <cell r="D797" t="str">
            <v>88009-02-</v>
          </cell>
          <cell r="E797" t="str">
            <v>350</v>
          </cell>
          <cell r="F797">
            <v>34639</v>
          </cell>
          <cell r="G797">
            <v>9486</v>
          </cell>
          <cell r="H797">
            <v>1423</v>
          </cell>
          <cell r="I797">
            <v>1423</v>
          </cell>
          <cell r="J797">
            <v>8063</v>
          </cell>
          <cell r="K797">
            <v>1423</v>
          </cell>
          <cell r="L797">
            <v>0</v>
          </cell>
          <cell r="M797">
            <v>0</v>
          </cell>
        </row>
        <row r="798">
          <cell r="A798">
            <v>9022</v>
          </cell>
          <cell r="B798" t="str">
            <v>CONVEYOR</v>
          </cell>
          <cell r="D798" t="str">
            <v>88009-02-</v>
          </cell>
          <cell r="E798" t="str">
            <v>350</v>
          </cell>
          <cell r="F798">
            <v>34639</v>
          </cell>
          <cell r="G798">
            <v>9819</v>
          </cell>
          <cell r="H798">
            <v>1473</v>
          </cell>
          <cell r="I798">
            <v>1473</v>
          </cell>
          <cell r="J798">
            <v>8346</v>
          </cell>
          <cell r="K798">
            <v>1473</v>
          </cell>
          <cell r="L798">
            <v>0</v>
          </cell>
          <cell r="M798">
            <v>0</v>
          </cell>
        </row>
        <row r="799">
          <cell r="A799">
            <v>9023</v>
          </cell>
          <cell r="B799" t="str">
            <v>CONVEYOR</v>
          </cell>
          <cell r="D799" t="str">
            <v>88009-02-</v>
          </cell>
          <cell r="E799" t="str">
            <v>350</v>
          </cell>
          <cell r="F799">
            <v>34639</v>
          </cell>
          <cell r="G799">
            <v>9819</v>
          </cell>
          <cell r="H799">
            <v>1473</v>
          </cell>
          <cell r="I799">
            <v>1473</v>
          </cell>
          <cell r="J799">
            <v>8346</v>
          </cell>
          <cell r="K799">
            <v>1473</v>
          </cell>
          <cell r="L799">
            <v>0</v>
          </cell>
          <cell r="M799">
            <v>0</v>
          </cell>
        </row>
        <row r="800">
          <cell r="A800">
            <v>9024</v>
          </cell>
          <cell r="B800" t="str">
            <v>CLASSIFIER</v>
          </cell>
          <cell r="D800" t="str">
            <v>88009-02-</v>
          </cell>
          <cell r="E800" t="str">
            <v>350</v>
          </cell>
          <cell r="F800">
            <v>34639</v>
          </cell>
          <cell r="G800">
            <v>32808</v>
          </cell>
          <cell r="H800">
            <v>4921</v>
          </cell>
          <cell r="I800">
            <v>4921</v>
          </cell>
          <cell r="J800">
            <v>27887</v>
          </cell>
          <cell r="K800">
            <v>4921</v>
          </cell>
          <cell r="L800">
            <v>0</v>
          </cell>
          <cell r="M800">
            <v>0</v>
          </cell>
        </row>
        <row r="801">
          <cell r="A801">
            <v>9025</v>
          </cell>
          <cell r="B801" t="str">
            <v>SAND SCREW</v>
          </cell>
          <cell r="D801" t="str">
            <v>88009-02-</v>
          </cell>
          <cell r="E801" t="str">
            <v>350</v>
          </cell>
          <cell r="F801">
            <v>34639</v>
          </cell>
          <cell r="G801">
            <v>7297</v>
          </cell>
          <cell r="H801">
            <v>1095</v>
          </cell>
          <cell r="I801">
            <v>1095</v>
          </cell>
          <cell r="J801">
            <v>6202</v>
          </cell>
          <cell r="K801">
            <v>1095</v>
          </cell>
          <cell r="L801">
            <v>0</v>
          </cell>
          <cell r="M801">
            <v>0</v>
          </cell>
        </row>
        <row r="802">
          <cell r="A802">
            <v>9027</v>
          </cell>
          <cell r="B802" t="str">
            <v>CONVEYOR</v>
          </cell>
          <cell r="D802" t="str">
            <v>88009-02-</v>
          </cell>
          <cell r="E802" t="str">
            <v>350</v>
          </cell>
          <cell r="F802">
            <v>34639</v>
          </cell>
          <cell r="G802">
            <v>6900</v>
          </cell>
          <cell r="H802">
            <v>1035</v>
          </cell>
          <cell r="I802">
            <v>1035</v>
          </cell>
          <cell r="J802">
            <v>5865</v>
          </cell>
          <cell r="K802">
            <v>1035</v>
          </cell>
          <cell r="L802">
            <v>0</v>
          </cell>
          <cell r="M802">
            <v>0</v>
          </cell>
        </row>
        <row r="803">
          <cell r="A803">
            <v>9028</v>
          </cell>
          <cell r="B803" t="str">
            <v>ELECTRICAL SERVICE</v>
          </cell>
          <cell r="D803" t="str">
            <v>88009-02-</v>
          </cell>
          <cell r="E803" t="str">
            <v>350</v>
          </cell>
          <cell r="F803">
            <v>34639</v>
          </cell>
          <cell r="G803">
            <v>21285</v>
          </cell>
          <cell r="H803">
            <v>3193</v>
          </cell>
          <cell r="I803">
            <v>3193</v>
          </cell>
          <cell r="J803">
            <v>18092</v>
          </cell>
          <cell r="K803">
            <v>3193</v>
          </cell>
          <cell r="L803">
            <v>0</v>
          </cell>
          <cell r="M803">
            <v>0</v>
          </cell>
        </row>
        <row r="804">
          <cell r="A804">
            <v>9029</v>
          </cell>
          <cell r="B804" t="str">
            <v>ELECTRICAL PANEL</v>
          </cell>
          <cell r="D804" t="str">
            <v>88009-02-</v>
          </cell>
          <cell r="E804" t="str">
            <v>350</v>
          </cell>
          <cell r="F804">
            <v>34639</v>
          </cell>
          <cell r="G804">
            <v>43782</v>
          </cell>
          <cell r="H804">
            <v>6567</v>
          </cell>
          <cell r="I804">
            <v>6567</v>
          </cell>
          <cell r="J804">
            <v>37215</v>
          </cell>
          <cell r="K804">
            <v>6567</v>
          </cell>
          <cell r="L804">
            <v>0</v>
          </cell>
          <cell r="M804">
            <v>0</v>
          </cell>
        </row>
        <row r="805">
          <cell r="A805">
            <v>9030</v>
          </cell>
          <cell r="B805" t="str">
            <v>WATER SUPPLY</v>
          </cell>
          <cell r="D805" t="str">
            <v>88009-02-</v>
          </cell>
          <cell r="E805" t="str">
            <v>350</v>
          </cell>
          <cell r="F805">
            <v>34639</v>
          </cell>
          <cell r="G805">
            <v>124949</v>
          </cell>
          <cell r="H805">
            <v>18742</v>
          </cell>
          <cell r="I805">
            <v>18742</v>
          </cell>
          <cell r="J805">
            <v>106207</v>
          </cell>
          <cell r="K805">
            <v>18742</v>
          </cell>
          <cell r="L805">
            <v>0</v>
          </cell>
          <cell r="M805">
            <v>0</v>
          </cell>
        </row>
        <row r="806">
          <cell r="A806">
            <v>9031</v>
          </cell>
          <cell r="B806" t="str">
            <v>MAIN TOWER</v>
          </cell>
          <cell r="D806" t="str">
            <v>88009-02-</v>
          </cell>
          <cell r="E806" t="str">
            <v>350</v>
          </cell>
          <cell r="F806">
            <v>34639</v>
          </cell>
          <cell r="G806">
            <v>14594</v>
          </cell>
          <cell r="H806">
            <v>2189</v>
          </cell>
          <cell r="I806">
            <v>2189</v>
          </cell>
          <cell r="J806">
            <v>12405</v>
          </cell>
          <cell r="K806">
            <v>2189</v>
          </cell>
          <cell r="L806">
            <v>0</v>
          </cell>
          <cell r="M806">
            <v>0</v>
          </cell>
        </row>
        <row r="807">
          <cell r="A807">
            <v>9032</v>
          </cell>
          <cell r="B807" t="str">
            <v>TRANSFER PLANT</v>
          </cell>
          <cell r="D807" t="str">
            <v>88009-02-</v>
          </cell>
          <cell r="E807" t="str">
            <v>350</v>
          </cell>
          <cell r="F807">
            <v>34639</v>
          </cell>
          <cell r="G807">
            <v>8756</v>
          </cell>
          <cell r="H807">
            <v>1313</v>
          </cell>
          <cell r="I807">
            <v>1313</v>
          </cell>
          <cell r="J807">
            <v>7443</v>
          </cell>
          <cell r="K807">
            <v>1313</v>
          </cell>
          <cell r="L807">
            <v>0</v>
          </cell>
          <cell r="M807">
            <v>0</v>
          </cell>
        </row>
        <row r="808">
          <cell r="A808">
            <v>9033</v>
          </cell>
          <cell r="B808" t="str">
            <v>WET TOWER</v>
          </cell>
          <cell r="D808" t="str">
            <v>88009-02-</v>
          </cell>
          <cell r="E808" t="str">
            <v>350</v>
          </cell>
          <cell r="F808">
            <v>34639</v>
          </cell>
          <cell r="G808">
            <v>11675</v>
          </cell>
          <cell r="H808">
            <v>1751</v>
          </cell>
          <cell r="I808">
            <v>1751</v>
          </cell>
          <cell r="J808">
            <v>9924</v>
          </cell>
          <cell r="K808">
            <v>1751</v>
          </cell>
          <cell r="L808">
            <v>0</v>
          </cell>
          <cell r="M808">
            <v>0</v>
          </cell>
        </row>
        <row r="809">
          <cell r="A809">
            <v>9034</v>
          </cell>
          <cell r="B809" t="str">
            <v>DRY TOWER</v>
          </cell>
          <cell r="D809" t="str">
            <v>88009-02-</v>
          </cell>
          <cell r="E809" t="str">
            <v>350</v>
          </cell>
          <cell r="F809">
            <v>34639</v>
          </cell>
          <cell r="G809">
            <v>8756</v>
          </cell>
          <cell r="H809">
            <v>1313</v>
          </cell>
          <cell r="I809">
            <v>1313</v>
          </cell>
          <cell r="J809">
            <v>7443</v>
          </cell>
          <cell r="K809">
            <v>1313</v>
          </cell>
          <cell r="L809">
            <v>0</v>
          </cell>
          <cell r="M809">
            <v>0</v>
          </cell>
        </row>
        <row r="810">
          <cell r="A810">
            <v>9035</v>
          </cell>
          <cell r="B810" t="str">
            <v>SCALES</v>
          </cell>
          <cell r="D810" t="str">
            <v>88009-02-</v>
          </cell>
          <cell r="E810" t="str">
            <v>350</v>
          </cell>
          <cell r="F810">
            <v>34639</v>
          </cell>
          <cell r="G810">
            <v>21891</v>
          </cell>
          <cell r="H810">
            <v>3284</v>
          </cell>
          <cell r="I810">
            <v>0</v>
          </cell>
          <cell r="J810">
            <v>18607</v>
          </cell>
          <cell r="K810">
            <v>3284</v>
          </cell>
          <cell r="L810">
            <v>0</v>
          </cell>
          <cell r="M810">
            <v>0</v>
          </cell>
        </row>
        <row r="811">
          <cell r="A811">
            <v>9036</v>
          </cell>
          <cell r="B811" t="str">
            <v>DRY TUNNEL</v>
          </cell>
          <cell r="D811" t="str">
            <v>88009-02-</v>
          </cell>
          <cell r="E811" t="str">
            <v>350</v>
          </cell>
          <cell r="F811">
            <v>34639</v>
          </cell>
          <cell r="G811">
            <v>18243</v>
          </cell>
          <cell r="H811">
            <v>2736</v>
          </cell>
          <cell r="I811">
            <v>2736</v>
          </cell>
          <cell r="J811">
            <v>15507</v>
          </cell>
          <cell r="K811">
            <v>2736</v>
          </cell>
          <cell r="L811">
            <v>0</v>
          </cell>
          <cell r="M811">
            <v>0</v>
          </cell>
        </row>
        <row r="812">
          <cell r="A812">
            <v>9037</v>
          </cell>
          <cell r="B812" t="str">
            <v>HYDRO CRANE</v>
          </cell>
          <cell r="D812" t="str">
            <v>88009-02-</v>
          </cell>
          <cell r="E812" t="str">
            <v>350</v>
          </cell>
          <cell r="F812">
            <v>34639</v>
          </cell>
          <cell r="G812">
            <v>5108</v>
          </cell>
          <cell r="H812">
            <v>766</v>
          </cell>
          <cell r="I812">
            <v>766</v>
          </cell>
          <cell r="J812">
            <v>4342</v>
          </cell>
          <cell r="K812">
            <v>766</v>
          </cell>
          <cell r="L812">
            <v>0</v>
          </cell>
          <cell r="M812">
            <v>0</v>
          </cell>
        </row>
        <row r="813">
          <cell r="A813">
            <v>9038</v>
          </cell>
          <cell r="B813" t="str">
            <v>TRAILER</v>
          </cell>
          <cell r="D813" t="str">
            <v>88009-02-</v>
          </cell>
          <cell r="E813" t="str">
            <v>350</v>
          </cell>
          <cell r="F813">
            <v>34639</v>
          </cell>
          <cell r="G813">
            <v>4768</v>
          </cell>
          <cell r="H813">
            <v>715</v>
          </cell>
          <cell r="I813">
            <v>715</v>
          </cell>
          <cell r="J813">
            <v>4053</v>
          </cell>
          <cell r="K813">
            <v>715</v>
          </cell>
          <cell r="L813">
            <v>0</v>
          </cell>
          <cell r="M813">
            <v>0</v>
          </cell>
        </row>
        <row r="814">
          <cell r="A814">
            <v>9039</v>
          </cell>
          <cell r="B814" t="str">
            <v>CONVEYOR</v>
          </cell>
          <cell r="D814" t="str">
            <v>88009-02-</v>
          </cell>
          <cell r="E814" t="str">
            <v>350</v>
          </cell>
          <cell r="F814">
            <v>34639</v>
          </cell>
          <cell r="G814">
            <v>45328</v>
          </cell>
          <cell r="H814">
            <v>6799</v>
          </cell>
          <cell r="I814">
            <v>6799</v>
          </cell>
          <cell r="J814">
            <v>38529</v>
          </cell>
          <cell r="K814">
            <v>6799</v>
          </cell>
          <cell r="L814">
            <v>0</v>
          </cell>
          <cell r="M814">
            <v>0</v>
          </cell>
        </row>
        <row r="815">
          <cell r="A815">
            <v>9040</v>
          </cell>
          <cell r="B815" t="str">
            <v>LABORATORY GEAR</v>
          </cell>
          <cell r="D815" t="str">
            <v>88009-02-</v>
          </cell>
          <cell r="E815" t="str">
            <v>350</v>
          </cell>
          <cell r="F815">
            <v>34639</v>
          </cell>
          <cell r="G815">
            <v>15903</v>
          </cell>
          <cell r="H815">
            <v>2385</v>
          </cell>
          <cell r="I815">
            <v>2385</v>
          </cell>
          <cell r="J815">
            <v>13518</v>
          </cell>
          <cell r="K815">
            <v>2385</v>
          </cell>
          <cell r="L815">
            <v>0</v>
          </cell>
          <cell r="M815">
            <v>0</v>
          </cell>
        </row>
        <row r="816">
          <cell r="A816">
            <v>9041</v>
          </cell>
          <cell r="B816" t="str">
            <v>SAND SCREW</v>
          </cell>
          <cell r="D816" t="str">
            <v>88009-02-</v>
          </cell>
          <cell r="E816" t="str">
            <v>350</v>
          </cell>
          <cell r="F816">
            <v>35309</v>
          </cell>
          <cell r="G816">
            <v>52567</v>
          </cell>
          <cell r="H816">
            <v>7885</v>
          </cell>
          <cell r="I816">
            <v>7885</v>
          </cell>
          <cell r="J816">
            <v>44682</v>
          </cell>
          <cell r="K816">
            <v>7885</v>
          </cell>
          <cell r="L816">
            <v>0</v>
          </cell>
          <cell r="M816">
            <v>0</v>
          </cell>
        </row>
        <row r="817">
          <cell r="A817">
            <v>9042</v>
          </cell>
          <cell r="B817" t="str">
            <v>SCALPING SCREEN</v>
          </cell>
          <cell r="D817" t="str">
            <v>88009-02-</v>
          </cell>
          <cell r="E817" t="str">
            <v>350</v>
          </cell>
          <cell r="F817">
            <v>35309</v>
          </cell>
          <cell r="G817">
            <v>24932</v>
          </cell>
          <cell r="H817">
            <v>3740</v>
          </cell>
          <cell r="I817">
            <v>3740</v>
          </cell>
          <cell r="J817">
            <v>21192</v>
          </cell>
          <cell r="K817">
            <v>3740</v>
          </cell>
          <cell r="L817">
            <v>0</v>
          </cell>
          <cell r="M817">
            <v>0</v>
          </cell>
        </row>
        <row r="818">
          <cell r="A818">
            <v>9043</v>
          </cell>
          <cell r="B818" t="str">
            <v>DOZER TRAP</v>
          </cell>
          <cell r="D818" t="str">
            <v>88009-02-</v>
          </cell>
          <cell r="E818" t="str">
            <v>350</v>
          </cell>
          <cell r="F818">
            <v>35519</v>
          </cell>
          <cell r="G818">
            <v>117081</v>
          </cell>
          <cell r="H818">
            <v>17562</v>
          </cell>
          <cell r="I818">
            <v>17562</v>
          </cell>
          <cell r="J818">
            <v>99519</v>
          </cell>
          <cell r="K818">
            <v>17562</v>
          </cell>
          <cell r="L818">
            <v>0</v>
          </cell>
          <cell r="M818">
            <v>0</v>
          </cell>
        </row>
        <row r="819">
          <cell r="A819">
            <v>9044</v>
          </cell>
          <cell r="B819" t="str">
            <v>TRUSS CONVEYOR</v>
          </cell>
          <cell r="D819" t="str">
            <v>88009-02-</v>
          </cell>
          <cell r="E819" t="str">
            <v>350</v>
          </cell>
          <cell r="F819">
            <v>35927</v>
          </cell>
          <cell r="G819">
            <v>18125</v>
          </cell>
          <cell r="H819">
            <v>2719</v>
          </cell>
          <cell r="I819">
            <v>2719</v>
          </cell>
          <cell r="J819">
            <v>15406</v>
          </cell>
          <cell r="K819">
            <v>2719</v>
          </cell>
          <cell r="L819">
            <v>0</v>
          </cell>
          <cell r="M819">
            <v>0</v>
          </cell>
        </row>
        <row r="820">
          <cell r="A820">
            <v>9045</v>
          </cell>
          <cell r="B820" t="str">
            <v>CONE CRUSHER</v>
          </cell>
          <cell r="D820" t="str">
            <v>88009-02-</v>
          </cell>
          <cell r="E820" t="str">
            <v>350</v>
          </cell>
          <cell r="F820">
            <v>36434</v>
          </cell>
          <cell r="G820">
            <v>96048</v>
          </cell>
          <cell r="H820">
            <v>14407</v>
          </cell>
          <cell r="I820">
            <v>14407</v>
          </cell>
          <cell r="J820">
            <v>81641</v>
          </cell>
          <cell r="K820">
            <v>14407</v>
          </cell>
          <cell r="L820">
            <v>0</v>
          </cell>
          <cell r="M820">
            <v>0</v>
          </cell>
        </row>
        <row r="821">
          <cell r="A821">
            <v>9046</v>
          </cell>
          <cell r="B821" t="str">
            <v>TUNNEL</v>
          </cell>
          <cell r="D821" t="str">
            <v>90030-  -</v>
          </cell>
          <cell r="E821" t="str">
            <v>350</v>
          </cell>
          <cell r="F821">
            <v>37347</v>
          </cell>
          <cell r="G821">
            <v>94550.04</v>
          </cell>
          <cell r="H821">
            <v>14183</v>
          </cell>
          <cell r="I821">
            <v>0.04</v>
          </cell>
          <cell r="J821">
            <v>80367.039999999994</v>
          </cell>
          <cell r="K821">
            <v>14183</v>
          </cell>
          <cell r="L821">
            <v>0</v>
          </cell>
          <cell r="M821">
            <v>0.04</v>
          </cell>
        </row>
        <row r="822">
          <cell r="A822">
            <v>9047</v>
          </cell>
          <cell r="B822" t="str">
            <v>SCREEN</v>
          </cell>
          <cell r="D822" t="str">
            <v>90030-  -</v>
          </cell>
          <cell r="E822" t="str">
            <v>350</v>
          </cell>
          <cell r="F822">
            <v>37347</v>
          </cell>
          <cell r="G822">
            <v>125447.86</v>
          </cell>
          <cell r="H822">
            <v>18817</v>
          </cell>
          <cell r="I822">
            <v>-0.14000000000000001</v>
          </cell>
          <cell r="J822">
            <v>106630.86</v>
          </cell>
          <cell r="K822">
            <v>18817</v>
          </cell>
          <cell r="L822">
            <v>0</v>
          </cell>
          <cell r="M822">
            <v>-0.14000000000000001</v>
          </cell>
        </row>
        <row r="823">
          <cell r="A823">
            <v>9048</v>
          </cell>
          <cell r="B823" t="str">
            <v>100' x 36" BELT CONVEYOR</v>
          </cell>
          <cell r="D823" t="str">
            <v>88009-02-</v>
          </cell>
          <cell r="E823" t="str">
            <v>350</v>
          </cell>
          <cell r="F823">
            <v>37773</v>
          </cell>
          <cell r="G823">
            <v>18618.599999999999</v>
          </cell>
          <cell r="H823">
            <v>0</v>
          </cell>
          <cell r="I823">
            <v>7092.8</v>
          </cell>
          <cell r="J823">
            <v>18618.599999999999</v>
          </cell>
          <cell r="K823">
            <v>0</v>
          </cell>
          <cell r="L823">
            <v>0</v>
          </cell>
          <cell r="M823">
            <v>1329.9</v>
          </cell>
        </row>
        <row r="824">
          <cell r="A824">
            <v>9049</v>
          </cell>
          <cell r="B824" t="str">
            <v>CONVEYOR BELT</v>
          </cell>
          <cell r="D824" t="str">
            <v>88009-02-</v>
          </cell>
          <cell r="E824" t="str">
            <v>350</v>
          </cell>
          <cell r="F824">
            <v>37773</v>
          </cell>
          <cell r="G824">
            <v>18618.599999999999</v>
          </cell>
          <cell r="H824">
            <v>0</v>
          </cell>
          <cell r="I824">
            <v>7092.8</v>
          </cell>
          <cell r="J824">
            <v>18618.599999999999</v>
          </cell>
          <cell r="K824">
            <v>0</v>
          </cell>
          <cell r="L824">
            <v>0</v>
          </cell>
          <cell r="M824">
            <v>1329.9</v>
          </cell>
        </row>
        <row r="825">
          <cell r="A825">
            <v>9050</v>
          </cell>
          <cell r="B825" t="str">
            <v>PROPANE TANK-18,000</v>
          </cell>
          <cell r="D825" t="str">
            <v>88009-02-</v>
          </cell>
          <cell r="E825" t="str">
            <v>350</v>
          </cell>
          <cell r="F825">
            <v>37865</v>
          </cell>
          <cell r="G825">
            <v>13513.5</v>
          </cell>
          <cell r="H825">
            <v>1351.35</v>
          </cell>
          <cell r="I825">
            <v>2027.05</v>
          </cell>
          <cell r="J825">
            <v>12162.15</v>
          </cell>
          <cell r="K825">
            <v>1351.35</v>
          </cell>
          <cell r="L825">
            <v>0</v>
          </cell>
          <cell r="M825">
            <v>0</v>
          </cell>
        </row>
        <row r="826">
          <cell r="A826">
            <v>9051</v>
          </cell>
          <cell r="B826" t="str">
            <v>CONVEYER 600'x36" OVERLND</v>
          </cell>
          <cell r="D826" t="str">
            <v>88009-02-</v>
          </cell>
          <cell r="E826" t="str">
            <v>350</v>
          </cell>
          <cell r="F826">
            <v>38078</v>
          </cell>
          <cell r="G826">
            <v>87277.5</v>
          </cell>
          <cell r="H826">
            <v>0</v>
          </cell>
          <cell r="I826">
            <v>42599.64</v>
          </cell>
          <cell r="J826">
            <v>78965.52</v>
          </cell>
          <cell r="K826">
            <v>8311.98</v>
          </cell>
          <cell r="L826">
            <v>0</v>
          </cell>
          <cell r="M826">
            <v>7273.14</v>
          </cell>
        </row>
        <row r="827">
          <cell r="A827">
            <v>9052</v>
          </cell>
          <cell r="B827" t="str">
            <v>PLANT SCALE USED</v>
          </cell>
          <cell r="D827" t="str">
            <v>90030-  -</v>
          </cell>
          <cell r="E827" t="str">
            <v>350</v>
          </cell>
          <cell r="F827">
            <v>38504</v>
          </cell>
          <cell r="G827">
            <v>6435</v>
          </cell>
          <cell r="H827">
            <v>965</v>
          </cell>
          <cell r="I827">
            <v>60</v>
          </cell>
          <cell r="J827">
            <v>4510</v>
          </cell>
          <cell r="K827">
            <v>1925</v>
          </cell>
          <cell r="L827">
            <v>0</v>
          </cell>
          <cell r="M827">
            <v>458</v>
          </cell>
        </row>
        <row r="828">
          <cell r="A828">
            <v>9053</v>
          </cell>
          <cell r="B828" t="str">
            <v>TRIPLE DECK INCLIN SCREEN</v>
          </cell>
          <cell r="C828" t="str">
            <v>M160B</v>
          </cell>
          <cell r="D828" t="str">
            <v>90030-  -</v>
          </cell>
          <cell r="E828" t="str">
            <v>350</v>
          </cell>
          <cell r="F828">
            <v>39115</v>
          </cell>
          <cell r="G828">
            <v>51197.21</v>
          </cell>
          <cell r="H828">
            <v>7680</v>
          </cell>
          <cell r="I828">
            <v>474</v>
          </cell>
          <cell r="J828">
            <v>25006</v>
          </cell>
          <cell r="K828">
            <v>26191.21</v>
          </cell>
          <cell r="L828">
            <v>0</v>
          </cell>
          <cell r="M828">
            <v>3660</v>
          </cell>
        </row>
        <row r="829">
          <cell r="A829">
            <v>9054</v>
          </cell>
          <cell r="B829" t="str">
            <v>250 TON SILO</v>
          </cell>
          <cell r="D829" t="str">
            <v>90030-  -</v>
          </cell>
          <cell r="E829" t="str">
            <v>360</v>
          </cell>
          <cell r="F829">
            <v>39569</v>
          </cell>
          <cell r="G829">
            <v>692853.96</v>
          </cell>
          <cell r="H829">
            <v>103928.09</v>
          </cell>
          <cell r="I829">
            <v>2673</v>
          </cell>
          <cell r="J829">
            <v>139583</v>
          </cell>
          <cell r="K829">
            <v>553270.96</v>
          </cell>
          <cell r="L829">
            <v>0</v>
          </cell>
          <cell r="M829">
            <v>44780</v>
          </cell>
        </row>
        <row r="830">
          <cell r="A830">
            <v>9054.01</v>
          </cell>
          <cell r="B830" t="str">
            <v>ADD'L COST FOR SILOS</v>
          </cell>
          <cell r="D830" t="str">
            <v>90030-  -</v>
          </cell>
          <cell r="F830">
            <v>39630</v>
          </cell>
          <cell r="G830">
            <v>84400.42</v>
          </cell>
          <cell r="H830">
            <v>12660.06</v>
          </cell>
          <cell r="I830">
            <v>326</v>
          </cell>
          <cell r="J830">
            <v>16699</v>
          </cell>
          <cell r="K830">
            <v>67701.42</v>
          </cell>
          <cell r="L830">
            <v>0</v>
          </cell>
          <cell r="M830">
            <v>5455</v>
          </cell>
        </row>
        <row r="831">
          <cell r="A831">
            <v>9055</v>
          </cell>
          <cell r="B831" t="str">
            <v>250 TON SILO</v>
          </cell>
          <cell r="D831" t="str">
            <v>90030-  -</v>
          </cell>
          <cell r="E831" t="str">
            <v>360</v>
          </cell>
          <cell r="F831">
            <v>39569</v>
          </cell>
          <cell r="G831">
            <v>692853.97</v>
          </cell>
          <cell r="H831">
            <v>103928.1</v>
          </cell>
          <cell r="I831">
            <v>2674</v>
          </cell>
          <cell r="J831">
            <v>139584</v>
          </cell>
          <cell r="K831">
            <v>553269.97</v>
          </cell>
          <cell r="L831">
            <v>0</v>
          </cell>
          <cell r="M831">
            <v>44781</v>
          </cell>
        </row>
        <row r="832">
          <cell r="A832">
            <v>9056</v>
          </cell>
          <cell r="B832" t="str">
            <v>SCREW WASHER</v>
          </cell>
          <cell r="D832" t="str">
            <v>90030-  -</v>
          </cell>
          <cell r="E832" t="str">
            <v>350</v>
          </cell>
          <cell r="F832">
            <v>39782</v>
          </cell>
          <cell r="G832">
            <v>96338.74</v>
          </cell>
          <cell r="H832">
            <v>14450.81</v>
          </cell>
          <cell r="I832">
            <v>860</v>
          </cell>
          <cell r="J832">
            <v>22303</v>
          </cell>
          <cell r="K832">
            <v>74035.740000000005</v>
          </cell>
          <cell r="L832">
            <v>0</v>
          </cell>
          <cell r="M832">
            <v>6634</v>
          </cell>
        </row>
        <row r="833">
          <cell r="A833">
            <v>9057</v>
          </cell>
          <cell r="B833" t="str">
            <v>PORTABLE RADIAL STACKER</v>
          </cell>
          <cell r="D833" t="str">
            <v>90030-  -</v>
          </cell>
          <cell r="E833" t="str">
            <v>350</v>
          </cell>
          <cell r="F833">
            <v>39903</v>
          </cell>
          <cell r="G833">
            <v>43261.25</v>
          </cell>
          <cell r="H833">
            <v>6489.19</v>
          </cell>
          <cell r="I833">
            <v>386</v>
          </cell>
          <cell r="J833">
            <v>6028</v>
          </cell>
          <cell r="K833">
            <v>37233.25</v>
          </cell>
          <cell r="L833">
            <v>0</v>
          </cell>
          <cell r="M833">
            <v>2974</v>
          </cell>
        </row>
        <row r="834">
          <cell r="A834">
            <v>9200</v>
          </cell>
          <cell r="B834" t="str">
            <v>FEED BINS</v>
          </cell>
          <cell r="D834" t="str">
            <v>88009-02-</v>
          </cell>
          <cell r="E834" t="str">
            <v>360</v>
          </cell>
          <cell r="F834">
            <v>34836</v>
          </cell>
          <cell r="G834">
            <v>5239</v>
          </cell>
          <cell r="H834">
            <v>786</v>
          </cell>
          <cell r="I834">
            <v>786</v>
          </cell>
          <cell r="J834">
            <v>4453</v>
          </cell>
          <cell r="K834">
            <v>786</v>
          </cell>
          <cell r="L834">
            <v>0</v>
          </cell>
          <cell r="M834">
            <v>0</v>
          </cell>
        </row>
        <row r="835">
          <cell r="A835">
            <v>9201</v>
          </cell>
          <cell r="B835" t="str">
            <v>FEED CONVEYORS</v>
          </cell>
          <cell r="D835" t="str">
            <v>88009-02-</v>
          </cell>
          <cell r="E835" t="str">
            <v>360</v>
          </cell>
          <cell r="F835">
            <v>34836</v>
          </cell>
          <cell r="G835">
            <v>20954</v>
          </cell>
          <cell r="H835">
            <v>3143</v>
          </cell>
          <cell r="I835">
            <v>3143</v>
          </cell>
          <cell r="J835">
            <v>17811</v>
          </cell>
          <cell r="K835">
            <v>3143</v>
          </cell>
          <cell r="L835">
            <v>0</v>
          </cell>
          <cell r="M835">
            <v>0</v>
          </cell>
        </row>
        <row r="836">
          <cell r="A836">
            <v>9202</v>
          </cell>
          <cell r="B836" t="str">
            <v>TRANSFER CONVEYORS</v>
          </cell>
          <cell r="D836" t="str">
            <v>88009-02-</v>
          </cell>
          <cell r="E836" t="str">
            <v>360</v>
          </cell>
          <cell r="F836">
            <v>34836</v>
          </cell>
          <cell r="G836">
            <v>36670</v>
          </cell>
          <cell r="H836">
            <v>5501</v>
          </cell>
          <cell r="I836">
            <v>5501</v>
          </cell>
          <cell r="J836">
            <v>31169</v>
          </cell>
          <cell r="K836">
            <v>5501</v>
          </cell>
          <cell r="L836">
            <v>0</v>
          </cell>
          <cell r="M836">
            <v>0</v>
          </cell>
        </row>
        <row r="837">
          <cell r="A837">
            <v>9203</v>
          </cell>
          <cell r="B837" t="str">
            <v>30 X 60 CONVEYOR</v>
          </cell>
          <cell r="D837" t="str">
            <v>88009-02-</v>
          </cell>
          <cell r="E837" t="str">
            <v>360</v>
          </cell>
          <cell r="F837">
            <v>34836</v>
          </cell>
          <cell r="G837">
            <v>38114</v>
          </cell>
          <cell r="H837">
            <v>5717</v>
          </cell>
          <cell r="I837">
            <v>5717</v>
          </cell>
          <cell r="J837">
            <v>32397</v>
          </cell>
          <cell r="K837">
            <v>5717</v>
          </cell>
          <cell r="L837">
            <v>0</v>
          </cell>
          <cell r="M837">
            <v>0</v>
          </cell>
        </row>
        <row r="838">
          <cell r="A838">
            <v>9204</v>
          </cell>
          <cell r="B838" t="str">
            <v>5 X 10 SCREEN</v>
          </cell>
          <cell r="D838" t="str">
            <v>88009-02-</v>
          </cell>
          <cell r="E838" t="str">
            <v>360</v>
          </cell>
          <cell r="F838">
            <v>34836</v>
          </cell>
          <cell r="G838">
            <v>16763</v>
          </cell>
          <cell r="H838">
            <v>2514</v>
          </cell>
          <cell r="I838">
            <v>2514</v>
          </cell>
          <cell r="J838">
            <v>14249</v>
          </cell>
          <cell r="K838">
            <v>2514</v>
          </cell>
          <cell r="L838">
            <v>0</v>
          </cell>
          <cell r="M838">
            <v>0</v>
          </cell>
        </row>
        <row r="839">
          <cell r="A839">
            <v>9205</v>
          </cell>
          <cell r="B839" t="str">
            <v>DRUM</v>
          </cell>
          <cell r="D839" t="str">
            <v>88009-02-</v>
          </cell>
          <cell r="E839" t="str">
            <v>360</v>
          </cell>
          <cell r="F839">
            <v>34836</v>
          </cell>
          <cell r="G839">
            <v>270601</v>
          </cell>
          <cell r="H839">
            <v>40590</v>
          </cell>
          <cell r="I839">
            <v>40590</v>
          </cell>
          <cell r="J839">
            <v>230011</v>
          </cell>
          <cell r="K839">
            <v>40590</v>
          </cell>
          <cell r="L839">
            <v>0</v>
          </cell>
          <cell r="M839">
            <v>0</v>
          </cell>
        </row>
        <row r="840">
          <cell r="A840">
            <v>9207</v>
          </cell>
          <cell r="B840" t="str">
            <v>DUST REMOVAL AUGER</v>
          </cell>
          <cell r="D840" t="str">
            <v>88009-02-</v>
          </cell>
          <cell r="E840" t="str">
            <v>360</v>
          </cell>
          <cell r="F840">
            <v>34836</v>
          </cell>
          <cell r="G840">
            <v>37232</v>
          </cell>
          <cell r="H840">
            <v>5585</v>
          </cell>
          <cell r="I840">
            <v>5585</v>
          </cell>
          <cell r="J840">
            <v>31647</v>
          </cell>
          <cell r="K840">
            <v>5585</v>
          </cell>
          <cell r="L840">
            <v>0</v>
          </cell>
          <cell r="M840">
            <v>0</v>
          </cell>
        </row>
        <row r="841">
          <cell r="A841">
            <v>9208</v>
          </cell>
          <cell r="B841" t="str">
            <v>25000 TANK</v>
          </cell>
          <cell r="D841" t="str">
            <v>88009-02-</v>
          </cell>
          <cell r="E841" t="str">
            <v>360</v>
          </cell>
          <cell r="F841">
            <v>34836</v>
          </cell>
          <cell r="G841">
            <v>49588</v>
          </cell>
          <cell r="H841">
            <v>7438</v>
          </cell>
          <cell r="I841">
            <v>7438</v>
          </cell>
          <cell r="J841">
            <v>42150</v>
          </cell>
          <cell r="K841">
            <v>7438</v>
          </cell>
          <cell r="L841">
            <v>0</v>
          </cell>
          <cell r="M841">
            <v>0</v>
          </cell>
        </row>
        <row r="842">
          <cell r="A842">
            <v>9209</v>
          </cell>
          <cell r="B842" t="str">
            <v>PUMP</v>
          </cell>
          <cell r="D842" t="str">
            <v>88009-02-</v>
          </cell>
          <cell r="E842" t="str">
            <v>360</v>
          </cell>
          <cell r="F842">
            <v>34836</v>
          </cell>
          <cell r="G842">
            <v>11525</v>
          </cell>
          <cell r="H842">
            <v>1729</v>
          </cell>
          <cell r="I842">
            <v>1729</v>
          </cell>
          <cell r="J842">
            <v>9796</v>
          </cell>
          <cell r="K842">
            <v>1729</v>
          </cell>
          <cell r="L842">
            <v>0</v>
          </cell>
          <cell r="M842">
            <v>0</v>
          </cell>
        </row>
        <row r="843">
          <cell r="A843">
            <v>9210</v>
          </cell>
          <cell r="B843" t="str">
            <v>BURNER</v>
          </cell>
          <cell r="D843" t="str">
            <v>88009-02-</v>
          </cell>
          <cell r="E843" t="str">
            <v>360</v>
          </cell>
          <cell r="F843">
            <v>34836</v>
          </cell>
          <cell r="G843">
            <v>37718</v>
          </cell>
          <cell r="H843">
            <v>5658</v>
          </cell>
          <cell r="I843">
            <v>5658</v>
          </cell>
          <cell r="J843">
            <v>32060</v>
          </cell>
          <cell r="K843">
            <v>5658</v>
          </cell>
          <cell r="L843">
            <v>0</v>
          </cell>
          <cell r="M843">
            <v>0</v>
          </cell>
        </row>
        <row r="844">
          <cell r="A844">
            <v>9211</v>
          </cell>
          <cell r="B844" t="str">
            <v>SLAT CONVEYOR</v>
          </cell>
          <cell r="D844" t="str">
            <v>88009-02-</v>
          </cell>
          <cell r="E844" t="str">
            <v>360</v>
          </cell>
          <cell r="F844">
            <v>34836</v>
          </cell>
          <cell r="G844">
            <v>86743</v>
          </cell>
          <cell r="H844">
            <v>13011</v>
          </cell>
          <cell r="I844">
            <v>13011</v>
          </cell>
          <cell r="J844">
            <v>73732</v>
          </cell>
          <cell r="K844">
            <v>13011</v>
          </cell>
          <cell r="L844">
            <v>0</v>
          </cell>
          <cell r="M844">
            <v>0</v>
          </cell>
        </row>
        <row r="845">
          <cell r="A845">
            <v>9212</v>
          </cell>
          <cell r="B845" t="str">
            <v>SILO</v>
          </cell>
          <cell r="D845" t="str">
            <v>88009-02-</v>
          </cell>
          <cell r="E845" t="str">
            <v>360</v>
          </cell>
          <cell r="F845">
            <v>34836</v>
          </cell>
          <cell r="G845">
            <v>80674</v>
          </cell>
          <cell r="H845">
            <v>12101</v>
          </cell>
          <cell r="I845">
            <v>12101</v>
          </cell>
          <cell r="J845">
            <v>68573</v>
          </cell>
          <cell r="K845">
            <v>12101</v>
          </cell>
          <cell r="L845">
            <v>0</v>
          </cell>
          <cell r="M845">
            <v>0</v>
          </cell>
        </row>
        <row r="846">
          <cell r="A846">
            <v>9213</v>
          </cell>
          <cell r="B846" t="str">
            <v>FEEDBIN</v>
          </cell>
          <cell r="D846" t="str">
            <v>88009-02-</v>
          </cell>
          <cell r="E846" t="str">
            <v>360</v>
          </cell>
          <cell r="F846">
            <v>34836</v>
          </cell>
          <cell r="G846">
            <v>6286</v>
          </cell>
          <cell r="H846">
            <v>943</v>
          </cell>
          <cell r="I846">
            <v>943</v>
          </cell>
          <cell r="J846">
            <v>5343</v>
          </cell>
          <cell r="K846">
            <v>943</v>
          </cell>
          <cell r="L846">
            <v>0</v>
          </cell>
          <cell r="M846">
            <v>0</v>
          </cell>
        </row>
        <row r="847">
          <cell r="A847">
            <v>9214</v>
          </cell>
          <cell r="B847" t="str">
            <v>TRANSFORMER</v>
          </cell>
          <cell r="D847" t="str">
            <v>88009-02-</v>
          </cell>
          <cell r="E847" t="str">
            <v>360</v>
          </cell>
          <cell r="F847">
            <v>34836</v>
          </cell>
          <cell r="G847">
            <v>26193</v>
          </cell>
          <cell r="H847">
            <v>3929</v>
          </cell>
          <cell r="I847">
            <v>3929</v>
          </cell>
          <cell r="J847">
            <v>22264</v>
          </cell>
          <cell r="K847">
            <v>3929</v>
          </cell>
          <cell r="L847">
            <v>0</v>
          </cell>
          <cell r="M847">
            <v>0</v>
          </cell>
        </row>
        <row r="848">
          <cell r="A848">
            <v>9215</v>
          </cell>
          <cell r="B848" t="str">
            <v>CONTROL PANEL</v>
          </cell>
          <cell r="D848" t="str">
            <v>88009-02-</v>
          </cell>
          <cell r="E848" t="str">
            <v>360</v>
          </cell>
          <cell r="F848">
            <v>34836</v>
          </cell>
          <cell r="G848">
            <v>23050</v>
          </cell>
          <cell r="H848">
            <v>3458</v>
          </cell>
          <cell r="I848">
            <v>3458</v>
          </cell>
          <cell r="J848">
            <v>19592</v>
          </cell>
          <cell r="K848">
            <v>3458</v>
          </cell>
          <cell r="L848">
            <v>0</v>
          </cell>
          <cell r="M848">
            <v>0</v>
          </cell>
        </row>
        <row r="849">
          <cell r="A849">
            <v>9216</v>
          </cell>
          <cell r="B849" t="str">
            <v>ELECTRICAL-TUNNEL</v>
          </cell>
          <cell r="D849" t="str">
            <v>88009-02-</v>
          </cell>
          <cell r="E849" t="str">
            <v>360</v>
          </cell>
          <cell r="F849">
            <v>34836</v>
          </cell>
          <cell r="G849">
            <v>7334</v>
          </cell>
          <cell r="H849">
            <v>1100</v>
          </cell>
          <cell r="I849">
            <v>1100</v>
          </cell>
          <cell r="J849">
            <v>6234</v>
          </cell>
          <cell r="K849">
            <v>1100</v>
          </cell>
          <cell r="L849">
            <v>0</v>
          </cell>
          <cell r="M849">
            <v>0</v>
          </cell>
        </row>
        <row r="850">
          <cell r="A850">
            <v>9217</v>
          </cell>
          <cell r="B850" t="str">
            <v>CONTROL HOUSE</v>
          </cell>
          <cell r="D850" t="str">
            <v>88009-02-</v>
          </cell>
          <cell r="E850" t="str">
            <v>360</v>
          </cell>
          <cell r="F850">
            <v>34836</v>
          </cell>
          <cell r="G850">
            <v>37863</v>
          </cell>
          <cell r="H850">
            <v>5679</v>
          </cell>
          <cell r="I850">
            <v>5679</v>
          </cell>
          <cell r="J850">
            <v>32184</v>
          </cell>
          <cell r="K850">
            <v>5679</v>
          </cell>
          <cell r="L850">
            <v>0</v>
          </cell>
          <cell r="M850">
            <v>0</v>
          </cell>
        </row>
        <row r="851">
          <cell r="A851">
            <v>9218</v>
          </cell>
          <cell r="B851" t="str">
            <v>COMPUTER SYSTEM</v>
          </cell>
          <cell r="D851" t="str">
            <v>88009-02-</v>
          </cell>
          <cell r="E851" t="str">
            <v>360</v>
          </cell>
          <cell r="F851">
            <v>34836</v>
          </cell>
          <cell r="G851">
            <v>31431</v>
          </cell>
          <cell r="H851">
            <v>4715</v>
          </cell>
          <cell r="I851">
            <v>4715</v>
          </cell>
          <cell r="J851">
            <v>26716</v>
          </cell>
          <cell r="K851">
            <v>4715</v>
          </cell>
          <cell r="L851">
            <v>0</v>
          </cell>
          <cell r="M851">
            <v>0</v>
          </cell>
        </row>
        <row r="852">
          <cell r="A852">
            <v>9219</v>
          </cell>
          <cell r="B852" t="str">
            <v>SITE IMPROVEMENTS</v>
          </cell>
          <cell r="D852" t="str">
            <v>88009-02-</v>
          </cell>
          <cell r="E852" t="str">
            <v>360</v>
          </cell>
          <cell r="F852">
            <v>34836</v>
          </cell>
          <cell r="G852">
            <v>99003</v>
          </cell>
          <cell r="H852">
            <v>14850</v>
          </cell>
          <cell r="I852">
            <v>14850</v>
          </cell>
          <cell r="J852">
            <v>84153</v>
          </cell>
          <cell r="K852">
            <v>14850</v>
          </cell>
          <cell r="L852">
            <v>0</v>
          </cell>
          <cell r="M852">
            <v>0</v>
          </cell>
        </row>
        <row r="853">
          <cell r="A853">
            <v>9220</v>
          </cell>
          <cell r="B853" t="str">
            <v>GENCOR HEATER</v>
          </cell>
          <cell r="D853" t="str">
            <v>88009-02-</v>
          </cell>
          <cell r="E853" t="str">
            <v>360</v>
          </cell>
          <cell r="F853">
            <v>36678</v>
          </cell>
          <cell r="G853">
            <v>27423</v>
          </cell>
          <cell r="H853">
            <v>4113</v>
          </cell>
          <cell r="I853">
            <v>4113</v>
          </cell>
          <cell r="J853">
            <v>23310</v>
          </cell>
          <cell r="K853">
            <v>4113</v>
          </cell>
          <cell r="L853">
            <v>0</v>
          </cell>
          <cell r="M853">
            <v>0</v>
          </cell>
        </row>
        <row r="854">
          <cell r="A854">
            <v>9221</v>
          </cell>
          <cell r="B854" t="str">
            <v>AC STORAGE TANK</v>
          </cell>
          <cell r="D854" t="str">
            <v>88009-02-</v>
          </cell>
          <cell r="E854" t="str">
            <v>360</v>
          </cell>
          <cell r="F854">
            <v>36745</v>
          </cell>
          <cell r="G854">
            <v>17500</v>
          </cell>
          <cell r="H854">
            <v>2625</v>
          </cell>
          <cell r="I854">
            <v>2625</v>
          </cell>
          <cell r="J854">
            <v>14875</v>
          </cell>
          <cell r="K854">
            <v>2625</v>
          </cell>
          <cell r="L854">
            <v>0</v>
          </cell>
          <cell r="M854">
            <v>0</v>
          </cell>
        </row>
        <row r="855">
          <cell r="A855">
            <v>9222</v>
          </cell>
          <cell r="B855" t="str">
            <v>BLENDING CONTROL SOFTWARE</v>
          </cell>
          <cell r="C855" t="str">
            <v>BC250</v>
          </cell>
          <cell r="D855" t="str">
            <v>90030-  -</v>
          </cell>
          <cell r="E855" t="str">
            <v>360</v>
          </cell>
          <cell r="F855">
            <v>38838</v>
          </cell>
          <cell r="G855">
            <v>25717.27</v>
          </cell>
          <cell r="H855">
            <v>3858</v>
          </cell>
          <cell r="I855">
            <v>91</v>
          </cell>
          <cell r="J855">
            <v>8999</v>
          </cell>
          <cell r="K855">
            <v>16718.27</v>
          </cell>
          <cell r="L855">
            <v>0</v>
          </cell>
          <cell r="M855">
            <v>1521</v>
          </cell>
        </row>
        <row r="856">
          <cell r="A856">
            <v>9223</v>
          </cell>
          <cell r="B856" t="str">
            <v>ANTI-STRIP TANK</v>
          </cell>
          <cell r="D856" t="str">
            <v>90030-  -</v>
          </cell>
          <cell r="E856" t="str">
            <v>360</v>
          </cell>
          <cell r="F856">
            <v>0</v>
          </cell>
          <cell r="G856">
            <v>52403.96</v>
          </cell>
          <cell r="H856">
            <v>7860.59</v>
          </cell>
          <cell r="I856">
            <v>202</v>
          </cell>
          <cell r="J856">
            <v>3324</v>
          </cell>
          <cell r="K856">
            <v>49079.96</v>
          </cell>
          <cell r="L856">
            <v>0</v>
          </cell>
          <cell r="M856">
            <v>1999</v>
          </cell>
        </row>
        <row r="857">
          <cell r="A857">
            <v>9224</v>
          </cell>
          <cell r="B857" t="str">
            <v>SKIDDED BAGHOUSE</v>
          </cell>
          <cell r="C857" t="str">
            <v>CFS133</v>
          </cell>
          <cell r="D857" t="str">
            <v>90030-  -</v>
          </cell>
          <cell r="E857" t="str">
            <v>350</v>
          </cell>
          <cell r="F857">
            <v>40238</v>
          </cell>
          <cell r="G857">
            <v>448611.51</v>
          </cell>
          <cell r="H857">
            <v>67291.73</v>
          </cell>
          <cell r="I857">
            <v>1731</v>
          </cell>
          <cell r="J857">
            <v>28995</v>
          </cell>
          <cell r="K857">
            <v>419616.51</v>
          </cell>
          <cell r="L857">
            <v>0</v>
          </cell>
          <cell r="M857">
            <v>28995</v>
          </cell>
        </row>
        <row r="858">
          <cell r="A858">
            <v>9225</v>
          </cell>
          <cell r="B858" t="str">
            <v>BURNER &amp; CONTROL</v>
          </cell>
          <cell r="D858" t="str">
            <v>90030-  -</v>
          </cell>
          <cell r="E858" t="str">
            <v>360</v>
          </cell>
          <cell r="F858">
            <v>40238</v>
          </cell>
          <cell r="G858">
            <v>355736.89</v>
          </cell>
          <cell r="H858">
            <v>53360.53</v>
          </cell>
          <cell r="I858">
            <v>1373</v>
          </cell>
          <cell r="J858">
            <v>22992</v>
          </cell>
          <cell r="K858">
            <v>332744.89</v>
          </cell>
          <cell r="L858">
            <v>0</v>
          </cell>
          <cell r="M858">
            <v>22992</v>
          </cell>
        </row>
        <row r="859">
          <cell r="A859">
            <v>9300</v>
          </cell>
          <cell r="B859" t="str">
            <v>CTB PUGMILL</v>
          </cell>
          <cell r="D859" t="str">
            <v>88009-02-</v>
          </cell>
          <cell r="E859" t="str">
            <v>370</v>
          </cell>
          <cell r="F859">
            <v>35582</v>
          </cell>
          <cell r="G859">
            <v>433893</v>
          </cell>
          <cell r="H859">
            <v>0</v>
          </cell>
          <cell r="I859">
            <v>2927.05</v>
          </cell>
          <cell r="J859">
            <v>433893</v>
          </cell>
          <cell r="K859">
            <v>0</v>
          </cell>
          <cell r="L859">
            <v>0</v>
          </cell>
          <cell r="M859">
            <v>0</v>
          </cell>
        </row>
        <row r="860">
          <cell r="A860">
            <v>9301</v>
          </cell>
          <cell r="B860" t="str">
            <v>SCREW CONVEYOR</v>
          </cell>
          <cell r="C860" t="str">
            <v>WAM</v>
          </cell>
          <cell r="D860" t="str">
            <v>90030-  -</v>
          </cell>
          <cell r="E860" t="str">
            <v>370</v>
          </cell>
          <cell r="F860">
            <v>39114</v>
          </cell>
          <cell r="G860">
            <v>6213.72</v>
          </cell>
          <cell r="H860">
            <v>0</v>
          </cell>
          <cell r="I860">
            <v>34</v>
          </cell>
          <cell r="J860">
            <v>2587</v>
          </cell>
          <cell r="K860">
            <v>3626.72</v>
          </cell>
          <cell r="L860">
            <v>0</v>
          </cell>
          <cell r="M860">
            <v>557</v>
          </cell>
        </row>
        <row r="861">
          <cell r="A861">
            <v>10000</v>
          </cell>
          <cell r="B861" t="str">
            <v>LAND-SANTA ANA</v>
          </cell>
          <cell r="D861" t="str">
            <v>88009-02-</v>
          </cell>
          <cell r="E861" t="str">
            <v>001</v>
          </cell>
          <cell r="F861">
            <v>30060</v>
          </cell>
          <cell r="G861">
            <v>313016</v>
          </cell>
          <cell r="H861">
            <v>0</v>
          </cell>
          <cell r="I861">
            <v>313016</v>
          </cell>
          <cell r="J861">
            <v>0</v>
          </cell>
          <cell r="K861">
            <v>313016</v>
          </cell>
          <cell r="L861">
            <v>0</v>
          </cell>
          <cell r="M861">
            <v>0</v>
          </cell>
        </row>
        <row r="862">
          <cell r="A862">
            <v>10002</v>
          </cell>
          <cell r="B862" t="str">
            <v>LAND-SANTA FE SPRINGS</v>
          </cell>
          <cell r="D862" t="str">
            <v>88009-02-</v>
          </cell>
          <cell r="E862" t="str">
            <v>001</v>
          </cell>
          <cell r="F862">
            <v>32251</v>
          </cell>
          <cell r="G862">
            <v>1207655</v>
          </cell>
          <cell r="H862">
            <v>0</v>
          </cell>
          <cell r="I862">
            <v>1207655</v>
          </cell>
          <cell r="J862">
            <v>0</v>
          </cell>
          <cell r="K862">
            <v>1207655</v>
          </cell>
          <cell r="L862">
            <v>0</v>
          </cell>
          <cell r="M862">
            <v>0</v>
          </cell>
        </row>
        <row r="863">
          <cell r="A863">
            <v>10003</v>
          </cell>
          <cell r="B863" t="str">
            <v>LAND - BAKERSFIELD LOTS 3,4,&amp;5</v>
          </cell>
          <cell r="D863" t="str">
            <v>88009-02-</v>
          </cell>
          <cell r="E863" t="str">
            <v>001</v>
          </cell>
          <cell r="F863">
            <v>39491</v>
          </cell>
          <cell r="G863">
            <v>850000</v>
          </cell>
          <cell r="H863">
            <v>0</v>
          </cell>
          <cell r="I863">
            <v>850000</v>
          </cell>
          <cell r="J863">
            <v>0</v>
          </cell>
          <cell r="K863">
            <v>850000</v>
          </cell>
          <cell r="L863">
            <v>0</v>
          </cell>
          <cell r="M863">
            <v>0</v>
          </cell>
        </row>
        <row r="864">
          <cell r="A864">
            <v>10004</v>
          </cell>
          <cell r="B864" t="str">
            <v>LAND - BREA / BIRCH PROPERTY</v>
          </cell>
          <cell r="D864" t="str">
            <v>88009-02-</v>
          </cell>
          <cell r="E864" t="str">
            <v>001</v>
          </cell>
          <cell r="F864">
            <v>39559</v>
          </cell>
          <cell r="G864">
            <v>4600000</v>
          </cell>
          <cell r="H864">
            <v>0</v>
          </cell>
          <cell r="I864">
            <v>4600000</v>
          </cell>
          <cell r="J864">
            <v>0</v>
          </cell>
          <cell r="K864">
            <v>4600000</v>
          </cell>
          <cell r="L864">
            <v>0</v>
          </cell>
          <cell r="M864">
            <v>0</v>
          </cell>
        </row>
        <row r="865">
          <cell r="A865">
            <v>10005</v>
          </cell>
          <cell r="B865" t="str">
            <v>LAND-RANCHO CUCAMONGA</v>
          </cell>
          <cell r="D865" t="str">
            <v>88009-02-</v>
          </cell>
          <cell r="E865" t="str">
            <v>001</v>
          </cell>
          <cell r="F865">
            <v>39846</v>
          </cell>
          <cell r="G865">
            <v>1795000</v>
          </cell>
          <cell r="H865">
            <v>0</v>
          </cell>
          <cell r="I865">
            <v>1795000</v>
          </cell>
          <cell r="J865">
            <v>0</v>
          </cell>
          <cell r="K865">
            <v>1795000</v>
          </cell>
          <cell r="L865">
            <v>0</v>
          </cell>
          <cell r="M865">
            <v>0</v>
          </cell>
        </row>
        <row r="866">
          <cell r="A866">
            <v>50000</v>
          </cell>
          <cell r="B866" t="str">
            <v>RECEPTIONIST AREA FURNITURE- 1</v>
          </cell>
          <cell r="D866" t="str">
            <v>73142-39-</v>
          </cell>
          <cell r="E866" t="str">
            <v>304</v>
          </cell>
          <cell r="F866">
            <v>40026</v>
          </cell>
          <cell r="G866">
            <v>2574.19</v>
          </cell>
          <cell r="H866">
            <v>0</v>
          </cell>
          <cell r="I866">
            <v>2574.19</v>
          </cell>
          <cell r="J866">
            <v>367.8</v>
          </cell>
          <cell r="K866">
            <v>2206.39</v>
          </cell>
          <cell r="L866">
            <v>0</v>
          </cell>
          <cell r="M866">
            <v>214.55</v>
          </cell>
        </row>
        <row r="867">
          <cell r="A867">
            <v>50001</v>
          </cell>
          <cell r="B867" t="str">
            <v>ACCOUNTING CUBICLES - 3</v>
          </cell>
          <cell r="D867" t="str">
            <v>73142-39-</v>
          </cell>
          <cell r="E867" t="str">
            <v>304</v>
          </cell>
          <cell r="F867">
            <v>40026</v>
          </cell>
          <cell r="G867">
            <v>53028.15</v>
          </cell>
          <cell r="H867">
            <v>0</v>
          </cell>
          <cell r="I867">
            <v>53028.15</v>
          </cell>
          <cell r="J867">
            <v>7575.48</v>
          </cell>
          <cell r="K867">
            <v>45452.67</v>
          </cell>
          <cell r="L867">
            <v>0</v>
          </cell>
          <cell r="M867">
            <v>4419.03</v>
          </cell>
        </row>
        <row r="868">
          <cell r="A868">
            <v>50004</v>
          </cell>
          <cell r="B868" t="str">
            <v>SUPERINTENDENTS OFFICE FURN 6</v>
          </cell>
          <cell r="D868" t="str">
            <v>73142-39-</v>
          </cell>
          <cell r="E868" t="str">
            <v>304</v>
          </cell>
          <cell r="F868">
            <v>40026</v>
          </cell>
          <cell r="G868">
            <v>6273.18</v>
          </cell>
          <cell r="H868">
            <v>0</v>
          </cell>
          <cell r="I868">
            <v>6273.18</v>
          </cell>
          <cell r="J868">
            <v>896.16</v>
          </cell>
          <cell r="K868">
            <v>5377.02</v>
          </cell>
          <cell r="L868">
            <v>0</v>
          </cell>
          <cell r="M868">
            <v>522.76</v>
          </cell>
        </row>
        <row r="869">
          <cell r="A869">
            <v>50005</v>
          </cell>
          <cell r="B869" t="str">
            <v>FOREMEN OFFICE FURNITURE (7)</v>
          </cell>
          <cell r="D869" t="str">
            <v>73142-39-</v>
          </cell>
          <cell r="E869" t="str">
            <v>304</v>
          </cell>
          <cell r="F869">
            <v>40026</v>
          </cell>
          <cell r="G869">
            <v>6811.03</v>
          </cell>
          <cell r="H869">
            <v>0</v>
          </cell>
          <cell r="I869">
            <v>6811.03</v>
          </cell>
          <cell r="J869">
            <v>972.96</v>
          </cell>
          <cell r="K869">
            <v>5838.07</v>
          </cell>
          <cell r="L869">
            <v>0</v>
          </cell>
          <cell r="M869">
            <v>567.55999999999995</v>
          </cell>
        </row>
        <row r="870">
          <cell r="A870">
            <v>50010</v>
          </cell>
          <cell r="B870" t="str">
            <v>KENT AMBERG OFFICE FURN. (12)</v>
          </cell>
          <cell r="D870" t="str">
            <v>73142-39-</v>
          </cell>
          <cell r="E870" t="str">
            <v>304</v>
          </cell>
          <cell r="F870">
            <v>40026</v>
          </cell>
          <cell r="G870">
            <v>2768.51</v>
          </cell>
          <cell r="H870">
            <v>0</v>
          </cell>
          <cell r="I870">
            <v>2768.51</v>
          </cell>
          <cell r="J870">
            <v>395.52</v>
          </cell>
          <cell r="K870">
            <v>2372.9899999999998</v>
          </cell>
          <cell r="L870">
            <v>0</v>
          </cell>
          <cell r="M870">
            <v>230.72</v>
          </cell>
        </row>
        <row r="871">
          <cell r="A871">
            <v>50011</v>
          </cell>
          <cell r="B871" t="str">
            <v>STEVE CREECH OFFICE FURN. (13)</v>
          </cell>
          <cell r="D871" t="str">
            <v>73142-39-</v>
          </cell>
          <cell r="E871" t="str">
            <v>304</v>
          </cell>
          <cell r="F871">
            <v>40026</v>
          </cell>
          <cell r="G871">
            <v>2966.25</v>
          </cell>
          <cell r="H871">
            <v>0</v>
          </cell>
          <cell r="I871">
            <v>2966.25</v>
          </cell>
          <cell r="J871">
            <v>423.72</v>
          </cell>
          <cell r="K871">
            <v>2542.5300000000002</v>
          </cell>
          <cell r="L871">
            <v>0</v>
          </cell>
          <cell r="M871">
            <v>247.17</v>
          </cell>
        </row>
        <row r="872">
          <cell r="A872">
            <v>50012</v>
          </cell>
          <cell r="B872" t="str">
            <v>JASON MCKAY OFFICE FURN. (14)</v>
          </cell>
          <cell r="D872" t="str">
            <v>73142-39-</v>
          </cell>
          <cell r="E872" t="str">
            <v>304</v>
          </cell>
          <cell r="F872">
            <v>40026</v>
          </cell>
          <cell r="G872">
            <v>2533.25</v>
          </cell>
          <cell r="H872">
            <v>0</v>
          </cell>
          <cell r="I872">
            <v>2533.25</v>
          </cell>
          <cell r="J872">
            <v>361.92</v>
          </cell>
          <cell r="K872">
            <v>2171.33</v>
          </cell>
          <cell r="L872">
            <v>0</v>
          </cell>
          <cell r="M872">
            <v>211.12</v>
          </cell>
        </row>
        <row r="873">
          <cell r="A873">
            <v>50013</v>
          </cell>
          <cell r="B873" t="str">
            <v>RUSS GRIGG OFFICE FURNITURE-15</v>
          </cell>
          <cell r="D873" t="str">
            <v>73142-39-</v>
          </cell>
          <cell r="E873" t="str">
            <v>304</v>
          </cell>
          <cell r="F873">
            <v>40026</v>
          </cell>
          <cell r="G873">
            <v>8303.06</v>
          </cell>
          <cell r="H873">
            <v>0</v>
          </cell>
          <cell r="I873">
            <v>8303.06</v>
          </cell>
          <cell r="J873">
            <v>1186.2</v>
          </cell>
          <cell r="K873">
            <v>7116.86</v>
          </cell>
          <cell r="L873">
            <v>0</v>
          </cell>
          <cell r="M873">
            <v>691.95</v>
          </cell>
        </row>
        <row r="874">
          <cell r="A874">
            <v>50014</v>
          </cell>
          <cell r="B874" t="str">
            <v>BAILEY ABBOTT OFFICE FURN.(16)</v>
          </cell>
          <cell r="D874" t="str">
            <v>73142-39-</v>
          </cell>
          <cell r="E874" t="str">
            <v>304</v>
          </cell>
          <cell r="F874">
            <v>40026</v>
          </cell>
          <cell r="G874">
            <v>3311.56</v>
          </cell>
          <cell r="H874">
            <v>0</v>
          </cell>
          <cell r="I874">
            <v>3311.56</v>
          </cell>
          <cell r="J874">
            <v>473.04</v>
          </cell>
          <cell r="K874">
            <v>2838.52</v>
          </cell>
          <cell r="L874">
            <v>0</v>
          </cell>
          <cell r="M874">
            <v>275.94</v>
          </cell>
        </row>
        <row r="875">
          <cell r="A875">
            <v>50015</v>
          </cell>
          <cell r="B875" t="str">
            <v>MIKE KANE OFFICE FURNITURE(17)</v>
          </cell>
          <cell r="D875" t="str">
            <v>73142-39-</v>
          </cell>
          <cell r="E875" t="str">
            <v>304</v>
          </cell>
          <cell r="F875">
            <v>40026</v>
          </cell>
          <cell r="G875">
            <v>2622.67</v>
          </cell>
          <cell r="H875">
            <v>0</v>
          </cell>
          <cell r="I875">
            <v>2622.67</v>
          </cell>
          <cell r="J875">
            <v>374.64</v>
          </cell>
          <cell r="K875">
            <v>2248.0300000000002</v>
          </cell>
          <cell r="L875">
            <v>0</v>
          </cell>
          <cell r="M875">
            <v>218.54</v>
          </cell>
        </row>
        <row r="876">
          <cell r="A876">
            <v>50018</v>
          </cell>
          <cell r="B876" t="str">
            <v>COMPUTER TRAINING RM FURN (20)</v>
          </cell>
          <cell r="D876" t="str">
            <v>73142-39-</v>
          </cell>
          <cell r="E876" t="str">
            <v>304</v>
          </cell>
          <cell r="F876">
            <v>40026</v>
          </cell>
          <cell r="G876">
            <v>7394.08</v>
          </cell>
          <cell r="H876">
            <v>0</v>
          </cell>
          <cell r="I876">
            <v>7394.08</v>
          </cell>
          <cell r="J876">
            <v>1056.24</v>
          </cell>
          <cell r="K876">
            <v>6337.84</v>
          </cell>
          <cell r="L876">
            <v>0</v>
          </cell>
          <cell r="M876">
            <v>616.14</v>
          </cell>
        </row>
        <row r="877">
          <cell r="A877">
            <v>50020</v>
          </cell>
          <cell r="B877" t="str">
            <v>CONFERENCE ROOM FURNITURE (24)</v>
          </cell>
          <cell r="D877" t="str">
            <v>73142-39-</v>
          </cell>
          <cell r="E877" t="str">
            <v>304</v>
          </cell>
          <cell r="F877">
            <v>40026</v>
          </cell>
          <cell r="G877">
            <v>6548.94</v>
          </cell>
          <cell r="H877">
            <v>0</v>
          </cell>
          <cell r="I877">
            <v>6548.94</v>
          </cell>
          <cell r="J877">
            <v>935.52</v>
          </cell>
          <cell r="K877">
            <v>5613.42</v>
          </cell>
          <cell r="L877">
            <v>0</v>
          </cell>
          <cell r="M877">
            <v>545.72</v>
          </cell>
        </row>
        <row r="878">
          <cell r="A878">
            <v>50021</v>
          </cell>
          <cell r="B878" t="str">
            <v>PROJECTOR</v>
          </cell>
          <cell r="C878" t="str">
            <v>SCP712M5</v>
          </cell>
          <cell r="D878" t="str">
            <v>73142-39-</v>
          </cell>
          <cell r="E878" t="str">
            <v>304</v>
          </cell>
          <cell r="F878">
            <v>40009</v>
          </cell>
          <cell r="G878">
            <v>4883.99</v>
          </cell>
          <cell r="H878">
            <v>0</v>
          </cell>
          <cell r="I878">
            <v>4883.99</v>
          </cell>
          <cell r="J878">
            <v>755.82</v>
          </cell>
          <cell r="K878">
            <v>4128.17</v>
          </cell>
          <cell r="L878">
            <v>0</v>
          </cell>
          <cell r="M878">
            <v>406.98</v>
          </cell>
        </row>
        <row r="879">
          <cell r="A879">
            <v>50022</v>
          </cell>
          <cell r="B879" t="str">
            <v>OPTIPLEX 760 W/MONITOR</v>
          </cell>
          <cell r="C879" t="str">
            <v>760</v>
          </cell>
          <cell r="D879" t="str">
            <v>73142-39-</v>
          </cell>
          <cell r="E879" t="str">
            <v>304</v>
          </cell>
          <cell r="F879">
            <v>39929</v>
          </cell>
          <cell r="G879">
            <v>1212.19</v>
          </cell>
          <cell r="H879">
            <v>0</v>
          </cell>
          <cell r="I879">
            <v>1212.19</v>
          </cell>
          <cell r="J879">
            <v>370.37</v>
          </cell>
          <cell r="K879">
            <v>841.82</v>
          </cell>
          <cell r="L879">
            <v>0</v>
          </cell>
          <cell r="M879">
            <v>235.69</v>
          </cell>
        </row>
        <row r="880">
          <cell r="A880">
            <v>50022.01</v>
          </cell>
          <cell r="B880" t="str">
            <v>OPTIPLEX 760 W/MONITOR</v>
          </cell>
          <cell r="C880" t="str">
            <v>760</v>
          </cell>
          <cell r="D880" t="str">
            <v>73142-39-</v>
          </cell>
          <cell r="E880" t="str">
            <v>304</v>
          </cell>
          <cell r="F880">
            <v>39929</v>
          </cell>
          <cell r="G880">
            <v>1212.19</v>
          </cell>
          <cell r="H880">
            <v>0</v>
          </cell>
          <cell r="I880">
            <v>1212.19</v>
          </cell>
          <cell r="J880">
            <v>370.37</v>
          </cell>
          <cell r="K880">
            <v>841.82</v>
          </cell>
          <cell r="L880">
            <v>0</v>
          </cell>
          <cell r="M880">
            <v>235.69</v>
          </cell>
        </row>
        <row r="881">
          <cell r="A881">
            <v>50022.02</v>
          </cell>
          <cell r="B881" t="str">
            <v>OPTIPLEX 760 W/MONITOR</v>
          </cell>
          <cell r="C881" t="str">
            <v>760</v>
          </cell>
          <cell r="D881" t="str">
            <v>73142-39-</v>
          </cell>
          <cell r="E881" t="str">
            <v>304</v>
          </cell>
          <cell r="F881">
            <v>39929</v>
          </cell>
          <cell r="G881">
            <v>1212.19</v>
          </cell>
          <cell r="H881">
            <v>0</v>
          </cell>
          <cell r="I881">
            <v>1212.19</v>
          </cell>
          <cell r="J881">
            <v>370.37</v>
          </cell>
          <cell r="K881">
            <v>841.82</v>
          </cell>
          <cell r="L881">
            <v>0</v>
          </cell>
          <cell r="M881">
            <v>235.69</v>
          </cell>
        </row>
        <row r="882">
          <cell r="A882">
            <v>50022.03</v>
          </cell>
          <cell r="B882" t="str">
            <v>OPTIPLEX 760 W/MONITOR</v>
          </cell>
          <cell r="C882" t="str">
            <v>760</v>
          </cell>
          <cell r="D882" t="str">
            <v>73142-39-</v>
          </cell>
          <cell r="E882" t="str">
            <v>304</v>
          </cell>
          <cell r="F882">
            <v>40045</v>
          </cell>
          <cell r="G882">
            <v>1212.19</v>
          </cell>
          <cell r="H882">
            <v>0</v>
          </cell>
          <cell r="I882">
            <v>1212.19</v>
          </cell>
          <cell r="J882">
            <v>370.37</v>
          </cell>
          <cell r="K882">
            <v>841.82</v>
          </cell>
          <cell r="L882">
            <v>0</v>
          </cell>
          <cell r="M882">
            <v>235.69</v>
          </cell>
        </row>
        <row r="883">
          <cell r="A883">
            <v>50022.04</v>
          </cell>
          <cell r="B883" t="str">
            <v>OPTIPLEX 760 W/MONITOR</v>
          </cell>
          <cell r="C883" t="str">
            <v>760</v>
          </cell>
          <cell r="D883" t="str">
            <v>73142-39-</v>
          </cell>
          <cell r="E883" t="str">
            <v>304</v>
          </cell>
          <cell r="F883">
            <v>40051</v>
          </cell>
          <cell r="G883">
            <v>1212.19</v>
          </cell>
          <cell r="H883">
            <v>0</v>
          </cell>
          <cell r="I883">
            <v>1212.19</v>
          </cell>
          <cell r="J883">
            <v>370.37</v>
          </cell>
          <cell r="K883">
            <v>841.82</v>
          </cell>
          <cell r="L883">
            <v>0</v>
          </cell>
          <cell r="M883">
            <v>235.69</v>
          </cell>
        </row>
        <row r="884">
          <cell r="A884">
            <v>50023</v>
          </cell>
          <cell r="B884" t="str">
            <v>DAN MCGREW'S FURNITURE&amp;CABINET</v>
          </cell>
          <cell r="D884" t="str">
            <v>81042-09-</v>
          </cell>
          <cell r="E884" t="str">
            <v>050</v>
          </cell>
          <cell r="F884">
            <v>40154</v>
          </cell>
          <cell r="G884">
            <v>16604.45</v>
          </cell>
          <cell r="H884">
            <v>0</v>
          </cell>
          <cell r="I884">
            <v>16604.45</v>
          </cell>
          <cell r="J884">
            <v>1581.36</v>
          </cell>
          <cell r="K884">
            <v>15023.09</v>
          </cell>
          <cell r="L884">
            <v>0</v>
          </cell>
          <cell r="M884">
            <v>1383.69</v>
          </cell>
        </row>
        <row r="885">
          <cell r="A885">
            <v>50024</v>
          </cell>
          <cell r="B885" t="str">
            <v>PRINTER/COPIER W/O CTRL</v>
          </cell>
          <cell r="C885" t="str">
            <v>6204CP</v>
          </cell>
          <cell r="D885" t="str">
            <v>71004-80-</v>
          </cell>
          <cell r="E885" t="str">
            <v>804</v>
          </cell>
          <cell r="F885">
            <v>40179</v>
          </cell>
          <cell r="G885">
            <v>18987.939999999999</v>
          </cell>
          <cell r="H885">
            <v>0</v>
          </cell>
          <cell r="I885">
            <v>18987.939999999999</v>
          </cell>
          <cell r="J885">
            <v>1582.35</v>
          </cell>
          <cell r="K885">
            <v>17405.59</v>
          </cell>
          <cell r="L885">
            <v>0</v>
          </cell>
          <cell r="M885">
            <v>1582.35</v>
          </cell>
        </row>
        <row r="886">
          <cell r="A886">
            <v>50025</v>
          </cell>
          <cell r="B886" t="str">
            <v>RON PIERCE OFFICE FURNITURE</v>
          </cell>
          <cell r="D886" t="str">
            <v>81042-09-</v>
          </cell>
          <cell r="E886" t="str">
            <v>011</v>
          </cell>
          <cell r="F886">
            <v>40205</v>
          </cell>
          <cell r="G886">
            <v>14654.08</v>
          </cell>
          <cell r="H886">
            <v>0</v>
          </cell>
          <cell r="I886">
            <v>14654.08</v>
          </cell>
          <cell r="J886">
            <v>1221.1500000000001</v>
          </cell>
          <cell r="K886">
            <v>13432.93</v>
          </cell>
          <cell r="L886">
            <v>0</v>
          </cell>
          <cell r="M886">
            <v>1221.1500000000001</v>
          </cell>
        </row>
        <row r="887">
          <cell r="A887">
            <v>50025.01</v>
          </cell>
          <cell r="B887" t="str">
            <v>RON PIERCE CABINETS</v>
          </cell>
          <cell r="D887" t="str">
            <v>81042-09-</v>
          </cell>
          <cell r="F887">
            <v>40347</v>
          </cell>
          <cell r="G887">
            <v>5675</v>
          </cell>
          <cell r="H887">
            <v>0</v>
          </cell>
          <cell r="I887">
            <v>5675</v>
          </cell>
          <cell r="J887">
            <v>135.12</v>
          </cell>
          <cell r="K887">
            <v>5539.88</v>
          </cell>
          <cell r="L887">
            <v>0</v>
          </cell>
          <cell r="M887">
            <v>135.12</v>
          </cell>
        </row>
        <row r="888">
          <cell r="A888">
            <v>50026</v>
          </cell>
          <cell r="B888" t="str">
            <v>BACKUP BATTERY</v>
          </cell>
          <cell r="C888" t="str">
            <v>SMART-UPS VT</v>
          </cell>
          <cell r="D888" t="str">
            <v>81042-04-</v>
          </cell>
          <cell r="E888" t="str">
            <v>031</v>
          </cell>
          <cell r="F888">
            <v>40197</v>
          </cell>
          <cell r="G888">
            <v>17079.75</v>
          </cell>
          <cell r="H888">
            <v>0</v>
          </cell>
          <cell r="I888">
            <v>17079.75</v>
          </cell>
          <cell r="J888">
            <v>3321.08</v>
          </cell>
          <cell r="K888">
            <v>13758.67</v>
          </cell>
          <cell r="L888">
            <v>0</v>
          </cell>
          <cell r="M888">
            <v>3321.08</v>
          </cell>
        </row>
        <row r="889">
          <cell r="A889">
            <v>50027</v>
          </cell>
          <cell r="B889" t="str">
            <v>SURVEY SOFTWARE</v>
          </cell>
          <cell r="D889" t="str">
            <v>71004-14-</v>
          </cell>
          <cell r="E889" t="str">
            <v>145</v>
          </cell>
          <cell r="F889">
            <v>40269</v>
          </cell>
          <cell r="G889">
            <v>2733.31</v>
          </cell>
          <cell r="H889">
            <v>0</v>
          </cell>
          <cell r="I889">
            <v>2733.31</v>
          </cell>
          <cell r="J889">
            <v>303.72000000000003</v>
          </cell>
          <cell r="K889">
            <v>2429.59</v>
          </cell>
          <cell r="L889">
            <v>0</v>
          </cell>
          <cell r="M889">
            <v>303.72000000000003</v>
          </cell>
        </row>
        <row r="890">
          <cell r="A890" t="str">
            <v>3317-1</v>
          </cell>
          <cell r="B890" t="str">
            <v>BIDWELL PRESSURE SPR</v>
          </cell>
          <cell r="D890" t="str">
            <v>88009-02-</v>
          </cell>
          <cell r="F890">
            <v>33817</v>
          </cell>
          <cell r="G890">
            <v>3739</v>
          </cell>
          <cell r="H890">
            <v>1</v>
          </cell>
          <cell r="I890">
            <v>0</v>
          </cell>
          <cell r="J890">
            <v>3738</v>
          </cell>
          <cell r="K890">
            <v>1</v>
          </cell>
          <cell r="L890">
            <v>0</v>
          </cell>
          <cell r="M890">
            <v>0</v>
          </cell>
        </row>
        <row r="891">
          <cell r="A891" t="str">
            <v>3338-7</v>
          </cell>
          <cell r="B891" t="str">
            <v>BELT SCALE</v>
          </cell>
          <cell r="D891" t="str">
            <v>88009-02-</v>
          </cell>
          <cell r="F891">
            <v>35179</v>
          </cell>
          <cell r="G891">
            <v>3771</v>
          </cell>
          <cell r="H891">
            <v>566</v>
          </cell>
          <cell r="I891">
            <v>566</v>
          </cell>
          <cell r="J891">
            <v>3205</v>
          </cell>
          <cell r="K891">
            <v>566</v>
          </cell>
          <cell r="L891">
            <v>0</v>
          </cell>
          <cell r="M891">
            <v>0</v>
          </cell>
        </row>
        <row r="892">
          <cell r="A892" t="str">
            <v>3338-8</v>
          </cell>
          <cell r="B892" t="str">
            <v>RADIAL STACKING CONVEYOR ARC R</v>
          </cell>
          <cell r="D892" t="str">
            <v>61101-90-10</v>
          </cell>
          <cell r="F892">
            <v>37256</v>
          </cell>
          <cell r="G892">
            <v>70200</v>
          </cell>
          <cell r="H892">
            <v>10530</v>
          </cell>
          <cell r="I892">
            <v>59670</v>
          </cell>
          <cell r="J892">
            <v>59670</v>
          </cell>
          <cell r="K892">
            <v>10530</v>
          </cell>
          <cell r="L892">
            <v>0</v>
          </cell>
          <cell r="M892">
            <v>0</v>
          </cell>
        </row>
        <row r="893">
          <cell r="A893" t="str">
            <v>3338-9</v>
          </cell>
          <cell r="B893" t="str">
            <v>CRUSHER RECNDTN-JAW PARTS PORT</v>
          </cell>
          <cell r="C893" t="str">
            <v>JAW PARTS</v>
          </cell>
          <cell r="D893" t="str">
            <v>61101-90-10</v>
          </cell>
          <cell r="F893">
            <v>39082</v>
          </cell>
          <cell r="G893">
            <v>107449.62</v>
          </cell>
          <cell r="H893">
            <v>16117</v>
          </cell>
          <cell r="I893">
            <v>1552</v>
          </cell>
          <cell r="J893">
            <v>40378</v>
          </cell>
          <cell r="K893">
            <v>67071.62</v>
          </cell>
          <cell r="L893">
            <v>0</v>
          </cell>
          <cell r="M893">
            <v>3317</v>
          </cell>
        </row>
        <row r="894">
          <cell r="A894" t="str">
            <v>3364-1</v>
          </cell>
          <cell r="B894" t="str">
            <v>GENSET POWER CENTER</v>
          </cell>
          <cell r="D894" t="str">
            <v>88009-02-</v>
          </cell>
          <cell r="F894">
            <v>36250</v>
          </cell>
          <cell r="G894">
            <v>48874</v>
          </cell>
          <cell r="H894">
            <v>4887</v>
          </cell>
          <cell r="I894">
            <v>0</v>
          </cell>
          <cell r="J894">
            <v>43987</v>
          </cell>
          <cell r="K894">
            <v>4887</v>
          </cell>
          <cell r="L894">
            <v>0</v>
          </cell>
          <cell r="M894">
            <v>0</v>
          </cell>
        </row>
        <row r="895">
          <cell r="A895" t="str">
            <v>3375-1</v>
          </cell>
          <cell r="B895" t="str">
            <v>ENGINE OVERHAUL - QUINN</v>
          </cell>
          <cell r="C895" t="str">
            <v>980G</v>
          </cell>
          <cell r="D895" t="str">
            <v>88009-02-</v>
          </cell>
          <cell r="F895">
            <v>38076</v>
          </cell>
          <cell r="G895">
            <v>35796.25</v>
          </cell>
          <cell r="H895">
            <v>0</v>
          </cell>
          <cell r="I895">
            <v>10142.280000000001</v>
          </cell>
          <cell r="J895">
            <v>35796.25</v>
          </cell>
          <cell r="K895">
            <v>0</v>
          </cell>
          <cell r="L895">
            <v>0</v>
          </cell>
          <cell r="M895">
            <v>0</v>
          </cell>
        </row>
        <row r="896">
          <cell r="A896" t="str">
            <v>3375-2</v>
          </cell>
          <cell r="B896" t="str">
            <v>BRAKE &amp; STEERING OVERHAUL</v>
          </cell>
          <cell r="C896" t="str">
            <v>980G</v>
          </cell>
          <cell r="D896" t="str">
            <v>88009-02-</v>
          </cell>
          <cell r="F896">
            <v>38625</v>
          </cell>
          <cell r="G896">
            <v>23440.09</v>
          </cell>
          <cell r="H896">
            <v>0</v>
          </cell>
          <cell r="I896">
            <v>7162.26</v>
          </cell>
          <cell r="J896">
            <v>23440.09</v>
          </cell>
          <cell r="K896">
            <v>0</v>
          </cell>
          <cell r="L896">
            <v>0</v>
          </cell>
          <cell r="M896">
            <v>0</v>
          </cell>
        </row>
        <row r="897">
          <cell r="A897" t="str">
            <v>3375-3</v>
          </cell>
          <cell r="B897" t="str">
            <v>RECONDITION DIFFERENTIAL</v>
          </cell>
          <cell r="C897" t="str">
            <v>980G</v>
          </cell>
          <cell r="D897" t="str">
            <v>88009-02-</v>
          </cell>
          <cell r="F897">
            <v>38930</v>
          </cell>
          <cell r="G897">
            <v>61121.69</v>
          </cell>
          <cell r="H897">
            <v>0</v>
          </cell>
          <cell r="I897">
            <v>35654.32</v>
          </cell>
          <cell r="J897">
            <v>61121.69</v>
          </cell>
          <cell r="K897">
            <v>0</v>
          </cell>
          <cell r="L897">
            <v>0</v>
          </cell>
          <cell r="M897">
            <v>0</v>
          </cell>
        </row>
        <row r="898">
          <cell r="A898" t="str">
            <v>3401-1</v>
          </cell>
          <cell r="B898" t="str">
            <v>FORM RACK</v>
          </cell>
          <cell r="D898" t="str">
            <v>88009-02-</v>
          </cell>
          <cell r="F898">
            <v>38487</v>
          </cell>
          <cell r="G898">
            <v>1130.1300000000001</v>
          </cell>
          <cell r="H898">
            <v>0</v>
          </cell>
          <cell r="I898">
            <v>282.55</v>
          </cell>
          <cell r="J898">
            <v>1130.1300000000001</v>
          </cell>
          <cell r="K898">
            <v>0</v>
          </cell>
          <cell r="L898">
            <v>0</v>
          </cell>
          <cell r="M898">
            <v>0</v>
          </cell>
        </row>
        <row r="899">
          <cell r="A899" t="str">
            <v>3410-1</v>
          </cell>
          <cell r="B899" t="str">
            <v>LUMBER BOX FOR TRAILER</v>
          </cell>
          <cell r="C899" t="str">
            <v>LUMBER BOX</v>
          </cell>
          <cell r="D899" t="str">
            <v>88009-02-</v>
          </cell>
          <cell r="F899">
            <v>38487</v>
          </cell>
          <cell r="G899">
            <v>915.8</v>
          </cell>
          <cell r="H899">
            <v>0</v>
          </cell>
          <cell r="I899">
            <v>228.95</v>
          </cell>
          <cell r="J899">
            <v>915.8</v>
          </cell>
          <cell r="K899">
            <v>0</v>
          </cell>
          <cell r="L899">
            <v>0</v>
          </cell>
          <cell r="M899">
            <v>0</v>
          </cell>
        </row>
        <row r="900">
          <cell r="A900" t="str">
            <v>3414-01</v>
          </cell>
          <cell r="B900" t="str">
            <v>REPAIR HYDRAULIC PUMP</v>
          </cell>
          <cell r="D900" t="str">
            <v>88009-02-</v>
          </cell>
          <cell r="F900">
            <v>39274</v>
          </cell>
          <cell r="G900">
            <v>14237.35</v>
          </cell>
          <cell r="H900">
            <v>0</v>
          </cell>
          <cell r="I900">
            <v>13559.39</v>
          </cell>
          <cell r="J900">
            <v>6271.13</v>
          </cell>
          <cell r="K900">
            <v>7966.22</v>
          </cell>
          <cell r="L900">
            <v>0</v>
          </cell>
          <cell r="M900">
            <v>1186.43</v>
          </cell>
        </row>
        <row r="901">
          <cell r="A901" t="str">
            <v>3475-1</v>
          </cell>
          <cell r="B901" t="str">
            <v>TIGER DOZER OVERHAUL - QUINN</v>
          </cell>
          <cell r="C901" t="str">
            <v>690 D</v>
          </cell>
          <cell r="D901" t="str">
            <v>88009-02-</v>
          </cell>
          <cell r="F901">
            <v>38670</v>
          </cell>
          <cell r="G901">
            <v>54107.33</v>
          </cell>
          <cell r="H901">
            <v>0</v>
          </cell>
          <cell r="I901">
            <v>18035.810000000001</v>
          </cell>
          <cell r="J901">
            <v>54107.33</v>
          </cell>
          <cell r="K901">
            <v>0</v>
          </cell>
          <cell r="L901">
            <v>0</v>
          </cell>
          <cell r="M901">
            <v>0</v>
          </cell>
        </row>
        <row r="902">
          <cell r="A902" t="str">
            <v>3487-1</v>
          </cell>
          <cell r="B902" t="str">
            <v>FORM RACKS(2)STG BOXES(2)</v>
          </cell>
          <cell r="C902" t="str">
            <v>FL-70</v>
          </cell>
          <cell r="D902" t="str">
            <v>88009-02-</v>
          </cell>
          <cell r="F902">
            <v>38487</v>
          </cell>
          <cell r="G902">
            <v>3955.45</v>
          </cell>
          <cell r="H902">
            <v>0</v>
          </cell>
          <cell r="I902">
            <v>988.85</v>
          </cell>
          <cell r="J902">
            <v>3955.45</v>
          </cell>
          <cell r="K902">
            <v>0</v>
          </cell>
          <cell r="L902">
            <v>0</v>
          </cell>
          <cell r="M902">
            <v>0</v>
          </cell>
        </row>
        <row r="903">
          <cell r="A903" t="str">
            <v>5744-1</v>
          </cell>
          <cell r="B903" t="str">
            <v>BID2WIN 2005 UPGRADE</v>
          </cell>
          <cell r="D903" t="str">
            <v>81042-04-</v>
          </cell>
          <cell r="F903">
            <v>38443</v>
          </cell>
          <cell r="G903">
            <v>12250</v>
          </cell>
          <cell r="H903">
            <v>0</v>
          </cell>
          <cell r="I903">
            <v>1701.37</v>
          </cell>
          <cell r="J903">
            <v>12250</v>
          </cell>
          <cell r="K903">
            <v>0</v>
          </cell>
          <cell r="L903">
            <v>0</v>
          </cell>
          <cell r="M903">
            <v>0</v>
          </cell>
        </row>
        <row r="904">
          <cell r="A904" t="str">
            <v>5751-1</v>
          </cell>
          <cell r="B904" t="str">
            <v>IMAGING SOFTWARE</v>
          </cell>
          <cell r="D904" t="str">
            <v>81042-09-</v>
          </cell>
          <cell r="F904">
            <v>37377</v>
          </cell>
          <cell r="G904">
            <v>32154.75</v>
          </cell>
          <cell r="H904">
            <v>0</v>
          </cell>
          <cell r="I904">
            <v>0</v>
          </cell>
          <cell r="J904">
            <v>32154.75</v>
          </cell>
          <cell r="K904">
            <v>0</v>
          </cell>
          <cell r="L904">
            <v>0</v>
          </cell>
          <cell r="M904">
            <v>0</v>
          </cell>
        </row>
        <row r="905">
          <cell r="A905" t="str">
            <v>5752-1</v>
          </cell>
          <cell r="B905" t="str">
            <v>HARD DRIVE</v>
          </cell>
          <cell r="D905" t="str">
            <v>81042-04-</v>
          </cell>
          <cell r="F905">
            <v>37865</v>
          </cell>
          <cell r="G905">
            <v>1208.1400000000001</v>
          </cell>
          <cell r="H905">
            <v>0</v>
          </cell>
          <cell r="I905">
            <v>201.35</v>
          </cell>
          <cell r="J905">
            <v>1208.1400000000001</v>
          </cell>
          <cell r="K905">
            <v>0</v>
          </cell>
          <cell r="L905">
            <v>0</v>
          </cell>
          <cell r="M905">
            <v>0</v>
          </cell>
        </row>
        <row r="906">
          <cell r="A906" t="str">
            <v>5752-2</v>
          </cell>
          <cell r="B906" t="str">
            <v>HARD DRIVE</v>
          </cell>
          <cell r="D906" t="str">
            <v>81042-04-</v>
          </cell>
          <cell r="F906">
            <v>37865</v>
          </cell>
          <cell r="G906">
            <v>1208.1400000000001</v>
          </cell>
          <cell r="H906">
            <v>0</v>
          </cell>
          <cell r="I906">
            <v>201.35</v>
          </cell>
          <cell r="J906">
            <v>1208.1400000000001</v>
          </cell>
          <cell r="K906">
            <v>0</v>
          </cell>
          <cell r="L906">
            <v>0</v>
          </cell>
          <cell r="M906">
            <v>0</v>
          </cell>
        </row>
        <row r="907">
          <cell r="A907" t="str">
            <v>5752-3</v>
          </cell>
          <cell r="B907" t="str">
            <v>HARD DRIVE</v>
          </cell>
          <cell r="D907" t="str">
            <v>81042-04-</v>
          </cell>
          <cell r="F907">
            <v>37865</v>
          </cell>
          <cell r="G907">
            <v>1208.1400000000001</v>
          </cell>
          <cell r="H907">
            <v>0</v>
          </cell>
          <cell r="I907">
            <v>201.35</v>
          </cell>
          <cell r="J907">
            <v>1208.1400000000001</v>
          </cell>
          <cell r="K907">
            <v>0</v>
          </cell>
          <cell r="L907">
            <v>0</v>
          </cell>
          <cell r="M907">
            <v>0</v>
          </cell>
        </row>
        <row r="908">
          <cell r="A908" t="str">
            <v>5816-1</v>
          </cell>
          <cell r="B908" t="str">
            <v>HARD DRIVE</v>
          </cell>
          <cell r="D908" t="str">
            <v>81042-04-</v>
          </cell>
          <cell r="F908">
            <v>37865</v>
          </cell>
          <cell r="G908">
            <v>1208.1400000000001</v>
          </cell>
          <cell r="H908">
            <v>0</v>
          </cell>
          <cell r="I908">
            <v>201.35</v>
          </cell>
          <cell r="J908">
            <v>1208.1400000000001</v>
          </cell>
          <cell r="K908">
            <v>0</v>
          </cell>
          <cell r="L908">
            <v>0</v>
          </cell>
          <cell r="M908">
            <v>0</v>
          </cell>
        </row>
        <row r="909">
          <cell r="A909" t="str">
            <v>5816-2</v>
          </cell>
          <cell r="B909" t="str">
            <v>HARD DRIVE</v>
          </cell>
          <cell r="D909" t="str">
            <v>81042-04-</v>
          </cell>
          <cell r="F909">
            <v>37865</v>
          </cell>
          <cell r="G909">
            <v>1208.1400000000001</v>
          </cell>
          <cell r="H909">
            <v>0</v>
          </cell>
          <cell r="I909">
            <v>201.35</v>
          </cell>
          <cell r="J909">
            <v>1208.1400000000001</v>
          </cell>
          <cell r="K909">
            <v>0</v>
          </cell>
          <cell r="L909">
            <v>0</v>
          </cell>
          <cell r="M909">
            <v>0</v>
          </cell>
        </row>
        <row r="910">
          <cell r="A910" t="str">
            <v>5816-3</v>
          </cell>
          <cell r="B910" t="str">
            <v>HARD DRIVE</v>
          </cell>
          <cell r="D910" t="str">
            <v>81042-04-</v>
          </cell>
          <cell r="F910">
            <v>37865</v>
          </cell>
          <cell r="G910">
            <v>1208.1400000000001</v>
          </cell>
          <cell r="H910">
            <v>0</v>
          </cell>
          <cell r="I910">
            <v>201.35</v>
          </cell>
          <cell r="J910">
            <v>1208.1400000000001</v>
          </cell>
          <cell r="K910">
            <v>0</v>
          </cell>
          <cell r="L910">
            <v>0</v>
          </cell>
          <cell r="M910">
            <v>0</v>
          </cell>
        </row>
        <row r="911">
          <cell r="A911" t="str">
            <v>5883-01</v>
          </cell>
          <cell r="B911" t="str">
            <v>IBM INTEL PENT 4</v>
          </cell>
          <cell r="C911" t="str">
            <v>818943U</v>
          </cell>
          <cell r="D911" t="str">
            <v>81042-09-</v>
          </cell>
          <cell r="F911">
            <v>38140</v>
          </cell>
          <cell r="G911">
            <v>1189.24</v>
          </cell>
          <cell r="H911">
            <v>0</v>
          </cell>
          <cell r="I911">
            <v>0</v>
          </cell>
          <cell r="J911">
            <v>1189.24</v>
          </cell>
          <cell r="K911">
            <v>0</v>
          </cell>
          <cell r="L911">
            <v>0</v>
          </cell>
          <cell r="M911">
            <v>0</v>
          </cell>
        </row>
        <row r="912">
          <cell r="A912" t="str">
            <v>5883-02</v>
          </cell>
          <cell r="B912" t="str">
            <v>IBM INTEL PENT 4</v>
          </cell>
          <cell r="C912" t="str">
            <v>818943U</v>
          </cell>
          <cell r="D912" t="str">
            <v>81042-09-</v>
          </cell>
          <cell r="F912">
            <v>38140</v>
          </cell>
          <cell r="G912">
            <v>1189.24</v>
          </cell>
          <cell r="H912">
            <v>0</v>
          </cell>
          <cell r="I912">
            <v>0</v>
          </cell>
          <cell r="J912">
            <v>1189.24</v>
          </cell>
          <cell r="K912">
            <v>0</v>
          </cell>
          <cell r="L912">
            <v>0</v>
          </cell>
          <cell r="M912">
            <v>0</v>
          </cell>
        </row>
        <row r="913">
          <cell r="A913" t="str">
            <v>5883-03</v>
          </cell>
          <cell r="B913" t="str">
            <v>IBM INTEL PENT 4</v>
          </cell>
          <cell r="C913" t="str">
            <v>818943U</v>
          </cell>
          <cell r="D913" t="str">
            <v>81042-09-</v>
          </cell>
          <cell r="F913">
            <v>38140</v>
          </cell>
          <cell r="G913">
            <v>1189.25</v>
          </cell>
          <cell r="H913">
            <v>0</v>
          </cell>
          <cell r="I913">
            <v>0</v>
          </cell>
          <cell r="J913">
            <v>1189.25</v>
          </cell>
          <cell r="K913">
            <v>0</v>
          </cell>
          <cell r="L913">
            <v>0</v>
          </cell>
          <cell r="M913">
            <v>0</v>
          </cell>
        </row>
        <row r="914">
          <cell r="A914" t="str">
            <v>5913-01</v>
          </cell>
          <cell r="B914" t="str">
            <v>DELL OTIPLEX GX620 PENTIUM D 8</v>
          </cell>
          <cell r="C914" t="str">
            <v>GX620</v>
          </cell>
          <cell r="D914" t="str">
            <v>81042-04-</v>
          </cell>
          <cell r="F914">
            <v>38930</v>
          </cell>
          <cell r="G914">
            <v>885.5</v>
          </cell>
          <cell r="H914">
            <v>0</v>
          </cell>
          <cell r="I914">
            <v>516.5</v>
          </cell>
          <cell r="J914">
            <v>885.5</v>
          </cell>
          <cell r="K914">
            <v>0</v>
          </cell>
          <cell r="L914">
            <v>0</v>
          </cell>
          <cell r="M914">
            <v>0</v>
          </cell>
        </row>
        <row r="915">
          <cell r="A915" t="str">
            <v>5913-02</v>
          </cell>
          <cell r="B915" t="str">
            <v>DELL OPTIPLEX GX620 PENTIUM D</v>
          </cell>
          <cell r="C915" t="str">
            <v>GX620</v>
          </cell>
          <cell r="D915" t="str">
            <v>81042-04-</v>
          </cell>
          <cell r="F915">
            <v>38930</v>
          </cell>
          <cell r="G915">
            <v>885.5</v>
          </cell>
          <cell r="H915">
            <v>0</v>
          </cell>
          <cell r="I915">
            <v>516.5</v>
          </cell>
          <cell r="J915">
            <v>885.5</v>
          </cell>
          <cell r="K915">
            <v>0</v>
          </cell>
          <cell r="L915">
            <v>0</v>
          </cell>
          <cell r="M915">
            <v>0</v>
          </cell>
        </row>
        <row r="916">
          <cell r="A916" t="str">
            <v>5913-03</v>
          </cell>
          <cell r="B916" t="str">
            <v>DELL OPTIPLEX GX620 PENTIUM D</v>
          </cell>
          <cell r="C916" t="str">
            <v>GX620</v>
          </cell>
          <cell r="D916" t="str">
            <v>81042-04-</v>
          </cell>
          <cell r="F916">
            <v>38930</v>
          </cell>
          <cell r="G916">
            <v>885.49</v>
          </cell>
          <cell r="H916">
            <v>0</v>
          </cell>
          <cell r="I916">
            <v>516.49</v>
          </cell>
          <cell r="J916">
            <v>885.49</v>
          </cell>
          <cell r="K916">
            <v>0</v>
          </cell>
          <cell r="L916">
            <v>0</v>
          </cell>
          <cell r="M916">
            <v>0</v>
          </cell>
        </row>
        <row r="917">
          <cell r="A917" t="str">
            <v>5913-04</v>
          </cell>
          <cell r="B917" t="str">
            <v>DELL OPTIPLEX GX620 PENTIUM D</v>
          </cell>
          <cell r="C917" t="str">
            <v>GX620</v>
          </cell>
          <cell r="D917" t="str">
            <v>81042-04-</v>
          </cell>
          <cell r="F917">
            <v>38930</v>
          </cell>
          <cell r="G917">
            <v>885.49</v>
          </cell>
          <cell r="H917">
            <v>0</v>
          </cell>
          <cell r="I917">
            <v>516.49</v>
          </cell>
          <cell r="J917">
            <v>885.49</v>
          </cell>
          <cell r="K917">
            <v>0</v>
          </cell>
          <cell r="L917">
            <v>0</v>
          </cell>
          <cell r="M917">
            <v>0</v>
          </cell>
        </row>
        <row r="918">
          <cell r="A918" t="str">
            <v>5913-05</v>
          </cell>
          <cell r="B918" t="str">
            <v>DELL OPTIPLEX GX620 PENTIUM D</v>
          </cell>
          <cell r="C918" t="str">
            <v>GX620</v>
          </cell>
          <cell r="D918" t="str">
            <v>81042-04-</v>
          </cell>
          <cell r="F918">
            <v>38930</v>
          </cell>
          <cell r="G918">
            <v>885.49</v>
          </cell>
          <cell r="H918">
            <v>0</v>
          </cell>
          <cell r="I918">
            <v>516.49</v>
          </cell>
          <cell r="J918">
            <v>885.49</v>
          </cell>
          <cell r="K918">
            <v>0</v>
          </cell>
          <cell r="L918">
            <v>0</v>
          </cell>
          <cell r="M918">
            <v>0</v>
          </cell>
        </row>
        <row r="919">
          <cell r="A919" t="str">
            <v>5913-06</v>
          </cell>
          <cell r="B919" t="str">
            <v>DELL OPTIPLEX GX620 PENTIUM D</v>
          </cell>
          <cell r="C919" t="str">
            <v>GX620</v>
          </cell>
          <cell r="D919" t="str">
            <v>81042-04-</v>
          </cell>
          <cell r="F919">
            <v>38930</v>
          </cell>
          <cell r="G919">
            <v>885.49</v>
          </cell>
          <cell r="H919">
            <v>0</v>
          </cell>
          <cell r="I919">
            <v>516.49</v>
          </cell>
          <cell r="J919">
            <v>885.49</v>
          </cell>
          <cell r="K919">
            <v>0</v>
          </cell>
          <cell r="L919">
            <v>0</v>
          </cell>
          <cell r="M919">
            <v>0</v>
          </cell>
        </row>
        <row r="920">
          <cell r="A920" t="str">
            <v>5913-07</v>
          </cell>
          <cell r="B920" t="str">
            <v>DELL OPTIPLEX GX620 PENTIUM D</v>
          </cell>
          <cell r="C920" t="str">
            <v>GX620</v>
          </cell>
          <cell r="D920" t="str">
            <v>81042-04-</v>
          </cell>
          <cell r="F920">
            <v>38930</v>
          </cell>
          <cell r="G920">
            <v>885.49</v>
          </cell>
          <cell r="H920">
            <v>0</v>
          </cell>
          <cell r="I920">
            <v>516.49</v>
          </cell>
          <cell r="J920">
            <v>885.49</v>
          </cell>
          <cell r="K920">
            <v>0</v>
          </cell>
          <cell r="L920">
            <v>0</v>
          </cell>
          <cell r="M920">
            <v>0</v>
          </cell>
        </row>
        <row r="921">
          <cell r="A921" t="str">
            <v>5913-08</v>
          </cell>
          <cell r="B921" t="str">
            <v>DELL OPTIPLEX GX620 PENTIUM D</v>
          </cell>
          <cell r="C921" t="str">
            <v>GX620</v>
          </cell>
          <cell r="D921" t="str">
            <v>81042-04-</v>
          </cell>
          <cell r="F921">
            <v>38930</v>
          </cell>
          <cell r="G921">
            <v>885.49</v>
          </cell>
          <cell r="H921">
            <v>0</v>
          </cell>
          <cell r="I921">
            <v>516.49</v>
          </cell>
          <cell r="J921">
            <v>885.49</v>
          </cell>
          <cell r="K921">
            <v>0</v>
          </cell>
          <cell r="L921">
            <v>0</v>
          </cell>
          <cell r="M921">
            <v>0</v>
          </cell>
        </row>
        <row r="922">
          <cell r="A922" t="str">
            <v>5913-09</v>
          </cell>
          <cell r="B922" t="str">
            <v>DELL OPTIPLEX GX620 PENTIUM D</v>
          </cell>
          <cell r="C922" t="str">
            <v>GX620</v>
          </cell>
          <cell r="D922" t="str">
            <v>81042-04-</v>
          </cell>
          <cell r="F922">
            <v>38930</v>
          </cell>
          <cell r="G922">
            <v>885.49</v>
          </cell>
          <cell r="H922">
            <v>0</v>
          </cell>
          <cell r="I922">
            <v>516.49</v>
          </cell>
          <cell r="J922">
            <v>885.49</v>
          </cell>
          <cell r="K922">
            <v>0</v>
          </cell>
          <cell r="L922">
            <v>0</v>
          </cell>
          <cell r="M922">
            <v>0</v>
          </cell>
        </row>
        <row r="923">
          <cell r="A923" t="str">
            <v>5913-10</v>
          </cell>
          <cell r="B923" t="str">
            <v>DELL OPTIPLEX GX620 PENTIUM D</v>
          </cell>
          <cell r="C923" t="str">
            <v>GX620</v>
          </cell>
          <cell r="D923" t="str">
            <v>81042-04-</v>
          </cell>
          <cell r="F923">
            <v>38930</v>
          </cell>
          <cell r="G923">
            <v>885.49</v>
          </cell>
          <cell r="H923">
            <v>0</v>
          </cell>
          <cell r="I923">
            <v>516.49</v>
          </cell>
          <cell r="J923">
            <v>885.49</v>
          </cell>
          <cell r="K923">
            <v>0</v>
          </cell>
          <cell r="L923">
            <v>0</v>
          </cell>
          <cell r="M923">
            <v>0</v>
          </cell>
        </row>
        <row r="924">
          <cell r="A924" t="str">
            <v>5913-11</v>
          </cell>
          <cell r="B924" t="str">
            <v>DELL ULTRASHARP MONITOR FLAT P</v>
          </cell>
          <cell r="C924" t="str">
            <v>1907FP</v>
          </cell>
          <cell r="D924" t="str">
            <v>81042-04-</v>
          </cell>
          <cell r="F924">
            <v>38930</v>
          </cell>
          <cell r="G924">
            <v>275.60000000000002</v>
          </cell>
          <cell r="H924">
            <v>0</v>
          </cell>
          <cell r="I924">
            <v>160.75</v>
          </cell>
          <cell r="J924">
            <v>275.60000000000002</v>
          </cell>
          <cell r="K924">
            <v>0</v>
          </cell>
          <cell r="L924">
            <v>0</v>
          </cell>
          <cell r="M924">
            <v>0</v>
          </cell>
        </row>
        <row r="925">
          <cell r="A925" t="str">
            <v>5913-12</v>
          </cell>
          <cell r="B925" t="str">
            <v>DELL ULTRASHARP MONITOR FLAT P</v>
          </cell>
          <cell r="C925" t="str">
            <v>1907FP</v>
          </cell>
          <cell r="D925" t="str">
            <v>81042-04-</v>
          </cell>
          <cell r="F925">
            <v>38930</v>
          </cell>
          <cell r="G925">
            <v>275.60000000000002</v>
          </cell>
          <cell r="H925">
            <v>0</v>
          </cell>
          <cell r="I925">
            <v>160.75</v>
          </cell>
          <cell r="J925">
            <v>275.60000000000002</v>
          </cell>
          <cell r="K925">
            <v>0</v>
          </cell>
          <cell r="L925">
            <v>0</v>
          </cell>
          <cell r="M925">
            <v>0</v>
          </cell>
        </row>
        <row r="926">
          <cell r="A926" t="str">
            <v>5913-13</v>
          </cell>
          <cell r="B926" t="str">
            <v>DELL ULTRASHARP MONITOR FLAT P</v>
          </cell>
          <cell r="C926" t="str">
            <v>1907FP</v>
          </cell>
          <cell r="D926" t="str">
            <v>81042-04-</v>
          </cell>
          <cell r="F926">
            <v>38930</v>
          </cell>
          <cell r="G926">
            <v>275.60000000000002</v>
          </cell>
          <cell r="H926">
            <v>0</v>
          </cell>
          <cell r="I926">
            <v>160.75</v>
          </cell>
          <cell r="J926">
            <v>275.60000000000002</v>
          </cell>
          <cell r="K926">
            <v>0</v>
          </cell>
          <cell r="L926">
            <v>0</v>
          </cell>
          <cell r="M926">
            <v>0</v>
          </cell>
        </row>
        <row r="927">
          <cell r="A927" t="str">
            <v>5913-14</v>
          </cell>
          <cell r="B927" t="str">
            <v>DELL ULTRASHARP MONITOR FLAT P</v>
          </cell>
          <cell r="C927" t="str">
            <v>1907FP</v>
          </cell>
          <cell r="D927" t="str">
            <v>81042-04-</v>
          </cell>
          <cell r="F927">
            <v>38930</v>
          </cell>
          <cell r="G927">
            <v>275.60000000000002</v>
          </cell>
          <cell r="H927">
            <v>0</v>
          </cell>
          <cell r="I927">
            <v>160.75</v>
          </cell>
          <cell r="J927">
            <v>275.60000000000002</v>
          </cell>
          <cell r="K927">
            <v>0</v>
          </cell>
          <cell r="L927">
            <v>0</v>
          </cell>
          <cell r="M927">
            <v>0</v>
          </cell>
        </row>
        <row r="928">
          <cell r="A928" t="str">
            <v>5913-15</v>
          </cell>
          <cell r="B928" t="str">
            <v>DELL ULTRASHARP MONITOR FLAT P</v>
          </cell>
          <cell r="C928" t="str">
            <v>1907FP</v>
          </cell>
          <cell r="D928" t="str">
            <v>81042-04-</v>
          </cell>
          <cell r="F928">
            <v>38930</v>
          </cell>
          <cell r="G928">
            <v>275.58999999999997</v>
          </cell>
          <cell r="H928">
            <v>0</v>
          </cell>
          <cell r="I928">
            <v>160.75</v>
          </cell>
          <cell r="J928">
            <v>275.58999999999997</v>
          </cell>
          <cell r="K928">
            <v>0</v>
          </cell>
          <cell r="L928">
            <v>0</v>
          </cell>
          <cell r="M928">
            <v>0</v>
          </cell>
        </row>
        <row r="929">
          <cell r="A929" t="str">
            <v>5913-16</v>
          </cell>
          <cell r="B929" t="str">
            <v>DELL ULTRASHARP MONITOR FLAT P</v>
          </cell>
          <cell r="C929" t="str">
            <v>1907FP</v>
          </cell>
          <cell r="D929" t="str">
            <v>81042-04-</v>
          </cell>
          <cell r="F929">
            <v>38930</v>
          </cell>
          <cell r="G929">
            <v>275.58999999999997</v>
          </cell>
          <cell r="H929">
            <v>0</v>
          </cell>
          <cell r="I929">
            <v>160.75</v>
          </cell>
          <cell r="J929">
            <v>275.58999999999997</v>
          </cell>
          <cell r="K929">
            <v>0</v>
          </cell>
          <cell r="L929">
            <v>0</v>
          </cell>
          <cell r="M929">
            <v>0</v>
          </cell>
        </row>
        <row r="930">
          <cell r="A930" t="str">
            <v>5913-17</v>
          </cell>
          <cell r="B930" t="str">
            <v>DELL ULTRASHARP MONITOR FLAT P</v>
          </cell>
          <cell r="C930" t="str">
            <v>1907FP</v>
          </cell>
          <cell r="D930" t="str">
            <v>81042-04-</v>
          </cell>
          <cell r="F930">
            <v>38930</v>
          </cell>
          <cell r="G930">
            <v>275.58999999999997</v>
          </cell>
          <cell r="H930">
            <v>0</v>
          </cell>
          <cell r="I930">
            <v>160.75</v>
          </cell>
          <cell r="J930">
            <v>275.58999999999997</v>
          </cell>
          <cell r="K930">
            <v>0</v>
          </cell>
          <cell r="L930">
            <v>0</v>
          </cell>
          <cell r="M930">
            <v>0</v>
          </cell>
        </row>
        <row r="931">
          <cell r="A931" t="str">
            <v>5913-18</v>
          </cell>
          <cell r="B931" t="str">
            <v>DELL ULTRASHARP MONITOR FLAT P</v>
          </cell>
          <cell r="C931" t="str">
            <v>1907FP</v>
          </cell>
          <cell r="D931" t="str">
            <v>81042-04-</v>
          </cell>
          <cell r="F931">
            <v>38930</v>
          </cell>
          <cell r="G931">
            <v>275.58999999999997</v>
          </cell>
          <cell r="H931">
            <v>0</v>
          </cell>
          <cell r="I931">
            <v>160.75</v>
          </cell>
          <cell r="J931">
            <v>275.58999999999997</v>
          </cell>
          <cell r="K931">
            <v>0</v>
          </cell>
          <cell r="L931">
            <v>0</v>
          </cell>
          <cell r="M931">
            <v>0</v>
          </cell>
        </row>
        <row r="932">
          <cell r="A932" t="str">
            <v>5913-19</v>
          </cell>
          <cell r="B932" t="str">
            <v>DELL ULTRASHARP MONITOR FLAT P</v>
          </cell>
          <cell r="C932" t="str">
            <v>1907FP</v>
          </cell>
          <cell r="D932" t="str">
            <v>81042-04-</v>
          </cell>
          <cell r="F932">
            <v>38930</v>
          </cell>
          <cell r="G932">
            <v>275.58999999999997</v>
          </cell>
          <cell r="H932">
            <v>0</v>
          </cell>
          <cell r="I932">
            <v>160.75</v>
          </cell>
          <cell r="J932">
            <v>275.58999999999997</v>
          </cell>
          <cell r="K932">
            <v>0</v>
          </cell>
          <cell r="L932">
            <v>0</v>
          </cell>
          <cell r="M932">
            <v>0</v>
          </cell>
        </row>
        <row r="933">
          <cell r="A933" t="str">
            <v>5913-20</v>
          </cell>
          <cell r="B933" t="str">
            <v>DELL ULTRASHARP MONITOR FLAT P</v>
          </cell>
          <cell r="C933" t="str">
            <v>1907FP</v>
          </cell>
          <cell r="D933" t="str">
            <v>81042-04-</v>
          </cell>
          <cell r="F933">
            <v>38930</v>
          </cell>
          <cell r="G933">
            <v>275.58999999999997</v>
          </cell>
          <cell r="H933">
            <v>0</v>
          </cell>
          <cell r="I933">
            <v>160.75</v>
          </cell>
          <cell r="J933">
            <v>275.58999999999997</v>
          </cell>
          <cell r="K933">
            <v>0</v>
          </cell>
          <cell r="L933">
            <v>0</v>
          </cell>
          <cell r="M933">
            <v>0</v>
          </cell>
        </row>
        <row r="934">
          <cell r="A934" t="str">
            <v>5913-21</v>
          </cell>
          <cell r="B934" t="str">
            <v>DELL ULTRASHARP MONITOR FLAT P</v>
          </cell>
          <cell r="C934" t="str">
            <v>1907FP</v>
          </cell>
          <cell r="D934" t="str">
            <v>81042-04-</v>
          </cell>
          <cell r="F934">
            <v>38930</v>
          </cell>
          <cell r="G934">
            <v>275.58999999999997</v>
          </cell>
          <cell r="H934">
            <v>0</v>
          </cell>
          <cell r="I934">
            <v>160.75</v>
          </cell>
          <cell r="J934">
            <v>275.58999999999997</v>
          </cell>
          <cell r="K934">
            <v>0</v>
          </cell>
          <cell r="L934">
            <v>0</v>
          </cell>
          <cell r="M934">
            <v>0</v>
          </cell>
        </row>
        <row r="935">
          <cell r="A935" t="str">
            <v>6029-2</v>
          </cell>
          <cell r="B935" t="str">
            <v>ALARM SYSTEM</v>
          </cell>
          <cell r="D935" t="str">
            <v>81042-09-</v>
          </cell>
          <cell r="F935">
            <v>30195</v>
          </cell>
          <cell r="G935">
            <v>550</v>
          </cell>
          <cell r="H935">
            <v>0</v>
          </cell>
          <cell r="I935">
            <v>0</v>
          </cell>
          <cell r="J935">
            <v>550</v>
          </cell>
          <cell r="K935">
            <v>0</v>
          </cell>
          <cell r="L935">
            <v>0</v>
          </cell>
          <cell r="M935">
            <v>0</v>
          </cell>
        </row>
        <row r="936">
          <cell r="A936" t="str">
            <v>6029-4</v>
          </cell>
          <cell r="B936" t="str">
            <v>SIGN</v>
          </cell>
          <cell r="D936" t="str">
            <v>81042-09-</v>
          </cell>
          <cell r="F936">
            <v>30195</v>
          </cell>
          <cell r="G936">
            <v>275</v>
          </cell>
          <cell r="H936">
            <v>0</v>
          </cell>
          <cell r="I936">
            <v>0</v>
          </cell>
          <cell r="J936">
            <v>275</v>
          </cell>
          <cell r="K936">
            <v>0</v>
          </cell>
          <cell r="L936">
            <v>0</v>
          </cell>
          <cell r="M936">
            <v>0</v>
          </cell>
        </row>
        <row r="937">
          <cell r="A937" t="str">
            <v>6029-5</v>
          </cell>
          <cell r="B937" t="str">
            <v>YARD FENCE</v>
          </cell>
          <cell r="D937" t="str">
            <v>81042-09-</v>
          </cell>
          <cell r="F937">
            <v>30195</v>
          </cell>
          <cell r="G937">
            <v>3366</v>
          </cell>
          <cell r="H937">
            <v>0</v>
          </cell>
          <cell r="I937">
            <v>0</v>
          </cell>
          <cell r="J937">
            <v>3366</v>
          </cell>
          <cell r="K937">
            <v>0</v>
          </cell>
          <cell r="L937">
            <v>0</v>
          </cell>
          <cell r="M937">
            <v>0</v>
          </cell>
        </row>
        <row r="938">
          <cell r="A938" t="str">
            <v>6029-7</v>
          </cell>
          <cell r="B938" t="str">
            <v>PAINT, LANDSCAPE SHOP</v>
          </cell>
          <cell r="D938" t="str">
            <v>81042-09-</v>
          </cell>
          <cell r="F938">
            <v>30195</v>
          </cell>
          <cell r="G938">
            <v>12395</v>
          </cell>
          <cell r="H938">
            <v>0</v>
          </cell>
          <cell r="I938">
            <v>0</v>
          </cell>
          <cell r="J938">
            <v>12395</v>
          </cell>
          <cell r="K938">
            <v>0</v>
          </cell>
          <cell r="L938">
            <v>0</v>
          </cell>
          <cell r="M938">
            <v>0</v>
          </cell>
        </row>
        <row r="939">
          <cell r="A939" t="str">
            <v>6038-1</v>
          </cell>
          <cell r="B939" t="str">
            <v>BUILDING INSPECTION</v>
          </cell>
          <cell r="D939" t="str">
            <v>87042-  -</v>
          </cell>
          <cell r="F939">
            <v>33117</v>
          </cell>
          <cell r="G939">
            <v>10768</v>
          </cell>
          <cell r="H939">
            <v>0</v>
          </cell>
          <cell r="I939">
            <v>4903.71</v>
          </cell>
          <cell r="J939">
            <v>6805.12</v>
          </cell>
          <cell r="K939">
            <v>3962.88</v>
          </cell>
          <cell r="L939">
            <v>0</v>
          </cell>
          <cell r="M939">
            <v>199.57</v>
          </cell>
        </row>
        <row r="940">
          <cell r="A940" t="str">
            <v>6038-2</v>
          </cell>
          <cell r="B940" t="str">
            <v>BUILDING DESIGN FEES</v>
          </cell>
          <cell r="D940" t="str">
            <v>87042-  -</v>
          </cell>
          <cell r="F940">
            <v>33117</v>
          </cell>
          <cell r="G940">
            <v>181894</v>
          </cell>
          <cell r="H940">
            <v>0</v>
          </cell>
          <cell r="I940">
            <v>82766.679999999993</v>
          </cell>
          <cell r="J940">
            <v>115006.92</v>
          </cell>
          <cell r="K940">
            <v>66887.08</v>
          </cell>
          <cell r="L940">
            <v>0</v>
          </cell>
          <cell r="M940">
            <v>3368.4</v>
          </cell>
        </row>
        <row r="941">
          <cell r="A941" t="str">
            <v>6038-3</v>
          </cell>
          <cell r="B941" t="str">
            <v>BUILDING CONSTRUCTION FEE</v>
          </cell>
          <cell r="D941" t="str">
            <v>87042-  -</v>
          </cell>
          <cell r="F941">
            <v>33117</v>
          </cell>
          <cell r="G941">
            <v>33044</v>
          </cell>
          <cell r="H941">
            <v>0</v>
          </cell>
          <cell r="I941">
            <v>15052.58</v>
          </cell>
          <cell r="J941">
            <v>20879.580000000002</v>
          </cell>
          <cell r="K941">
            <v>12164.42</v>
          </cell>
          <cell r="L941">
            <v>0</v>
          </cell>
          <cell r="M941">
            <v>612.64</v>
          </cell>
        </row>
        <row r="942">
          <cell r="A942" t="str">
            <v>6038-4</v>
          </cell>
          <cell r="B942" t="str">
            <v>CONSTRUCTION LOAN INTERST</v>
          </cell>
          <cell r="D942" t="str">
            <v>87042-  -</v>
          </cell>
          <cell r="F942">
            <v>33117</v>
          </cell>
          <cell r="G942">
            <v>26828</v>
          </cell>
          <cell r="H942">
            <v>0</v>
          </cell>
          <cell r="I942">
            <v>12218.84</v>
          </cell>
          <cell r="J942">
            <v>16953.48</v>
          </cell>
          <cell r="K942">
            <v>9874.52</v>
          </cell>
          <cell r="L942">
            <v>0</v>
          </cell>
          <cell r="M942">
            <v>497.28</v>
          </cell>
        </row>
        <row r="943">
          <cell r="A943" t="str">
            <v>6050-1</v>
          </cell>
          <cell r="B943" t="str">
            <v>FUEL SYSTEM</v>
          </cell>
          <cell r="D943" t="str">
            <v>87042-  -</v>
          </cell>
          <cell r="F943">
            <v>37956</v>
          </cell>
          <cell r="G943">
            <v>57565.15</v>
          </cell>
          <cell r="H943">
            <v>0</v>
          </cell>
          <cell r="I943">
            <v>25356.05</v>
          </cell>
          <cell r="J943">
            <v>54824</v>
          </cell>
          <cell r="K943">
            <v>2741.15</v>
          </cell>
          <cell r="L943">
            <v>0</v>
          </cell>
          <cell r="M943">
            <v>4797.1000000000004</v>
          </cell>
        </row>
        <row r="944">
          <cell r="A944" t="str">
            <v>8123-1</v>
          </cell>
          <cell r="B944" t="str">
            <v>UTILITY BODY</v>
          </cell>
          <cell r="C944" t="str">
            <v>F350</v>
          </cell>
          <cell r="D944" t="str">
            <v>88009-02-</v>
          </cell>
          <cell r="F944">
            <v>37386</v>
          </cell>
          <cell r="G944">
            <v>12633.86</v>
          </cell>
          <cell r="H944">
            <v>0</v>
          </cell>
          <cell r="I944">
            <v>0</v>
          </cell>
          <cell r="J944">
            <v>12633.86</v>
          </cell>
          <cell r="K944">
            <v>0</v>
          </cell>
          <cell r="L944">
            <v>0</v>
          </cell>
          <cell r="M944">
            <v>0</v>
          </cell>
        </row>
        <row r="945">
          <cell r="A945" t="str">
            <v>8146-1</v>
          </cell>
          <cell r="B945" t="str">
            <v>TRUCKBED ONLY</v>
          </cell>
          <cell r="C945" t="str">
            <v>F450 BED</v>
          </cell>
          <cell r="D945" t="str">
            <v>88009-02-</v>
          </cell>
          <cell r="F945">
            <v>38128</v>
          </cell>
          <cell r="G945">
            <v>9403.75</v>
          </cell>
          <cell r="H945">
            <v>0</v>
          </cell>
          <cell r="I945">
            <v>0</v>
          </cell>
          <cell r="J945">
            <v>9403.75</v>
          </cell>
          <cell r="K945">
            <v>0</v>
          </cell>
          <cell r="L945">
            <v>0</v>
          </cell>
          <cell r="M945">
            <v>0</v>
          </cell>
        </row>
        <row r="946">
          <cell r="A946" t="str">
            <v>8150-1</v>
          </cell>
          <cell r="B946" t="str">
            <v>MOUNTS/GAS CANS</v>
          </cell>
          <cell r="D946" t="str">
            <v>88009-02-</v>
          </cell>
          <cell r="F946">
            <v>38194</v>
          </cell>
          <cell r="G946">
            <v>11945.39</v>
          </cell>
          <cell r="H946">
            <v>0</v>
          </cell>
          <cell r="I946">
            <v>1990.92</v>
          </cell>
          <cell r="J946">
            <v>11945.39</v>
          </cell>
          <cell r="K946">
            <v>0</v>
          </cell>
          <cell r="L946">
            <v>0</v>
          </cell>
          <cell r="M946">
            <v>0</v>
          </cell>
        </row>
        <row r="947">
          <cell r="A947" t="str">
            <v>8151-1</v>
          </cell>
          <cell r="B947" t="str">
            <v>MOUNTS/GAS CANS</v>
          </cell>
          <cell r="D947" t="str">
            <v>88009-02-</v>
          </cell>
          <cell r="F947">
            <v>38197</v>
          </cell>
          <cell r="G947">
            <v>11945.39</v>
          </cell>
          <cell r="H947">
            <v>0</v>
          </cell>
          <cell r="I947">
            <v>1990.92</v>
          </cell>
          <cell r="J947">
            <v>11945.39</v>
          </cell>
          <cell r="K947">
            <v>0</v>
          </cell>
          <cell r="L947">
            <v>0</v>
          </cell>
          <cell r="M947">
            <v>0</v>
          </cell>
        </row>
        <row r="948">
          <cell r="A948" t="str">
            <v>8178-1</v>
          </cell>
          <cell r="B948" t="str">
            <v>FLATBED &amp; UTILITY BOXES</v>
          </cell>
          <cell r="C948" t="str">
            <v>F450</v>
          </cell>
          <cell r="D948" t="str">
            <v>88009-02-</v>
          </cell>
          <cell r="F948">
            <v>38626</v>
          </cell>
          <cell r="G948">
            <v>12439.01</v>
          </cell>
          <cell r="H948">
            <v>0</v>
          </cell>
          <cell r="I948">
            <v>5960.33</v>
          </cell>
          <cell r="J948">
            <v>12439.01</v>
          </cell>
          <cell r="K948">
            <v>0</v>
          </cell>
          <cell r="L948">
            <v>0</v>
          </cell>
          <cell r="M948">
            <v>0</v>
          </cell>
        </row>
        <row r="949">
          <cell r="A949" t="str">
            <v>B1</v>
          </cell>
          <cell r="B949" t="str">
            <v>STEEL BEAMS</v>
          </cell>
          <cell r="D949" t="str">
            <v>88009-02-</v>
          </cell>
          <cell r="E949" t="str">
            <v>061</v>
          </cell>
          <cell r="F949">
            <v>35156</v>
          </cell>
          <cell r="G949">
            <v>32829</v>
          </cell>
          <cell r="H949">
            <v>0</v>
          </cell>
          <cell r="I949">
            <v>0</v>
          </cell>
          <cell r="J949">
            <v>32829</v>
          </cell>
          <cell r="K949">
            <v>0</v>
          </cell>
          <cell r="L949">
            <v>0</v>
          </cell>
          <cell r="M949">
            <v>0</v>
          </cell>
        </row>
        <row r="950">
          <cell r="A950" t="str">
            <v>B10</v>
          </cell>
          <cell r="B950" t="str">
            <v>WIDE FLANGE BEAMS</v>
          </cell>
          <cell r="D950" t="str">
            <v>88009-02-</v>
          </cell>
          <cell r="E950" t="str">
            <v>061</v>
          </cell>
          <cell r="F950">
            <v>39196</v>
          </cell>
          <cell r="G950">
            <v>18143.03</v>
          </cell>
          <cell r="H950">
            <v>0</v>
          </cell>
          <cell r="I950">
            <v>14615.24</v>
          </cell>
          <cell r="J950">
            <v>18143.03</v>
          </cell>
          <cell r="K950">
            <v>0</v>
          </cell>
          <cell r="L950">
            <v>0</v>
          </cell>
          <cell r="M950">
            <v>1512.02</v>
          </cell>
        </row>
        <row r="951">
          <cell r="A951" t="str">
            <v>B11</v>
          </cell>
          <cell r="B951" t="str">
            <v>WIDE FLANGE BEAMS</v>
          </cell>
          <cell r="D951" t="str">
            <v>88009-02-</v>
          </cell>
          <cell r="E951" t="str">
            <v>061</v>
          </cell>
          <cell r="F951">
            <v>39272</v>
          </cell>
          <cell r="G951">
            <v>173470.1</v>
          </cell>
          <cell r="H951">
            <v>0</v>
          </cell>
          <cell r="I951">
            <v>154195.66</v>
          </cell>
          <cell r="J951">
            <v>173470.1</v>
          </cell>
          <cell r="K951">
            <v>0</v>
          </cell>
          <cell r="L951">
            <v>0</v>
          </cell>
          <cell r="M951">
            <v>28911.8</v>
          </cell>
        </row>
        <row r="952">
          <cell r="A952" t="str">
            <v>B12</v>
          </cell>
          <cell r="B952" t="str">
            <v>WIDE FLANGE BEAMS</v>
          </cell>
          <cell r="D952" t="str">
            <v>88009-02-</v>
          </cell>
          <cell r="E952" t="str">
            <v>061</v>
          </cell>
          <cell r="F952">
            <v>39308</v>
          </cell>
          <cell r="G952">
            <v>12036.47</v>
          </cell>
          <cell r="H952">
            <v>0</v>
          </cell>
          <cell r="I952">
            <v>11033.42</v>
          </cell>
          <cell r="J952">
            <v>12036.47</v>
          </cell>
          <cell r="K952">
            <v>0</v>
          </cell>
          <cell r="L952">
            <v>0</v>
          </cell>
          <cell r="M952">
            <v>2340.3200000000002</v>
          </cell>
        </row>
        <row r="953">
          <cell r="A953" t="str">
            <v>B13</v>
          </cell>
          <cell r="B953" t="str">
            <v>WIDE FLANGE BEAMS</v>
          </cell>
          <cell r="D953" t="str">
            <v>88009-02-</v>
          </cell>
          <cell r="E953" t="str">
            <v>061</v>
          </cell>
          <cell r="F953">
            <v>39308</v>
          </cell>
          <cell r="G953">
            <v>13492.71</v>
          </cell>
          <cell r="H953">
            <v>0</v>
          </cell>
          <cell r="I953">
            <v>12368.31</v>
          </cell>
          <cell r="J953">
            <v>13492.71</v>
          </cell>
          <cell r="K953">
            <v>0</v>
          </cell>
          <cell r="L953">
            <v>0</v>
          </cell>
          <cell r="M953">
            <v>2623.51</v>
          </cell>
        </row>
        <row r="954">
          <cell r="A954" t="str">
            <v>B14</v>
          </cell>
          <cell r="B954" t="str">
            <v>WIDE FLANGE BEAMS</v>
          </cell>
          <cell r="D954" t="str">
            <v>88009-02-</v>
          </cell>
          <cell r="E954" t="str">
            <v>061</v>
          </cell>
          <cell r="F954">
            <v>39308</v>
          </cell>
          <cell r="G954">
            <v>13830.03</v>
          </cell>
          <cell r="H954">
            <v>0</v>
          </cell>
          <cell r="I954">
            <v>12677.52</v>
          </cell>
          <cell r="J954">
            <v>13830.03</v>
          </cell>
          <cell r="K954">
            <v>0</v>
          </cell>
          <cell r="L954">
            <v>0</v>
          </cell>
          <cell r="M954">
            <v>2689.1</v>
          </cell>
        </row>
        <row r="955">
          <cell r="A955" t="str">
            <v>B15</v>
          </cell>
          <cell r="B955" t="str">
            <v>WIDE FLANGE BEAMS</v>
          </cell>
          <cell r="D955" t="str">
            <v>88009-02-</v>
          </cell>
          <cell r="E955" t="str">
            <v>061</v>
          </cell>
          <cell r="F955">
            <v>39308</v>
          </cell>
          <cell r="G955">
            <v>13155.39</v>
          </cell>
          <cell r="H955">
            <v>0</v>
          </cell>
          <cell r="I955">
            <v>12059.1</v>
          </cell>
          <cell r="J955">
            <v>13155.39</v>
          </cell>
          <cell r="K955">
            <v>0</v>
          </cell>
          <cell r="L955">
            <v>0</v>
          </cell>
          <cell r="M955">
            <v>2557.92</v>
          </cell>
        </row>
        <row r="956">
          <cell r="A956" t="str">
            <v>B16</v>
          </cell>
          <cell r="B956" t="str">
            <v>STRUCTURAL TUBING</v>
          </cell>
          <cell r="D956" t="str">
            <v>88009-02-</v>
          </cell>
          <cell r="E956" t="str">
            <v>061</v>
          </cell>
          <cell r="F956">
            <v>39355</v>
          </cell>
          <cell r="G956">
            <v>3152.71</v>
          </cell>
          <cell r="H956">
            <v>0</v>
          </cell>
          <cell r="I956">
            <v>2977.55</v>
          </cell>
          <cell r="J956">
            <v>3065.3</v>
          </cell>
          <cell r="K956">
            <v>87.41</v>
          </cell>
          <cell r="L956">
            <v>0</v>
          </cell>
          <cell r="M956">
            <v>613.05999999999995</v>
          </cell>
        </row>
        <row r="957">
          <cell r="A957" t="str">
            <v>B17</v>
          </cell>
          <cell r="B957" t="str">
            <v>WIDE FLANGE BEAMS</v>
          </cell>
          <cell r="D957" t="str">
            <v>88009-02-</v>
          </cell>
          <cell r="E957" t="str">
            <v>061</v>
          </cell>
          <cell r="F957">
            <v>39355</v>
          </cell>
          <cell r="G957">
            <v>3116.44</v>
          </cell>
          <cell r="H957">
            <v>0</v>
          </cell>
          <cell r="I957">
            <v>2943.3</v>
          </cell>
          <cell r="J957">
            <v>3029.95</v>
          </cell>
          <cell r="K957">
            <v>86.49</v>
          </cell>
          <cell r="L957">
            <v>0</v>
          </cell>
          <cell r="M957">
            <v>605.99</v>
          </cell>
        </row>
        <row r="958">
          <cell r="A958" t="str">
            <v>B18</v>
          </cell>
          <cell r="B958" t="str">
            <v>WIDE FLANGE BEAMS</v>
          </cell>
          <cell r="D958" t="str">
            <v>88009-02-</v>
          </cell>
          <cell r="E958" t="str">
            <v>061</v>
          </cell>
          <cell r="F958">
            <v>39355</v>
          </cell>
          <cell r="G958">
            <v>9423.1</v>
          </cell>
          <cell r="H958">
            <v>0</v>
          </cell>
          <cell r="I958">
            <v>8899.6</v>
          </cell>
          <cell r="J958">
            <v>9161.25</v>
          </cell>
          <cell r="K958">
            <v>261.85000000000002</v>
          </cell>
          <cell r="L958">
            <v>0</v>
          </cell>
          <cell r="M958">
            <v>1832.25</v>
          </cell>
        </row>
        <row r="959">
          <cell r="A959" t="str">
            <v>B19</v>
          </cell>
          <cell r="B959" t="str">
            <v>WIDE FLANGE BEAMS</v>
          </cell>
          <cell r="D959" t="str">
            <v>88009-02-</v>
          </cell>
          <cell r="E959" t="str">
            <v>061</v>
          </cell>
          <cell r="F959">
            <v>39385</v>
          </cell>
          <cell r="G959">
            <v>11110.34</v>
          </cell>
          <cell r="H959">
            <v>0</v>
          </cell>
          <cell r="I959">
            <v>10801.72</v>
          </cell>
          <cell r="J959">
            <v>10493.08</v>
          </cell>
          <cell r="K959">
            <v>617.26</v>
          </cell>
          <cell r="L959">
            <v>0</v>
          </cell>
          <cell r="M959">
            <v>2160.34</v>
          </cell>
        </row>
        <row r="960">
          <cell r="A960" t="str">
            <v>B2</v>
          </cell>
          <cell r="B960" t="str">
            <v>STEEL BEAMS</v>
          </cell>
          <cell r="D960" t="str">
            <v>88009-02-</v>
          </cell>
          <cell r="E960" t="str">
            <v>061</v>
          </cell>
          <cell r="F960">
            <v>35247</v>
          </cell>
          <cell r="G960">
            <v>48597</v>
          </cell>
          <cell r="H960">
            <v>0</v>
          </cell>
          <cell r="I960">
            <v>0</v>
          </cell>
          <cell r="J960">
            <v>48597</v>
          </cell>
          <cell r="K960">
            <v>0</v>
          </cell>
          <cell r="L960">
            <v>0</v>
          </cell>
          <cell r="M960">
            <v>0</v>
          </cell>
        </row>
        <row r="961">
          <cell r="A961" t="str">
            <v>B20</v>
          </cell>
          <cell r="B961" t="str">
            <v>WIDE FLANGE BEAMS</v>
          </cell>
          <cell r="D961" t="str">
            <v>88009-02-</v>
          </cell>
          <cell r="E961" t="str">
            <v>061</v>
          </cell>
          <cell r="F961">
            <v>39385</v>
          </cell>
          <cell r="G961">
            <v>12285.24</v>
          </cell>
          <cell r="H961">
            <v>0</v>
          </cell>
          <cell r="I961">
            <v>11943.98</v>
          </cell>
          <cell r="J961">
            <v>11602.84</v>
          </cell>
          <cell r="K961">
            <v>682.4</v>
          </cell>
          <cell r="L961">
            <v>0</v>
          </cell>
          <cell r="M961">
            <v>2388.8200000000002</v>
          </cell>
        </row>
        <row r="962">
          <cell r="A962" t="str">
            <v>B21</v>
          </cell>
          <cell r="B962" t="str">
            <v>WIDE FLANGE BEAMS</v>
          </cell>
          <cell r="D962" t="str">
            <v>88009-02-</v>
          </cell>
          <cell r="E962" t="str">
            <v>061</v>
          </cell>
          <cell r="F962">
            <v>39387</v>
          </cell>
          <cell r="G962">
            <v>9136.99</v>
          </cell>
          <cell r="H962">
            <v>0</v>
          </cell>
          <cell r="I962">
            <v>9136.99</v>
          </cell>
          <cell r="J962">
            <v>8375.73</v>
          </cell>
          <cell r="K962">
            <v>761.26</v>
          </cell>
          <cell r="L962">
            <v>0</v>
          </cell>
          <cell r="M962">
            <v>1776.67</v>
          </cell>
        </row>
        <row r="963">
          <cell r="A963" t="str">
            <v>B22</v>
          </cell>
          <cell r="B963" t="str">
            <v>WIDE FLANGE BEAMS</v>
          </cell>
          <cell r="D963" t="str">
            <v>88009-02-</v>
          </cell>
          <cell r="E963" t="str">
            <v>061</v>
          </cell>
          <cell r="F963">
            <v>39387</v>
          </cell>
          <cell r="G963">
            <v>9695.5499999999993</v>
          </cell>
          <cell r="H963">
            <v>0</v>
          </cell>
          <cell r="I963">
            <v>9695.5499999999993</v>
          </cell>
          <cell r="J963">
            <v>8887.56</v>
          </cell>
          <cell r="K963">
            <v>807.99</v>
          </cell>
          <cell r="L963">
            <v>0</v>
          </cell>
          <cell r="M963">
            <v>1885.24</v>
          </cell>
        </row>
        <row r="964">
          <cell r="A964" t="str">
            <v>B23</v>
          </cell>
          <cell r="B964" t="str">
            <v>WIDE FLANGE BEAMS</v>
          </cell>
          <cell r="D964" t="str">
            <v>88009-02-</v>
          </cell>
          <cell r="E964" t="str">
            <v>061</v>
          </cell>
          <cell r="F964">
            <v>39387</v>
          </cell>
          <cell r="G964">
            <v>5401.59</v>
          </cell>
          <cell r="H964">
            <v>0</v>
          </cell>
          <cell r="I964">
            <v>5401.59</v>
          </cell>
          <cell r="J964">
            <v>4951.32</v>
          </cell>
          <cell r="K964">
            <v>450.27</v>
          </cell>
          <cell r="L964">
            <v>0</v>
          </cell>
          <cell r="M964">
            <v>1050.28</v>
          </cell>
        </row>
        <row r="965">
          <cell r="A965" t="str">
            <v>B24</v>
          </cell>
          <cell r="B965" t="str">
            <v>WIDE FLANGE BEAMS</v>
          </cell>
          <cell r="D965" t="str">
            <v>88009-02-</v>
          </cell>
          <cell r="E965" t="str">
            <v>803M</v>
          </cell>
          <cell r="F965">
            <v>39792</v>
          </cell>
          <cell r="G965">
            <v>30509.45</v>
          </cell>
          <cell r="H965">
            <v>0</v>
          </cell>
          <cell r="I965">
            <v>30509.45</v>
          </cell>
          <cell r="J965">
            <v>16949.599999999999</v>
          </cell>
          <cell r="K965">
            <v>13559.85</v>
          </cell>
          <cell r="L965">
            <v>0</v>
          </cell>
          <cell r="M965">
            <v>5932.36</v>
          </cell>
        </row>
        <row r="966">
          <cell r="A966" t="str">
            <v>B25</v>
          </cell>
          <cell r="B966" t="str">
            <v>WIDE FLANGE BEAMS</v>
          </cell>
          <cell r="D966" t="str">
            <v>88009-02-</v>
          </cell>
          <cell r="E966" t="str">
            <v>803M</v>
          </cell>
          <cell r="F966">
            <v>39873</v>
          </cell>
          <cell r="G966">
            <v>86731.44</v>
          </cell>
          <cell r="H966">
            <v>0</v>
          </cell>
          <cell r="I966">
            <v>86731.44</v>
          </cell>
          <cell r="J966">
            <v>17552.84</v>
          </cell>
          <cell r="K966">
            <v>69178.600000000006</v>
          </cell>
          <cell r="L966">
            <v>0</v>
          </cell>
          <cell r="M966">
            <v>7227.64</v>
          </cell>
        </row>
        <row r="967">
          <cell r="A967" t="str">
            <v>B26</v>
          </cell>
          <cell r="B967" t="str">
            <v>WIDE FLANGE BEAMS</v>
          </cell>
          <cell r="D967" t="str">
            <v>88009-02-</v>
          </cell>
          <cell r="E967" t="str">
            <v>803M</v>
          </cell>
          <cell r="F967">
            <v>39873</v>
          </cell>
          <cell r="G967">
            <v>16248.6</v>
          </cell>
          <cell r="H967">
            <v>0</v>
          </cell>
          <cell r="I967">
            <v>16248.6</v>
          </cell>
          <cell r="J967">
            <v>3288.48</v>
          </cell>
          <cell r="K967">
            <v>12960.12</v>
          </cell>
          <cell r="L967">
            <v>0</v>
          </cell>
          <cell r="M967">
            <v>1354.08</v>
          </cell>
        </row>
        <row r="968">
          <cell r="A968" t="str">
            <v>B27</v>
          </cell>
          <cell r="B968" t="str">
            <v>WIDE FLANGE BEAMS</v>
          </cell>
          <cell r="D968" t="str">
            <v>88009-02-</v>
          </cell>
          <cell r="E968" t="str">
            <v>803M</v>
          </cell>
          <cell r="F968">
            <v>39873</v>
          </cell>
          <cell r="G968">
            <v>3331.26</v>
          </cell>
          <cell r="H968">
            <v>0</v>
          </cell>
          <cell r="I968">
            <v>3331.26</v>
          </cell>
          <cell r="J968">
            <v>674.22</v>
          </cell>
          <cell r="K968">
            <v>2657.04</v>
          </cell>
          <cell r="L968">
            <v>0</v>
          </cell>
          <cell r="M968">
            <v>277.62</v>
          </cell>
        </row>
        <row r="969">
          <cell r="A969" t="str">
            <v>B28</v>
          </cell>
          <cell r="B969" t="str">
            <v>WIDE FLANGE BEAMS</v>
          </cell>
          <cell r="D969" t="str">
            <v>88009-02-</v>
          </cell>
          <cell r="E969" t="str">
            <v>803M</v>
          </cell>
          <cell r="F969">
            <v>39873</v>
          </cell>
          <cell r="G969">
            <v>25593.81</v>
          </cell>
          <cell r="H969">
            <v>0</v>
          </cell>
          <cell r="I969">
            <v>25593.81</v>
          </cell>
          <cell r="J969">
            <v>5179.7299999999996</v>
          </cell>
          <cell r="K969">
            <v>20414.080000000002</v>
          </cell>
          <cell r="L969">
            <v>0</v>
          </cell>
          <cell r="M969">
            <v>2132.83</v>
          </cell>
        </row>
        <row r="970">
          <cell r="A970" t="str">
            <v>B29</v>
          </cell>
          <cell r="B970" t="str">
            <v>WIDE FLANGE BEAMS</v>
          </cell>
          <cell r="D970" t="str">
            <v>88009-02-</v>
          </cell>
          <cell r="E970" t="str">
            <v>803M</v>
          </cell>
          <cell r="F970">
            <v>39873</v>
          </cell>
          <cell r="G970">
            <v>36648.99</v>
          </cell>
          <cell r="H970">
            <v>0</v>
          </cell>
          <cell r="I970">
            <v>36648.99</v>
          </cell>
          <cell r="J970">
            <v>7417.1</v>
          </cell>
          <cell r="K970">
            <v>29231.89</v>
          </cell>
          <cell r="L970">
            <v>0</v>
          </cell>
          <cell r="M970">
            <v>3054.1</v>
          </cell>
        </row>
        <row r="971">
          <cell r="A971" t="str">
            <v>B3</v>
          </cell>
          <cell r="B971" t="str">
            <v>STEEL BEAMS</v>
          </cell>
          <cell r="D971" t="str">
            <v>88009-02-</v>
          </cell>
          <cell r="E971" t="str">
            <v>061</v>
          </cell>
          <cell r="F971">
            <v>35339</v>
          </cell>
          <cell r="G971">
            <v>170161</v>
          </cell>
          <cell r="H971">
            <v>0</v>
          </cell>
          <cell r="I971">
            <v>0</v>
          </cell>
          <cell r="J971">
            <v>170161</v>
          </cell>
          <cell r="K971">
            <v>0</v>
          </cell>
          <cell r="L971">
            <v>0</v>
          </cell>
          <cell r="M971">
            <v>0</v>
          </cell>
        </row>
        <row r="972">
          <cell r="A972" t="str">
            <v>B30</v>
          </cell>
          <cell r="B972" t="str">
            <v>WIDE FLANGE BEAMS</v>
          </cell>
          <cell r="D972" t="str">
            <v>88009-02-</v>
          </cell>
          <cell r="E972" t="str">
            <v>803M</v>
          </cell>
          <cell r="F972">
            <v>39873</v>
          </cell>
          <cell r="G972">
            <v>4952.05</v>
          </cell>
          <cell r="H972">
            <v>0</v>
          </cell>
          <cell r="I972">
            <v>4952.05</v>
          </cell>
          <cell r="J972">
            <v>1002.15</v>
          </cell>
          <cell r="K972">
            <v>3949.9</v>
          </cell>
          <cell r="L972">
            <v>0</v>
          </cell>
          <cell r="M972">
            <v>412.65</v>
          </cell>
        </row>
        <row r="973">
          <cell r="A973" t="str">
            <v>B31</v>
          </cell>
          <cell r="B973" t="str">
            <v>WIDE FLANGE BEAMS</v>
          </cell>
          <cell r="D973" t="str">
            <v>88009-02-</v>
          </cell>
          <cell r="E973" t="str">
            <v>803M</v>
          </cell>
          <cell r="F973">
            <v>39873</v>
          </cell>
          <cell r="G973">
            <v>10593.73</v>
          </cell>
          <cell r="H973">
            <v>0</v>
          </cell>
          <cell r="I973">
            <v>10593.73</v>
          </cell>
          <cell r="J973">
            <v>2144.04</v>
          </cell>
          <cell r="K973">
            <v>8449.69</v>
          </cell>
          <cell r="L973">
            <v>0</v>
          </cell>
          <cell r="M973">
            <v>882.84</v>
          </cell>
        </row>
        <row r="974">
          <cell r="A974" t="str">
            <v>B32</v>
          </cell>
          <cell r="B974" t="str">
            <v>WIDE FLANGE BEAMS</v>
          </cell>
          <cell r="D974" t="str">
            <v>88009-02-</v>
          </cell>
          <cell r="E974" t="str">
            <v>803M</v>
          </cell>
          <cell r="F974">
            <v>39873</v>
          </cell>
          <cell r="G974">
            <v>8170.88</v>
          </cell>
          <cell r="H974">
            <v>0</v>
          </cell>
          <cell r="I974">
            <v>8170.88</v>
          </cell>
          <cell r="J974">
            <v>1653.59</v>
          </cell>
          <cell r="K974">
            <v>6517.29</v>
          </cell>
          <cell r="L974">
            <v>0</v>
          </cell>
          <cell r="M974">
            <v>680.89</v>
          </cell>
        </row>
        <row r="975">
          <cell r="A975" t="str">
            <v>B33</v>
          </cell>
          <cell r="B975" t="str">
            <v>WIDE FLANGE BEAMS</v>
          </cell>
          <cell r="D975" t="str">
            <v>88009-02-</v>
          </cell>
          <cell r="E975" t="str">
            <v>803M</v>
          </cell>
          <cell r="F975">
            <v>39873</v>
          </cell>
          <cell r="G975">
            <v>17875.04</v>
          </cell>
          <cell r="H975">
            <v>0</v>
          </cell>
          <cell r="I975">
            <v>17875.04</v>
          </cell>
          <cell r="J975">
            <v>3617.6</v>
          </cell>
          <cell r="K975">
            <v>14257.44</v>
          </cell>
          <cell r="L975">
            <v>0</v>
          </cell>
          <cell r="M975">
            <v>1489.6</v>
          </cell>
        </row>
        <row r="976">
          <cell r="A976" t="str">
            <v>B34</v>
          </cell>
          <cell r="B976" t="str">
            <v>WIDE FLANGE BEAMS</v>
          </cell>
          <cell r="D976" t="str">
            <v>88009-02-</v>
          </cell>
          <cell r="E976" t="str">
            <v>803M</v>
          </cell>
          <cell r="F976">
            <v>39873</v>
          </cell>
          <cell r="G976">
            <v>20109.41</v>
          </cell>
          <cell r="H976">
            <v>0</v>
          </cell>
          <cell r="I976">
            <v>20109.41</v>
          </cell>
          <cell r="J976">
            <v>4069.8</v>
          </cell>
          <cell r="K976">
            <v>16039.61</v>
          </cell>
          <cell r="L976">
            <v>0</v>
          </cell>
          <cell r="M976">
            <v>1675.8</v>
          </cell>
        </row>
        <row r="977">
          <cell r="A977" t="str">
            <v>B35</v>
          </cell>
          <cell r="B977" t="str">
            <v>WIDE FLANGE BEAMS</v>
          </cell>
          <cell r="D977" t="str">
            <v>88009-02-</v>
          </cell>
          <cell r="E977" t="str">
            <v>803M</v>
          </cell>
          <cell r="F977">
            <v>39873</v>
          </cell>
          <cell r="G977">
            <v>26918.17</v>
          </cell>
          <cell r="H977">
            <v>0</v>
          </cell>
          <cell r="I977">
            <v>26918.17</v>
          </cell>
          <cell r="J977">
            <v>5447.65</v>
          </cell>
          <cell r="K977">
            <v>21470.52</v>
          </cell>
          <cell r="L977">
            <v>0</v>
          </cell>
          <cell r="M977">
            <v>2243.15</v>
          </cell>
        </row>
        <row r="978">
          <cell r="A978" t="str">
            <v>B36</v>
          </cell>
          <cell r="B978" t="str">
            <v>WIDE FLANGE BEAMS</v>
          </cell>
          <cell r="D978" t="str">
            <v>88009-02-</v>
          </cell>
          <cell r="E978" t="str">
            <v>803M</v>
          </cell>
          <cell r="F978">
            <v>39873</v>
          </cell>
          <cell r="G978">
            <v>14790.46</v>
          </cell>
          <cell r="H978">
            <v>0</v>
          </cell>
          <cell r="I978">
            <v>14790.46</v>
          </cell>
          <cell r="J978">
            <v>2993.36</v>
          </cell>
          <cell r="K978">
            <v>11797.1</v>
          </cell>
          <cell r="L978">
            <v>0</v>
          </cell>
          <cell r="M978">
            <v>1232.56</v>
          </cell>
        </row>
        <row r="979">
          <cell r="A979" t="str">
            <v>B37</v>
          </cell>
          <cell r="B979" t="str">
            <v>WIDE FLANGE BEAMS</v>
          </cell>
          <cell r="D979" t="str">
            <v>88009-02-</v>
          </cell>
          <cell r="E979" t="str">
            <v>803M</v>
          </cell>
          <cell r="F979">
            <v>39873</v>
          </cell>
          <cell r="G979">
            <v>5378.35</v>
          </cell>
          <cell r="H979">
            <v>0</v>
          </cell>
          <cell r="I979">
            <v>5378.35</v>
          </cell>
          <cell r="J979">
            <v>1088.51</v>
          </cell>
          <cell r="K979">
            <v>4289.84</v>
          </cell>
          <cell r="L979">
            <v>0</v>
          </cell>
          <cell r="M979">
            <v>448.21</v>
          </cell>
        </row>
        <row r="980">
          <cell r="A980" t="str">
            <v>B38</v>
          </cell>
          <cell r="B980" t="str">
            <v>WIDE FLANGE BEAMS</v>
          </cell>
          <cell r="D980" t="str">
            <v>88009-02-</v>
          </cell>
          <cell r="E980" t="str">
            <v>061</v>
          </cell>
          <cell r="F980">
            <v>39932</v>
          </cell>
          <cell r="G980">
            <v>16486.740000000002</v>
          </cell>
          <cell r="H980">
            <v>0</v>
          </cell>
          <cell r="I980">
            <v>16486.740000000002</v>
          </cell>
          <cell r="J980">
            <v>2944.05</v>
          </cell>
          <cell r="K980">
            <v>13542.69</v>
          </cell>
          <cell r="L980">
            <v>0</v>
          </cell>
          <cell r="M980">
            <v>1373.89</v>
          </cell>
        </row>
        <row r="981">
          <cell r="A981" t="str">
            <v>B4</v>
          </cell>
          <cell r="B981" t="str">
            <v>STEEL BEAMS</v>
          </cell>
          <cell r="D981" t="str">
            <v>88009-02-</v>
          </cell>
          <cell r="E981" t="str">
            <v>061</v>
          </cell>
          <cell r="F981">
            <v>35370</v>
          </cell>
          <cell r="G981">
            <v>43957</v>
          </cell>
          <cell r="H981">
            <v>0</v>
          </cell>
          <cell r="I981">
            <v>0</v>
          </cell>
          <cell r="J981">
            <v>43957</v>
          </cell>
          <cell r="K981">
            <v>0</v>
          </cell>
          <cell r="L981">
            <v>0</v>
          </cell>
          <cell r="M981">
            <v>0</v>
          </cell>
        </row>
        <row r="982">
          <cell r="A982" t="str">
            <v>B5</v>
          </cell>
          <cell r="B982" t="str">
            <v>STEEL BEAMS</v>
          </cell>
          <cell r="D982" t="str">
            <v>88009-02-</v>
          </cell>
          <cell r="E982" t="str">
            <v>061</v>
          </cell>
          <cell r="F982">
            <v>36219</v>
          </cell>
          <cell r="G982">
            <v>13576</v>
          </cell>
          <cell r="H982">
            <v>2715</v>
          </cell>
          <cell r="I982">
            <v>0</v>
          </cell>
          <cell r="J982">
            <v>10861</v>
          </cell>
          <cell r="K982">
            <v>2715</v>
          </cell>
          <cell r="L982">
            <v>0</v>
          </cell>
          <cell r="M982">
            <v>0</v>
          </cell>
        </row>
        <row r="983">
          <cell r="A983" t="str">
            <v>B6</v>
          </cell>
          <cell r="B983" t="str">
            <v>STEEL BEAMS</v>
          </cell>
          <cell r="D983" t="str">
            <v>88009-02-</v>
          </cell>
          <cell r="E983" t="str">
            <v>061</v>
          </cell>
          <cell r="F983">
            <v>37956</v>
          </cell>
          <cell r="G983">
            <v>16000</v>
          </cell>
          <cell r="H983">
            <v>0</v>
          </cell>
          <cell r="I983">
            <v>0</v>
          </cell>
          <cell r="J983">
            <v>16000</v>
          </cell>
          <cell r="K983">
            <v>0</v>
          </cell>
          <cell r="L983">
            <v>0</v>
          </cell>
          <cell r="M983">
            <v>0</v>
          </cell>
        </row>
        <row r="984">
          <cell r="A984" t="str">
            <v>B7</v>
          </cell>
          <cell r="B984" t="str">
            <v>WIDE FLANGE BEAMS</v>
          </cell>
          <cell r="D984" t="str">
            <v>88009-02-</v>
          </cell>
          <cell r="E984" t="str">
            <v>061</v>
          </cell>
          <cell r="F984">
            <v>39171</v>
          </cell>
          <cell r="G984">
            <v>19460.599999999999</v>
          </cell>
          <cell r="H984">
            <v>0</v>
          </cell>
          <cell r="I984">
            <v>15136.04</v>
          </cell>
          <cell r="J984">
            <v>19460.599999999999</v>
          </cell>
          <cell r="K984">
            <v>0</v>
          </cell>
          <cell r="L984">
            <v>0</v>
          </cell>
          <cell r="M984">
            <v>1081.22</v>
          </cell>
        </row>
        <row r="985">
          <cell r="A985" t="str">
            <v>Depreciation Asset GL:    16102-  - BUILDINGS</v>
          </cell>
        </row>
        <row r="986">
          <cell r="A986" t="str">
            <v>Depreciation Asset GL:    16103-  - CONSTRUCTION EQUIPMENT</v>
          </cell>
        </row>
        <row r="987">
          <cell r="A987" t="str">
            <v>Depreciation Asset GL:    16104-  - MATERIALS</v>
          </cell>
        </row>
        <row r="988">
          <cell r="A988" t="str">
            <v>Depreciation Asset GL:    16105-  - PLANT EQUIPMENT</v>
          </cell>
        </row>
        <row r="989">
          <cell r="A989" t="str">
            <v>Depreciation Asset GL:    16106-  - AUTOMOBILES</v>
          </cell>
        </row>
        <row r="990">
          <cell r="A990" t="str">
            <v>Depreciation Asset GL:    16107-  - TRUCKS</v>
          </cell>
        </row>
        <row r="991">
          <cell r="A991" t="str">
            <v>Depreciation Asset GL:    16108-  - LEASEHOLD IMPROV.</v>
          </cell>
        </row>
        <row r="992">
          <cell r="A992" t="str">
            <v>Depreciation Asset GL:    16109-  - LAND IMPROVEMENTS</v>
          </cell>
        </row>
        <row r="993">
          <cell r="A993" t="str">
            <v>Depreciation Asset GL:    16110-  - OFFICE FURNITURE &amp; EQUIP</v>
          </cell>
        </row>
        <row r="994">
          <cell r="A994" t="str">
            <v>Depreciation Asset GL: 16101-  -   Totals</v>
          </cell>
          <cell r="B994">
            <v>8765671</v>
          </cell>
          <cell r="C994">
            <v>0</v>
          </cell>
          <cell r="D994">
            <v>8765671</v>
          </cell>
          <cell r="E994">
            <v>0</v>
          </cell>
          <cell r="F994">
            <v>8765671</v>
          </cell>
          <cell r="G994">
            <v>0</v>
          </cell>
        </row>
        <row r="995">
          <cell r="A995" t="str">
            <v>Depreciation Asset GL: 16102-  -   Totals</v>
          </cell>
          <cell r="B995">
            <v>8453572.3699999992</v>
          </cell>
          <cell r="C995">
            <v>0</v>
          </cell>
          <cell r="D995">
            <v>6727013</v>
          </cell>
          <cell r="E995">
            <v>2397478.61</v>
          </cell>
          <cell r="F995">
            <v>6056093.7599999998</v>
          </cell>
          <cell r="G995">
            <v>219045.47</v>
          </cell>
        </row>
        <row r="996">
          <cell r="A996" t="str">
            <v>Depreciation Asset GL: 16103-  -   Totals</v>
          </cell>
          <cell r="B996">
            <v>10370389.18</v>
          </cell>
          <cell r="C996">
            <v>989559.47</v>
          </cell>
          <cell r="D996">
            <v>5227023.0199999996</v>
          </cell>
          <cell r="E996">
            <v>6554350.6299999999</v>
          </cell>
          <cell r="F996">
            <v>3816038.55</v>
          </cell>
          <cell r="G996">
            <v>346979.15</v>
          </cell>
        </row>
        <row r="997">
          <cell r="A997" t="str">
            <v>Depreciation Asset GL: 16104-  -   Totals</v>
          </cell>
          <cell r="B997">
            <v>2069049.75</v>
          </cell>
          <cell r="C997">
            <v>2715</v>
          </cell>
          <cell r="D997">
            <v>796781.23</v>
          </cell>
          <cell r="E997">
            <v>1801538.97</v>
          </cell>
          <cell r="F997">
            <v>267510.78000000003</v>
          </cell>
          <cell r="G997">
            <v>121422.89</v>
          </cell>
        </row>
        <row r="998">
          <cell r="A998" t="str">
            <v>Depreciation Asset GL: 16105-  -   Totals</v>
          </cell>
          <cell r="B998">
            <v>6695523.2300000004</v>
          </cell>
          <cell r="C998">
            <v>875261.94</v>
          </cell>
          <cell r="D998">
            <v>540637.24</v>
          </cell>
          <cell r="E998">
            <v>3900857.77</v>
          </cell>
          <cell r="F998">
            <v>2794665.46</v>
          </cell>
          <cell r="G998">
            <v>182997.84</v>
          </cell>
        </row>
        <row r="999">
          <cell r="A999" t="str">
            <v>Depreciation Asset GL: 16106-  -   Totals</v>
          </cell>
          <cell r="B999">
            <v>1541231.87</v>
          </cell>
          <cell r="C999">
            <v>169835.47</v>
          </cell>
          <cell r="D999">
            <v>1206216.3899999999</v>
          </cell>
          <cell r="E999">
            <v>831954.06</v>
          </cell>
          <cell r="F999">
            <v>709277.81</v>
          </cell>
          <cell r="G999">
            <v>169734.59</v>
          </cell>
        </row>
        <row r="1000">
          <cell r="A1000" t="str">
            <v>Depreciation Asset GL: 16107-  -   Totals</v>
          </cell>
          <cell r="B1000">
            <v>4700917.26</v>
          </cell>
          <cell r="C1000">
            <v>396867.03</v>
          </cell>
          <cell r="D1000">
            <v>2127606.52</v>
          </cell>
          <cell r="E1000">
            <v>3461928.59</v>
          </cell>
          <cell r="F1000">
            <v>1238988.67</v>
          </cell>
          <cell r="G1000">
            <v>264708.7</v>
          </cell>
        </row>
        <row r="1001">
          <cell r="A1001" t="str">
            <v>Depreciation Asset GL: 16108-  -   Totals</v>
          </cell>
          <cell r="B1001">
            <v>316655</v>
          </cell>
          <cell r="C1001">
            <v>0</v>
          </cell>
          <cell r="D1001">
            <v>316655</v>
          </cell>
          <cell r="E1001">
            <v>21590.16</v>
          </cell>
          <cell r="F1001">
            <v>295064.84000000003</v>
          </cell>
          <cell r="G1001">
            <v>12594.26</v>
          </cell>
        </row>
        <row r="1002">
          <cell r="A1002" t="str">
            <v>Depreciation Asset GL: 16109-  -   Totals</v>
          </cell>
          <cell r="B1002">
            <v>526979.59</v>
          </cell>
          <cell r="C1002">
            <v>0</v>
          </cell>
          <cell r="D1002">
            <v>526979.59</v>
          </cell>
          <cell r="E1002">
            <v>57089.37</v>
          </cell>
          <cell r="F1002">
            <v>469890.22</v>
          </cell>
          <cell r="G1002">
            <v>30740.43</v>
          </cell>
        </row>
        <row r="1003">
          <cell r="A1003" t="str">
            <v>Depreciation Asset GL: 16110-  -   Totals</v>
          </cell>
          <cell r="B1003">
            <v>2799986.32</v>
          </cell>
          <cell r="C1003">
            <v>4633</v>
          </cell>
          <cell r="D1003">
            <v>2067190.24</v>
          </cell>
          <cell r="E1003">
            <v>1739717.45</v>
          </cell>
          <cell r="F1003">
            <v>1060268.8700000001</v>
          </cell>
          <cell r="G1003">
            <v>250276.44</v>
          </cell>
        </row>
        <row r="1004">
          <cell r="A1004" t="str">
            <v>F1</v>
          </cell>
          <cell r="B1004" t="str">
            <v>FORMS</v>
          </cell>
          <cell r="D1004" t="str">
            <v>88009-02-</v>
          </cell>
          <cell r="E1004" t="str">
            <v>703M</v>
          </cell>
          <cell r="F1004">
            <v>35309</v>
          </cell>
          <cell r="G1004">
            <v>80210</v>
          </cell>
          <cell r="H1004">
            <v>0</v>
          </cell>
          <cell r="I1004">
            <v>0</v>
          </cell>
          <cell r="J1004">
            <v>80210</v>
          </cell>
          <cell r="K1004">
            <v>0</v>
          </cell>
          <cell r="L1004">
            <v>0</v>
          </cell>
          <cell r="M1004">
            <v>0</v>
          </cell>
        </row>
        <row r="1005">
          <cell r="A1005" t="str">
            <v>F2</v>
          </cell>
          <cell r="B1005" t="str">
            <v>FORMS</v>
          </cell>
          <cell r="D1005" t="str">
            <v>88009-02-</v>
          </cell>
          <cell r="E1005" t="str">
            <v>703M</v>
          </cell>
          <cell r="F1005">
            <v>39556</v>
          </cell>
          <cell r="G1005">
            <v>50901.3</v>
          </cell>
          <cell r="H1005">
            <v>0</v>
          </cell>
          <cell r="I1005">
            <v>50901.3</v>
          </cell>
          <cell r="J1005">
            <v>38176.11</v>
          </cell>
          <cell r="K1005">
            <v>12725.19</v>
          </cell>
          <cell r="L1005">
            <v>0</v>
          </cell>
          <cell r="M1005">
            <v>9897.51</v>
          </cell>
        </row>
        <row r="1006">
          <cell r="A1006" t="str">
            <v>K1</v>
          </cell>
          <cell r="B1006" t="str">
            <v>K-RAIL</v>
          </cell>
          <cell r="D1006" t="str">
            <v>88009-02-</v>
          </cell>
          <cell r="E1006" t="str">
            <v>060</v>
          </cell>
          <cell r="F1006">
            <v>33909</v>
          </cell>
          <cell r="G1006">
            <v>9374</v>
          </cell>
          <cell r="H1006">
            <v>0</v>
          </cell>
          <cell r="I1006">
            <v>0</v>
          </cell>
          <cell r="J1006">
            <v>9374</v>
          </cell>
          <cell r="K1006">
            <v>0</v>
          </cell>
          <cell r="L1006">
            <v>0</v>
          </cell>
          <cell r="M1006">
            <v>0</v>
          </cell>
        </row>
        <row r="1007">
          <cell r="A1007" t="str">
            <v>K10</v>
          </cell>
          <cell r="B1007" t="str">
            <v>K-RAIL</v>
          </cell>
          <cell r="D1007" t="str">
            <v>88009-02-</v>
          </cell>
          <cell r="E1007" t="str">
            <v>060</v>
          </cell>
          <cell r="F1007">
            <v>34455</v>
          </cell>
          <cell r="G1007">
            <v>15915</v>
          </cell>
          <cell r="H1007">
            <v>0</v>
          </cell>
          <cell r="I1007">
            <v>0</v>
          </cell>
          <cell r="J1007">
            <v>15915</v>
          </cell>
          <cell r="K1007">
            <v>0</v>
          </cell>
          <cell r="L1007">
            <v>0</v>
          </cell>
          <cell r="M1007">
            <v>0</v>
          </cell>
        </row>
        <row r="1008">
          <cell r="A1008" t="str">
            <v>K11</v>
          </cell>
          <cell r="B1008" t="str">
            <v>K-RAIL</v>
          </cell>
          <cell r="D1008" t="str">
            <v>88009-02-</v>
          </cell>
          <cell r="E1008" t="str">
            <v>060</v>
          </cell>
          <cell r="F1008">
            <v>34455</v>
          </cell>
          <cell r="G1008">
            <v>16075</v>
          </cell>
          <cell r="H1008">
            <v>0</v>
          </cell>
          <cell r="I1008">
            <v>0</v>
          </cell>
          <cell r="J1008">
            <v>16075</v>
          </cell>
          <cell r="K1008">
            <v>0</v>
          </cell>
          <cell r="L1008">
            <v>0</v>
          </cell>
          <cell r="M1008">
            <v>0</v>
          </cell>
        </row>
        <row r="1009">
          <cell r="A1009" t="str">
            <v>K13</v>
          </cell>
          <cell r="B1009" t="str">
            <v>K-RAIL</v>
          </cell>
          <cell r="D1009" t="str">
            <v>88009-02-</v>
          </cell>
          <cell r="E1009" t="str">
            <v>060</v>
          </cell>
          <cell r="F1009">
            <v>34486</v>
          </cell>
          <cell r="G1009">
            <v>39457</v>
          </cell>
          <cell r="H1009">
            <v>0</v>
          </cell>
          <cell r="I1009">
            <v>0</v>
          </cell>
          <cell r="J1009">
            <v>39457</v>
          </cell>
          <cell r="K1009">
            <v>0</v>
          </cell>
          <cell r="L1009">
            <v>0</v>
          </cell>
          <cell r="M1009">
            <v>0</v>
          </cell>
        </row>
        <row r="1010">
          <cell r="A1010" t="str">
            <v>K14</v>
          </cell>
          <cell r="B1010" t="str">
            <v>K-RAIL</v>
          </cell>
          <cell r="D1010" t="str">
            <v>88009-02-</v>
          </cell>
          <cell r="E1010" t="str">
            <v>060</v>
          </cell>
          <cell r="F1010">
            <v>34578</v>
          </cell>
          <cell r="G1010">
            <v>16210</v>
          </cell>
          <cell r="H1010">
            <v>0</v>
          </cell>
          <cell r="I1010">
            <v>0</v>
          </cell>
          <cell r="J1010">
            <v>16210</v>
          </cell>
          <cell r="K1010">
            <v>0</v>
          </cell>
          <cell r="L1010">
            <v>0</v>
          </cell>
          <cell r="M1010">
            <v>0</v>
          </cell>
        </row>
        <row r="1011">
          <cell r="A1011" t="str">
            <v>K15</v>
          </cell>
          <cell r="B1011" t="str">
            <v>K-RAIL</v>
          </cell>
          <cell r="D1011" t="str">
            <v>88009-02-</v>
          </cell>
          <cell r="E1011" t="str">
            <v>060</v>
          </cell>
          <cell r="F1011">
            <v>34608</v>
          </cell>
          <cell r="G1011">
            <v>4753</v>
          </cell>
          <cell r="H1011">
            <v>0</v>
          </cell>
          <cell r="I1011">
            <v>0</v>
          </cell>
          <cell r="J1011">
            <v>4753</v>
          </cell>
          <cell r="K1011">
            <v>0</v>
          </cell>
          <cell r="L1011">
            <v>0</v>
          </cell>
          <cell r="M1011">
            <v>0</v>
          </cell>
        </row>
        <row r="1012">
          <cell r="A1012" t="str">
            <v>K2</v>
          </cell>
          <cell r="B1012" t="str">
            <v>K-RAIL</v>
          </cell>
          <cell r="D1012" t="str">
            <v>88009-02-</v>
          </cell>
          <cell r="E1012" t="str">
            <v>060</v>
          </cell>
          <cell r="F1012">
            <v>33909</v>
          </cell>
          <cell r="G1012">
            <v>19400</v>
          </cell>
          <cell r="H1012">
            <v>0</v>
          </cell>
          <cell r="I1012">
            <v>0</v>
          </cell>
          <cell r="J1012">
            <v>19400</v>
          </cell>
          <cell r="K1012">
            <v>0</v>
          </cell>
          <cell r="L1012">
            <v>0</v>
          </cell>
          <cell r="M1012">
            <v>0</v>
          </cell>
        </row>
        <row r="1013">
          <cell r="A1013" t="str">
            <v>K5</v>
          </cell>
          <cell r="B1013" t="str">
            <v>K-RAIL</v>
          </cell>
          <cell r="D1013" t="str">
            <v>88009-02-</v>
          </cell>
          <cell r="E1013" t="str">
            <v>060</v>
          </cell>
          <cell r="F1013">
            <v>34213</v>
          </cell>
          <cell r="G1013">
            <v>188571</v>
          </cell>
          <cell r="H1013">
            <v>0</v>
          </cell>
          <cell r="I1013">
            <v>0</v>
          </cell>
          <cell r="J1013">
            <v>188571</v>
          </cell>
          <cell r="K1013">
            <v>0</v>
          </cell>
          <cell r="L1013">
            <v>0</v>
          </cell>
          <cell r="M1013">
            <v>0</v>
          </cell>
        </row>
        <row r="1014">
          <cell r="A1014" t="str">
            <v>K6</v>
          </cell>
          <cell r="B1014" t="str">
            <v>K-RAIL</v>
          </cell>
          <cell r="D1014" t="str">
            <v>88009-02-</v>
          </cell>
          <cell r="E1014" t="str">
            <v>060</v>
          </cell>
          <cell r="F1014">
            <v>34213</v>
          </cell>
          <cell r="G1014">
            <v>12857</v>
          </cell>
          <cell r="H1014">
            <v>0</v>
          </cell>
          <cell r="I1014">
            <v>0</v>
          </cell>
          <cell r="J1014">
            <v>12857</v>
          </cell>
          <cell r="K1014">
            <v>0</v>
          </cell>
          <cell r="L1014">
            <v>0</v>
          </cell>
          <cell r="M1014">
            <v>0</v>
          </cell>
        </row>
        <row r="1015">
          <cell r="A1015" t="str">
            <v>K7</v>
          </cell>
          <cell r="B1015" t="str">
            <v>K-RAIL</v>
          </cell>
          <cell r="D1015" t="str">
            <v>88009-02-</v>
          </cell>
          <cell r="E1015" t="str">
            <v>060</v>
          </cell>
          <cell r="F1015">
            <v>34213</v>
          </cell>
          <cell r="G1015">
            <v>63615</v>
          </cell>
          <cell r="H1015">
            <v>0</v>
          </cell>
          <cell r="I1015">
            <v>0</v>
          </cell>
          <cell r="J1015">
            <v>63615</v>
          </cell>
          <cell r="K1015">
            <v>0</v>
          </cell>
          <cell r="L1015">
            <v>0</v>
          </cell>
          <cell r="M1015">
            <v>0</v>
          </cell>
        </row>
        <row r="1016">
          <cell r="A1016" t="str">
            <v>K8</v>
          </cell>
          <cell r="B1016" t="str">
            <v>K-RAIL</v>
          </cell>
          <cell r="D1016" t="str">
            <v>88009-02-</v>
          </cell>
          <cell r="E1016" t="str">
            <v>060</v>
          </cell>
          <cell r="F1016">
            <v>34335</v>
          </cell>
          <cell r="G1016">
            <v>3400</v>
          </cell>
          <cell r="H1016">
            <v>0</v>
          </cell>
          <cell r="I1016">
            <v>0</v>
          </cell>
          <cell r="J1016">
            <v>3400</v>
          </cell>
          <cell r="K1016">
            <v>0</v>
          </cell>
          <cell r="L1016">
            <v>0</v>
          </cell>
          <cell r="M1016">
            <v>0</v>
          </cell>
        </row>
        <row r="1017">
          <cell r="A1017" t="str">
            <v>K9</v>
          </cell>
          <cell r="B1017" t="str">
            <v>K-RAIL</v>
          </cell>
          <cell r="D1017" t="str">
            <v>88009-02-</v>
          </cell>
          <cell r="E1017" t="str">
            <v>060</v>
          </cell>
          <cell r="F1017">
            <v>34425</v>
          </cell>
          <cell r="G1017">
            <v>101791</v>
          </cell>
          <cell r="H1017">
            <v>0</v>
          </cell>
          <cell r="I1017">
            <v>0</v>
          </cell>
          <cell r="J1017">
            <v>101791</v>
          </cell>
          <cell r="K1017">
            <v>0</v>
          </cell>
          <cell r="L1017">
            <v>0</v>
          </cell>
          <cell r="M1017">
            <v>0</v>
          </cell>
        </row>
        <row r="1018">
          <cell r="A1018" t="str">
            <v>P1</v>
          </cell>
          <cell r="B1018" t="str">
            <v>STEEL PIPE</v>
          </cell>
          <cell r="D1018" t="str">
            <v>88009-02-</v>
          </cell>
          <cell r="E1018" t="str">
            <v>062</v>
          </cell>
          <cell r="F1018">
            <v>37956</v>
          </cell>
          <cell r="G1018">
            <v>85934.94</v>
          </cell>
          <cell r="H1018">
            <v>0</v>
          </cell>
          <cell r="I1018">
            <v>0</v>
          </cell>
          <cell r="J1018">
            <v>85934.94</v>
          </cell>
          <cell r="K1018">
            <v>0</v>
          </cell>
          <cell r="L1018">
            <v>0</v>
          </cell>
          <cell r="M1018">
            <v>0</v>
          </cell>
        </row>
        <row r="1019">
          <cell r="A1019" t="str">
            <v>P2</v>
          </cell>
          <cell r="B1019" t="str">
            <v>STEEL PIPE</v>
          </cell>
          <cell r="D1019" t="str">
            <v>88009-02-</v>
          </cell>
          <cell r="E1019" t="str">
            <v>062</v>
          </cell>
          <cell r="F1019">
            <v>37956</v>
          </cell>
          <cell r="G1019">
            <v>49635.040000000001</v>
          </cell>
          <cell r="H1019">
            <v>0</v>
          </cell>
          <cell r="I1019">
            <v>0</v>
          </cell>
          <cell r="J1019">
            <v>49635.040000000001</v>
          </cell>
          <cell r="K1019">
            <v>0</v>
          </cell>
          <cell r="L1019">
            <v>0</v>
          </cell>
          <cell r="M1019">
            <v>0</v>
          </cell>
        </row>
        <row r="1020">
          <cell r="A1020" t="str">
            <v>P3</v>
          </cell>
          <cell r="B1020" t="str">
            <v>STEEL PIPE</v>
          </cell>
          <cell r="D1020" t="str">
            <v>88009-02-</v>
          </cell>
          <cell r="E1020" t="str">
            <v>062</v>
          </cell>
          <cell r="F1020">
            <v>37956</v>
          </cell>
          <cell r="G1020">
            <v>58109.74</v>
          </cell>
          <cell r="H1020">
            <v>0</v>
          </cell>
          <cell r="I1020">
            <v>0</v>
          </cell>
          <cell r="J1020">
            <v>58109.74</v>
          </cell>
          <cell r="K1020">
            <v>0</v>
          </cell>
          <cell r="L1020">
            <v>0</v>
          </cell>
          <cell r="M1020">
            <v>0</v>
          </cell>
        </row>
        <row r="1021">
          <cell r="A1021" t="str">
            <v>P4</v>
          </cell>
          <cell r="B1021" t="str">
            <v>STEEL PIPES</v>
          </cell>
          <cell r="C1021" t="str">
            <v>STEEL PIPE</v>
          </cell>
          <cell r="D1021" t="str">
            <v>88009-02-</v>
          </cell>
          <cell r="E1021" t="str">
            <v>062</v>
          </cell>
          <cell r="F1021">
            <v>39308</v>
          </cell>
          <cell r="G1021">
            <v>139261.06</v>
          </cell>
          <cell r="H1021">
            <v>0</v>
          </cell>
          <cell r="I1021">
            <v>127655.98</v>
          </cell>
          <cell r="J1021">
            <v>139261.06</v>
          </cell>
          <cell r="K1021">
            <v>0</v>
          </cell>
          <cell r="L1021">
            <v>0</v>
          </cell>
          <cell r="M1021">
            <v>27078.62</v>
          </cell>
        </row>
        <row r="1022">
          <cell r="A1022" t="str">
            <v>T1</v>
          </cell>
          <cell r="B1022" t="str">
            <v>TIMBERS</v>
          </cell>
          <cell r="D1022" t="str">
            <v>88009-02-</v>
          </cell>
          <cell r="E1022" t="str">
            <v>703M</v>
          </cell>
          <cell r="F1022">
            <v>35125</v>
          </cell>
          <cell r="G1022">
            <v>24812</v>
          </cell>
          <cell r="H1022">
            <v>0</v>
          </cell>
          <cell r="I1022">
            <v>0</v>
          </cell>
          <cell r="J1022">
            <v>24812</v>
          </cell>
          <cell r="K1022">
            <v>0</v>
          </cell>
          <cell r="L1022">
            <v>0</v>
          </cell>
          <cell r="M1022">
            <v>0</v>
          </cell>
        </row>
        <row r="1023">
          <cell r="A1023" t="str">
            <v>T2</v>
          </cell>
          <cell r="B1023" t="str">
            <v>TIMBERS</v>
          </cell>
          <cell r="D1023" t="str">
            <v>88009-02-</v>
          </cell>
          <cell r="E1023" t="str">
            <v>703M</v>
          </cell>
          <cell r="F1023">
            <v>35339</v>
          </cell>
          <cell r="G1023">
            <v>48678</v>
          </cell>
          <cell r="H1023">
            <v>0</v>
          </cell>
          <cell r="I1023">
            <v>0</v>
          </cell>
          <cell r="J1023">
            <v>48678</v>
          </cell>
          <cell r="K1023">
            <v>0</v>
          </cell>
          <cell r="L1023">
            <v>0</v>
          </cell>
          <cell r="M1023">
            <v>0</v>
          </cell>
        </row>
        <row r="1024">
          <cell r="A1024" t="str">
            <v>T3</v>
          </cell>
          <cell r="B1024" t="str">
            <v>TIMBERS</v>
          </cell>
          <cell r="D1024" t="str">
            <v>88009-02-</v>
          </cell>
          <cell r="E1024" t="str">
            <v>703M</v>
          </cell>
          <cell r="F1024">
            <v>35370</v>
          </cell>
          <cell r="G1024">
            <v>63721</v>
          </cell>
          <cell r="H1024">
            <v>0</v>
          </cell>
          <cell r="I1024">
            <v>0</v>
          </cell>
          <cell r="J1024">
            <v>63721</v>
          </cell>
          <cell r="K1024">
            <v>0</v>
          </cell>
          <cell r="L1024">
            <v>0</v>
          </cell>
          <cell r="M1024">
            <v>0</v>
          </cell>
        </row>
        <row r="1025">
          <cell r="A1025" t="str">
            <v>Grand Totals</v>
          </cell>
          <cell r="B1025">
            <v>46239975.57</v>
          </cell>
          <cell r="C1025">
            <v>2438871.91</v>
          </cell>
          <cell r="D1025">
            <v>28301773.23</v>
          </cell>
          <cell r="E1025">
            <v>20766505.609999999</v>
          </cell>
          <cell r="F1025">
            <v>25473469.960000001</v>
          </cell>
          <cell r="G1025">
            <v>1598499.77</v>
          </cell>
        </row>
        <row r="1026">
          <cell r="A1026" t="str">
            <v>Page -1 of 1</v>
          </cell>
          <cell r="B1026" t="str">
            <v>09/10/10 9:46:46 AM</v>
          </cell>
          <cell r="C1026" t="str">
            <v>\\Viewpoint\Viewpoint\Reports\GriffithCompany\EM\GCEMFixedAssetRegister_v2.rpt</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posals"/>
      <sheetName val="Sep Dep Allocation 2008"/>
      <sheetName val="STMT of Values 2008"/>
      <sheetName val="2008 Master"/>
      <sheetName val="VEHICLES 2008"/>
      <sheetName val="TRUCKS 2008"/>
      <sheetName val="HEAVY EQ 2008"/>
      <sheetName val="TRAILERS 2008"/>
      <sheetName val="PLANTS 2008"/>
      <sheetName val="STMT of Values 2007"/>
      <sheetName val="2007 MASTER"/>
      <sheetName val="PLANTS 2007"/>
      <sheetName val="TRAILERS 2007"/>
      <sheetName val="HEAVY EQ 2007"/>
      <sheetName val="TRUCKS 2007"/>
      <sheetName val="VEHICLES 2007"/>
      <sheetName val="Mike Radford"/>
    </sheetNames>
    <sheetDataSet>
      <sheetData sheetId="0" refreshError="1"/>
      <sheetData sheetId="1" refreshError="1">
        <row r="6">
          <cell r="A6">
            <v>3123</v>
          </cell>
          <cell r="C6" t="str">
            <v>ROLLER</v>
          </cell>
          <cell r="D6" t="str">
            <v>C340A</v>
          </cell>
          <cell r="E6" t="str">
            <v>88009-02-</v>
          </cell>
          <cell r="F6" t="str">
            <v>303H</v>
          </cell>
          <cell r="G6" t="str">
            <v>H</v>
          </cell>
          <cell r="H6" t="str">
            <v>11. 3</v>
          </cell>
          <cell r="I6" t="str">
            <v>Equipment</v>
          </cell>
          <cell r="J6">
            <v>0</v>
          </cell>
          <cell r="K6">
            <v>28491</v>
          </cell>
          <cell r="L6">
            <v>22149</v>
          </cell>
        </row>
        <row r="7">
          <cell r="A7">
            <v>3148</v>
          </cell>
          <cell r="C7" t="str">
            <v>SCRAPER</v>
          </cell>
          <cell r="D7" t="str">
            <v>JD762</v>
          </cell>
          <cell r="E7" t="str">
            <v>88009-02-</v>
          </cell>
          <cell r="F7" t="str">
            <v>303H</v>
          </cell>
          <cell r="G7" t="str">
            <v>H</v>
          </cell>
          <cell r="H7" t="str">
            <v xml:space="preserve"> 5. 1</v>
          </cell>
          <cell r="I7" t="str">
            <v>Equipment</v>
          </cell>
          <cell r="J7">
            <v>0</v>
          </cell>
          <cell r="K7">
            <v>28611</v>
          </cell>
          <cell r="L7">
            <v>93733</v>
          </cell>
        </row>
        <row r="8">
          <cell r="A8">
            <v>3230</v>
          </cell>
          <cell r="C8" t="str">
            <v>WINDROW ELEVATOR</v>
          </cell>
          <cell r="D8" t="str">
            <v>660</v>
          </cell>
          <cell r="E8" t="str">
            <v>88009-02-</v>
          </cell>
          <cell r="F8" t="str">
            <v>303H</v>
          </cell>
          <cell r="G8" t="str">
            <v>H</v>
          </cell>
          <cell r="H8" t="str">
            <v xml:space="preserve"> 9. 5</v>
          </cell>
          <cell r="I8" t="str">
            <v>Equipment</v>
          </cell>
          <cell r="J8">
            <v>0</v>
          </cell>
          <cell r="K8">
            <v>31472</v>
          </cell>
          <cell r="L8">
            <v>47223</v>
          </cell>
        </row>
        <row r="9">
          <cell r="A9">
            <v>3232</v>
          </cell>
          <cell r="C9" t="str">
            <v>ASPHALT PAVER</v>
          </cell>
          <cell r="D9" t="str">
            <v>180-H</v>
          </cell>
          <cell r="E9" t="str">
            <v>88009-02-</v>
          </cell>
          <cell r="F9" t="str">
            <v>303H</v>
          </cell>
          <cell r="G9" t="str">
            <v>H</v>
          </cell>
          <cell r="H9" t="str">
            <v xml:space="preserve"> 9. 2</v>
          </cell>
          <cell r="I9" t="str">
            <v>Equipment</v>
          </cell>
          <cell r="J9">
            <v>0</v>
          </cell>
          <cell r="K9">
            <v>31503</v>
          </cell>
          <cell r="L9">
            <v>183845</v>
          </cell>
        </row>
        <row r="10">
          <cell r="A10">
            <v>3251</v>
          </cell>
          <cell r="C10" t="str">
            <v>WINDROW ELEVATOR</v>
          </cell>
          <cell r="D10" t="str">
            <v>LHYD</v>
          </cell>
          <cell r="E10" t="str">
            <v>88009-02-</v>
          </cell>
          <cell r="F10" t="str">
            <v>303H</v>
          </cell>
          <cell r="G10" t="str">
            <v>H</v>
          </cell>
          <cell r="H10" t="str">
            <v xml:space="preserve"> 9. 5</v>
          </cell>
          <cell r="I10" t="str">
            <v>Equipment</v>
          </cell>
          <cell r="J10">
            <v>0</v>
          </cell>
          <cell r="K10">
            <v>31898</v>
          </cell>
          <cell r="L10">
            <v>51993</v>
          </cell>
        </row>
        <row r="11">
          <cell r="A11">
            <v>3263</v>
          </cell>
          <cell r="C11" t="str">
            <v>DUMP TRUCK</v>
          </cell>
          <cell r="D11" t="str">
            <v>379</v>
          </cell>
          <cell r="E11" t="str">
            <v>88009-02-</v>
          </cell>
          <cell r="F11" t="str">
            <v>103H</v>
          </cell>
          <cell r="G11" t="str">
            <v>H</v>
          </cell>
          <cell r="H11" t="str">
            <v>17. 2</v>
          </cell>
          <cell r="I11" t="str">
            <v>Equipment</v>
          </cell>
          <cell r="J11">
            <v>0</v>
          </cell>
          <cell r="K11">
            <v>32021</v>
          </cell>
          <cell r="L11">
            <v>86635</v>
          </cell>
        </row>
        <row r="12">
          <cell r="A12">
            <v>3269</v>
          </cell>
          <cell r="C12" t="str">
            <v>SKIPLOADER</v>
          </cell>
          <cell r="D12" t="str">
            <v>445A</v>
          </cell>
          <cell r="E12" t="str">
            <v>88009-02-</v>
          </cell>
          <cell r="F12" t="str">
            <v>303H</v>
          </cell>
          <cell r="G12" t="str">
            <v>H</v>
          </cell>
          <cell r="H12" t="str">
            <v xml:space="preserve"> 3. 1</v>
          </cell>
          <cell r="I12" t="str">
            <v>Equipment</v>
          </cell>
          <cell r="J12">
            <v>0</v>
          </cell>
          <cell r="K12">
            <v>32112</v>
          </cell>
          <cell r="L12">
            <v>23033</v>
          </cell>
        </row>
        <row r="13">
          <cell r="A13">
            <v>3274</v>
          </cell>
          <cell r="C13" t="str">
            <v>ROLLER RUBBER TIRE</v>
          </cell>
          <cell r="D13" t="str">
            <v>C530A</v>
          </cell>
          <cell r="E13" t="str">
            <v>88009-02-</v>
          </cell>
          <cell r="F13" t="str">
            <v>303H</v>
          </cell>
          <cell r="G13" t="str">
            <v>H</v>
          </cell>
          <cell r="H13" t="str">
            <v>11. 1</v>
          </cell>
          <cell r="I13" t="str">
            <v>Equipment</v>
          </cell>
          <cell r="J13">
            <v>0</v>
          </cell>
          <cell r="K13">
            <v>32174</v>
          </cell>
          <cell r="L13">
            <v>30000</v>
          </cell>
        </row>
        <row r="14">
          <cell r="A14">
            <v>3284</v>
          </cell>
          <cell r="C14" t="str">
            <v>MOTOR GRADER</v>
          </cell>
          <cell r="D14" t="str">
            <v>12G</v>
          </cell>
          <cell r="E14" t="str">
            <v>88009-02-</v>
          </cell>
          <cell r="F14" t="str">
            <v>303H</v>
          </cell>
          <cell r="G14" t="str">
            <v>H</v>
          </cell>
          <cell r="H14" t="str">
            <v xml:space="preserve"> 1. 2</v>
          </cell>
          <cell r="I14" t="str">
            <v>Equipment</v>
          </cell>
          <cell r="J14">
            <v>0</v>
          </cell>
          <cell r="K14">
            <v>32264</v>
          </cell>
          <cell r="L14">
            <v>131393</v>
          </cell>
        </row>
        <row r="15">
          <cell r="A15">
            <v>3285</v>
          </cell>
          <cell r="C15" t="str">
            <v>DUMP TRUCK</v>
          </cell>
          <cell r="D15" t="str">
            <v>379</v>
          </cell>
          <cell r="E15" t="str">
            <v>88009-02-</v>
          </cell>
          <cell r="F15" t="str">
            <v>403H</v>
          </cell>
          <cell r="G15" t="str">
            <v>H</v>
          </cell>
          <cell r="H15" t="str">
            <v>17. 2</v>
          </cell>
          <cell r="I15" t="str">
            <v>Equipment</v>
          </cell>
          <cell r="J15">
            <v>0</v>
          </cell>
          <cell r="K15">
            <v>32387</v>
          </cell>
          <cell r="L15">
            <v>94483</v>
          </cell>
        </row>
        <row r="16">
          <cell r="A16">
            <v>3288</v>
          </cell>
          <cell r="C16" t="str">
            <v>LUBE TRUCK</v>
          </cell>
          <cell r="D16" t="str">
            <v>376</v>
          </cell>
          <cell r="E16" t="str">
            <v>88009-02-</v>
          </cell>
          <cell r="F16" t="str">
            <v>103H</v>
          </cell>
          <cell r="G16" t="str">
            <v>H</v>
          </cell>
          <cell r="H16" t="str">
            <v>17. 3</v>
          </cell>
          <cell r="I16" t="str">
            <v>Equipment</v>
          </cell>
          <cell r="J16">
            <v>0</v>
          </cell>
          <cell r="K16">
            <v>32478</v>
          </cell>
          <cell r="L16">
            <v>90100</v>
          </cell>
        </row>
        <row r="17">
          <cell r="A17">
            <v>3302</v>
          </cell>
          <cell r="C17" t="str">
            <v>MOTOR GRADER</v>
          </cell>
          <cell r="D17" t="str">
            <v>12G</v>
          </cell>
          <cell r="E17" t="str">
            <v>88009-02-</v>
          </cell>
          <cell r="F17" t="str">
            <v>303H</v>
          </cell>
          <cell r="G17" t="str">
            <v>H</v>
          </cell>
          <cell r="H17" t="str">
            <v xml:space="preserve"> 1. 2</v>
          </cell>
          <cell r="I17" t="str">
            <v>Equipment</v>
          </cell>
          <cell r="J17">
            <v>0</v>
          </cell>
          <cell r="K17">
            <v>32994</v>
          </cell>
          <cell r="L17">
            <v>150409</v>
          </cell>
        </row>
        <row r="18">
          <cell r="A18">
            <v>3306</v>
          </cell>
          <cell r="C18" t="str">
            <v>SKIP LOADER</v>
          </cell>
          <cell r="D18" t="str">
            <v>480F LL</v>
          </cell>
          <cell r="E18" t="str">
            <v>88009-02-</v>
          </cell>
          <cell r="F18" t="str">
            <v>103H</v>
          </cell>
          <cell r="G18" t="str">
            <v>H</v>
          </cell>
          <cell r="H18" t="str">
            <v xml:space="preserve"> 3. 1</v>
          </cell>
          <cell r="I18" t="str">
            <v>Equipment</v>
          </cell>
          <cell r="J18">
            <v>0</v>
          </cell>
          <cell r="K18">
            <v>33298</v>
          </cell>
          <cell r="L18">
            <v>30885</v>
          </cell>
        </row>
        <row r="19">
          <cell r="A19">
            <v>3319</v>
          </cell>
          <cell r="C19" t="str">
            <v>DUMP TRUCK</v>
          </cell>
          <cell r="D19" t="str">
            <v>LN8000</v>
          </cell>
          <cell r="E19" t="str">
            <v>88009-02-</v>
          </cell>
          <cell r="F19" t="str">
            <v>403H</v>
          </cell>
          <cell r="G19" t="str">
            <v>H</v>
          </cell>
          <cell r="H19" t="str">
            <v>17. 1</v>
          </cell>
          <cell r="I19" t="str">
            <v>Equipment</v>
          </cell>
          <cell r="J19">
            <v>0</v>
          </cell>
          <cell r="K19">
            <v>33786</v>
          </cell>
          <cell r="L19">
            <v>25596</v>
          </cell>
        </row>
        <row r="20">
          <cell r="A20">
            <v>3320</v>
          </cell>
          <cell r="C20" t="str">
            <v>SKIP LOADER</v>
          </cell>
          <cell r="D20" t="str">
            <v>480F LL</v>
          </cell>
          <cell r="E20" t="str">
            <v>88009-02-</v>
          </cell>
          <cell r="F20" t="str">
            <v>403H</v>
          </cell>
          <cell r="G20" t="str">
            <v>H</v>
          </cell>
          <cell r="H20" t="str">
            <v xml:space="preserve"> 3. 1</v>
          </cell>
          <cell r="I20" t="str">
            <v>Equipment</v>
          </cell>
          <cell r="J20">
            <v>0</v>
          </cell>
          <cell r="K20">
            <v>33786</v>
          </cell>
          <cell r="L20">
            <v>30851</v>
          </cell>
        </row>
        <row r="21">
          <cell r="A21">
            <v>3335</v>
          </cell>
          <cell r="C21" t="str">
            <v>ASPHALT PAVER</v>
          </cell>
          <cell r="D21" t="str">
            <v>F200B</v>
          </cell>
          <cell r="E21" t="str">
            <v>88009-02-</v>
          </cell>
          <cell r="F21" t="str">
            <v>303H</v>
          </cell>
          <cell r="G21" t="str">
            <v>H</v>
          </cell>
          <cell r="H21" t="str">
            <v xml:space="preserve"> 9. 2</v>
          </cell>
          <cell r="I21" t="str">
            <v>Equipment</v>
          </cell>
          <cell r="J21">
            <v>0</v>
          </cell>
          <cell r="K21">
            <v>34090</v>
          </cell>
          <cell r="L21">
            <v>226067</v>
          </cell>
        </row>
        <row r="22">
          <cell r="A22">
            <v>3364</v>
          </cell>
          <cell r="B22" t="str">
            <v>3364-2</v>
          </cell>
          <cell r="C22" t="str">
            <v>CAT 3412 GENERATOR OVERHL OVER</v>
          </cell>
          <cell r="D22" t="str">
            <v>3412</v>
          </cell>
          <cell r="E22" t="str">
            <v>88009-02-</v>
          </cell>
          <cell r="F22" t="str">
            <v>903H</v>
          </cell>
          <cell r="G22" t="str">
            <v>H</v>
          </cell>
          <cell r="H22" t="str">
            <v>10. 1</v>
          </cell>
          <cell r="I22" t="str">
            <v>Equipment</v>
          </cell>
          <cell r="J22">
            <v>0</v>
          </cell>
          <cell r="K22">
            <v>38826</v>
          </cell>
          <cell r="L22">
            <v>43254.53</v>
          </cell>
        </row>
        <row r="23">
          <cell r="A23">
            <v>3364</v>
          </cell>
          <cell r="B23" t="str">
            <v>3364-1</v>
          </cell>
          <cell r="C23" t="str">
            <v>GENSET POWER CENTER</v>
          </cell>
          <cell r="E23" t="str">
            <v>88009-02-</v>
          </cell>
          <cell r="F23" t="str">
            <v>903H</v>
          </cell>
          <cell r="G23" t="str">
            <v>H</v>
          </cell>
          <cell r="H23" t="str">
            <v>10. 1</v>
          </cell>
          <cell r="I23" t="str">
            <v>Equipment</v>
          </cell>
          <cell r="J23">
            <v>0</v>
          </cell>
          <cell r="K23">
            <v>36250</v>
          </cell>
          <cell r="L23">
            <v>48874</v>
          </cell>
        </row>
        <row r="24">
          <cell r="A24">
            <v>3364</v>
          </cell>
          <cell r="C24" t="str">
            <v>GENERATOR</v>
          </cell>
          <cell r="D24" t="str">
            <v>3412</v>
          </cell>
          <cell r="E24" t="str">
            <v>88009-02-</v>
          </cell>
          <cell r="F24" t="str">
            <v>903H</v>
          </cell>
          <cell r="G24" t="str">
            <v>H</v>
          </cell>
          <cell r="H24" t="str">
            <v>10. 1</v>
          </cell>
          <cell r="I24" t="str">
            <v>Equipment</v>
          </cell>
          <cell r="J24">
            <v>0</v>
          </cell>
          <cell r="K24">
            <v>35796</v>
          </cell>
          <cell r="L24">
            <v>96218</v>
          </cell>
        </row>
        <row r="25">
          <cell r="A25">
            <v>3375</v>
          </cell>
          <cell r="B25" t="str">
            <v>3375-3</v>
          </cell>
          <cell r="C25" t="str">
            <v>RECONDITION DIFFERENTIAL</v>
          </cell>
          <cell r="D25" t="str">
            <v>980G</v>
          </cell>
          <cell r="E25" t="str">
            <v>88009-02-</v>
          </cell>
          <cell r="F25" t="str">
            <v>303H</v>
          </cell>
          <cell r="G25" t="str">
            <v>H</v>
          </cell>
          <cell r="H25" t="str">
            <v xml:space="preserve"> 3. 6</v>
          </cell>
          <cell r="I25" t="str">
            <v>Equipment</v>
          </cell>
          <cell r="J25">
            <v>0</v>
          </cell>
          <cell r="K25">
            <v>38930</v>
          </cell>
          <cell r="L25">
            <v>61121.69</v>
          </cell>
        </row>
        <row r="26">
          <cell r="A26">
            <v>3375</v>
          </cell>
          <cell r="B26" t="str">
            <v>3375-2</v>
          </cell>
          <cell r="C26" t="str">
            <v>BRAKE &amp; STEERING OVERHAUL</v>
          </cell>
          <cell r="D26" t="str">
            <v>980G</v>
          </cell>
          <cell r="E26" t="str">
            <v>88009-02-</v>
          </cell>
          <cell r="F26" t="str">
            <v>303H</v>
          </cell>
          <cell r="G26" t="str">
            <v>H</v>
          </cell>
          <cell r="H26" t="str">
            <v xml:space="preserve"> 3. 6</v>
          </cell>
          <cell r="I26" t="str">
            <v>Equipment</v>
          </cell>
          <cell r="J26">
            <v>0</v>
          </cell>
          <cell r="K26">
            <v>38625</v>
          </cell>
          <cell r="L26">
            <v>23440.09</v>
          </cell>
        </row>
        <row r="27">
          <cell r="A27">
            <v>3375</v>
          </cell>
          <cell r="B27" t="str">
            <v>3375-1</v>
          </cell>
          <cell r="C27" t="str">
            <v>ENGINE OVERHAUL - QUINN</v>
          </cell>
          <cell r="D27" t="str">
            <v>980G</v>
          </cell>
          <cell r="E27" t="str">
            <v>88009-02-</v>
          </cell>
          <cell r="F27" t="str">
            <v>303H</v>
          </cell>
          <cell r="G27" t="str">
            <v>H</v>
          </cell>
          <cell r="H27" t="str">
            <v xml:space="preserve"> 3. 6</v>
          </cell>
          <cell r="I27" t="str">
            <v>Equipment</v>
          </cell>
          <cell r="J27">
            <v>0</v>
          </cell>
          <cell r="K27">
            <v>38076</v>
          </cell>
          <cell r="L27">
            <v>35796.25</v>
          </cell>
        </row>
        <row r="28">
          <cell r="A28">
            <v>3375</v>
          </cell>
          <cell r="C28" t="str">
            <v>WHEEL LOADER</v>
          </cell>
          <cell r="D28" t="str">
            <v>980G</v>
          </cell>
          <cell r="E28" t="str">
            <v>88009-02-</v>
          </cell>
          <cell r="F28" t="str">
            <v>303H</v>
          </cell>
          <cell r="G28" t="str">
            <v>H</v>
          </cell>
          <cell r="H28" t="str">
            <v xml:space="preserve"> 3. 6</v>
          </cell>
          <cell r="I28" t="str">
            <v>Equipment</v>
          </cell>
          <cell r="J28">
            <v>0</v>
          </cell>
          <cell r="K28">
            <v>36536</v>
          </cell>
          <cell r="L28">
            <v>275459</v>
          </cell>
        </row>
        <row r="29">
          <cell r="A29">
            <v>3376</v>
          </cell>
          <cell r="C29" t="str">
            <v>SKIP LOADER</v>
          </cell>
          <cell r="D29" t="str">
            <v>570 LXT</v>
          </cell>
          <cell r="E29" t="str">
            <v>88009-02-</v>
          </cell>
          <cell r="F29" t="str">
            <v>103H</v>
          </cell>
          <cell r="G29" t="str">
            <v>H</v>
          </cell>
          <cell r="H29" t="str">
            <v xml:space="preserve"> 3. 1</v>
          </cell>
          <cell r="I29" t="str">
            <v>Equipment</v>
          </cell>
          <cell r="J29">
            <v>0</v>
          </cell>
          <cell r="K29">
            <v>36376</v>
          </cell>
          <cell r="L29">
            <v>45681</v>
          </cell>
        </row>
        <row r="30">
          <cell r="A30">
            <v>3377</v>
          </cell>
          <cell r="C30" t="str">
            <v>MOTOR GRADER</v>
          </cell>
          <cell r="D30" t="str">
            <v>140H</v>
          </cell>
          <cell r="E30" t="str">
            <v>88009-02-</v>
          </cell>
          <cell r="F30" t="str">
            <v>303H</v>
          </cell>
          <cell r="G30" t="str">
            <v>H</v>
          </cell>
          <cell r="H30" t="str">
            <v xml:space="preserve"> 1. 4</v>
          </cell>
          <cell r="I30" t="str">
            <v>Equipment</v>
          </cell>
          <cell r="J30">
            <v>0</v>
          </cell>
          <cell r="K30">
            <v>36614</v>
          </cell>
          <cell r="L30">
            <v>211773</v>
          </cell>
        </row>
        <row r="31">
          <cell r="A31">
            <v>3398</v>
          </cell>
          <cell r="C31" t="str">
            <v>BACKHOE</v>
          </cell>
          <cell r="D31" t="str">
            <v>446B</v>
          </cell>
          <cell r="E31" t="str">
            <v>88009-02-</v>
          </cell>
          <cell r="F31" t="str">
            <v>303H</v>
          </cell>
          <cell r="G31" t="str">
            <v>H</v>
          </cell>
          <cell r="H31" t="str">
            <v xml:space="preserve"> 3. 2</v>
          </cell>
          <cell r="I31" t="str">
            <v>Equipment</v>
          </cell>
          <cell r="J31">
            <v>0</v>
          </cell>
          <cell r="K31">
            <v>37537</v>
          </cell>
          <cell r="L31">
            <v>24100.82</v>
          </cell>
        </row>
        <row r="32">
          <cell r="A32">
            <v>3399</v>
          </cell>
          <cell r="C32" t="str">
            <v>ROLLER RUBBER TIRE</v>
          </cell>
          <cell r="D32" t="str">
            <v>PS-360B</v>
          </cell>
          <cell r="E32" t="str">
            <v>88009-02-</v>
          </cell>
          <cell r="F32" t="str">
            <v>303H</v>
          </cell>
          <cell r="G32" t="str">
            <v>H</v>
          </cell>
          <cell r="H32" t="str">
            <v>11. 1</v>
          </cell>
          <cell r="I32" t="str">
            <v>Equipment</v>
          </cell>
          <cell r="J32">
            <v>0</v>
          </cell>
          <cell r="K32">
            <v>37537</v>
          </cell>
          <cell r="L32">
            <v>23280.32</v>
          </cell>
        </row>
        <row r="33">
          <cell r="A33">
            <v>3400</v>
          </cell>
          <cell r="C33" t="str">
            <v>SKIP LOADER</v>
          </cell>
          <cell r="D33" t="str">
            <v>570 LXT</v>
          </cell>
          <cell r="E33" t="str">
            <v>88009-02-</v>
          </cell>
          <cell r="F33" t="str">
            <v>303H</v>
          </cell>
          <cell r="G33" t="str">
            <v>H</v>
          </cell>
          <cell r="H33" t="str">
            <v xml:space="preserve"> 3. 1</v>
          </cell>
          <cell r="I33" t="str">
            <v>Equipment</v>
          </cell>
          <cell r="J33">
            <v>0</v>
          </cell>
          <cell r="K33">
            <v>36647</v>
          </cell>
          <cell r="L33">
            <v>51319</v>
          </cell>
        </row>
        <row r="34">
          <cell r="A34">
            <v>3401</v>
          </cell>
          <cell r="B34" t="str">
            <v>3401-1</v>
          </cell>
          <cell r="C34" t="str">
            <v>FORM RACK</v>
          </cell>
          <cell r="E34" t="str">
            <v>88009-02-</v>
          </cell>
          <cell r="F34" t="str">
            <v>113H</v>
          </cell>
          <cell r="G34" t="str">
            <v>H</v>
          </cell>
          <cell r="H34" t="str">
            <v>17. 6</v>
          </cell>
          <cell r="I34" t="str">
            <v>Equipment</v>
          </cell>
          <cell r="J34">
            <v>0</v>
          </cell>
          <cell r="K34">
            <v>38487</v>
          </cell>
          <cell r="L34">
            <v>1130.1300000000001</v>
          </cell>
        </row>
        <row r="35">
          <cell r="A35">
            <v>3401</v>
          </cell>
          <cell r="C35" t="str">
            <v>FLATBED TRUCK</v>
          </cell>
          <cell r="D35" t="str">
            <v>L8513</v>
          </cell>
          <cell r="E35" t="str">
            <v>88009-02-</v>
          </cell>
          <cell r="F35" t="str">
            <v>113H</v>
          </cell>
          <cell r="G35" t="str">
            <v>H</v>
          </cell>
          <cell r="H35" t="str">
            <v>17. 6</v>
          </cell>
          <cell r="I35" t="str">
            <v>Equipment</v>
          </cell>
          <cell r="J35">
            <v>0</v>
          </cell>
          <cell r="K35">
            <v>38565</v>
          </cell>
          <cell r="L35">
            <v>11514.86</v>
          </cell>
        </row>
        <row r="36">
          <cell r="A36">
            <v>3411</v>
          </cell>
          <cell r="C36" t="str">
            <v>TACK TRUCK</v>
          </cell>
          <cell r="D36" t="str">
            <v>LT8513</v>
          </cell>
          <cell r="E36" t="str">
            <v>88009-02-</v>
          </cell>
          <cell r="F36" t="str">
            <v>303H</v>
          </cell>
          <cell r="G36" t="str">
            <v>H</v>
          </cell>
          <cell r="H36" t="str">
            <v>17. 4</v>
          </cell>
          <cell r="I36" t="str">
            <v>Equipment</v>
          </cell>
          <cell r="J36">
            <v>0</v>
          </cell>
          <cell r="K36">
            <v>36997</v>
          </cell>
          <cell r="L36">
            <v>141267.91</v>
          </cell>
        </row>
        <row r="37">
          <cell r="A37">
            <v>3414</v>
          </cell>
          <cell r="B37" t="str">
            <v>3414-01</v>
          </cell>
          <cell r="C37" t="str">
            <v>REPAIR HYDRAULIC PUMP</v>
          </cell>
          <cell r="E37" t="str">
            <v>88009-02-</v>
          </cell>
          <cell r="F37" t="str">
            <v>603H</v>
          </cell>
          <cell r="G37" t="str">
            <v>H</v>
          </cell>
          <cell r="H37" t="str">
            <v xml:space="preserve"> 2. 2</v>
          </cell>
          <cell r="I37" t="str">
            <v>Equipment</v>
          </cell>
          <cell r="J37">
            <v>0</v>
          </cell>
          <cell r="K37">
            <v>39274</v>
          </cell>
          <cell r="L37">
            <v>14237.35</v>
          </cell>
        </row>
        <row r="38">
          <cell r="A38">
            <v>3414</v>
          </cell>
          <cell r="C38" t="str">
            <v>EXCAVATOR</v>
          </cell>
          <cell r="D38" t="str">
            <v>345BL</v>
          </cell>
          <cell r="E38" t="str">
            <v>88009-02-</v>
          </cell>
          <cell r="F38" t="str">
            <v>603H</v>
          </cell>
          <cell r="G38" t="str">
            <v>H</v>
          </cell>
          <cell r="H38" t="str">
            <v xml:space="preserve"> 2. 2</v>
          </cell>
          <cell r="I38" t="str">
            <v>Equipment</v>
          </cell>
          <cell r="J38">
            <v>0</v>
          </cell>
          <cell r="K38">
            <v>37606</v>
          </cell>
          <cell r="L38">
            <v>167237.85</v>
          </cell>
        </row>
        <row r="39">
          <cell r="A39">
            <v>3420</v>
          </cell>
          <cell r="C39" t="str">
            <v>WINDROW ELEVATOR</v>
          </cell>
          <cell r="D39" t="str">
            <v>660H</v>
          </cell>
          <cell r="E39" t="str">
            <v>88009-02-</v>
          </cell>
          <cell r="F39" t="str">
            <v>303H</v>
          </cell>
          <cell r="G39" t="str">
            <v>H</v>
          </cell>
          <cell r="H39" t="str">
            <v xml:space="preserve"> 9. 5</v>
          </cell>
          <cell r="I39" t="str">
            <v>Equipment</v>
          </cell>
          <cell r="J39">
            <v>0</v>
          </cell>
          <cell r="K39">
            <v>37529</v>
          </cell>
          <cell r="L39">
            <v>20009.189999999999</v>
          </cell>
        </row>
        <row r="40">
          <cell r="A40">
            <v>3421</v>
          </cell>
          <cell r="C40" t="str">
            <v>ASHPALT ROLLER</v>
          </cell>
          <cell r="D40" t="str">
            <v>634-C</v>
          </cell>
          <cell r="E40" t="str">
            <v>88009-02-</v>
          </cell>
          <cell r="F40" t="str">
            <v>303H</v>
          </cell>
          <cell r="G40" t="str">
            <v>H</v>
          </cell>
          <cell r="H40" t="str">
            <v>11. 5</v>
          </cell>
          <cell r="I40" t="str">
            <v>Equipment</v>
          </cell>
          <cell r="J40">
            <v>0</v>
          </cell>
          <cell r="K40">
            <v>37606</v>
          </cell>
          <cell r="L40">
            <v>65877.75</v>
          </cell>
        </row>
        <row r="41">
          <cell r="A41">
            <v>3451</v>
          </cell>
          <cell r="C41" t="str">
            <v>ASHPALT PAVER</v>
          </cell>
          <cell r="D41" t="str">
            <v>CR551-FWA</v>
          </cell>
          <cell r="E41" t="str">
            <v>88009-02-</v>
          </cell>
          <cell r="F41" t="str">
            <v>303H</v>
          </cell>
          <cell r="G41" t="str">
            <v>H</v>
          </cell>
          <cell r="H41" t="str">
            <v xml:space="preserve"> 9. 2</v>
          </cell>
          <cell r="I41" t="str">
            <v>Equipment</v>
          </cell>
          <cell r="J41">
            <v>0</v>
          </cell>
          <cell r="K41">
            <v>37397</v>
          </cell>
          <cell r="L41">
            <v>313649.40999999997</v>
          </cell>
        </row>
        <row r="42">
          <cell r="A42">
            <v>3452</v>
          </cell>
          <cell r="C42" t="str">
            <v>LUBE TRUCK</v>
          </cell>
          <cell r="D42" t="str">
            <v>330</v>
          </cell>
          <cell r="E42" t="str">
            <v>88009-02-</v>
          </cell>
          <cell r="F42" t="str">
            <v>303H</v>
          </cell>
          <cell r="G42" t="str">
            <v>H</v>
          </cell>
          <cell r="H42" t="str">
            <v>17. 3</v>
          </cell>
          <cell r="I42" t="str">
            <v>Equipment</v>
          </cell>
          <cell r="J42">
            <v>0</v>
          </cell>
          <cell r="K42">
            <v>37515</v>
          </cell>
          <cell r="L42">
            <v>136211.20000000001</v>
          </cell>
        </row>
        <row r="43">
          <cell r="A43">
            <v>3457</v>
          </cell>
          <cell r="C43" t="str">
            <v>MOTOR GRADER</v>
          </cell>
          <cell r="D43" t="str">
            <v>140H</v>
          </cell>
          <cell r="E43" t="str">
            <v>88009-02-</v>
          </cell>
          <cell r="F43" t="str">
            <v>303H</v>
          </cell>
          <cell r="G43" t="str">
            <v>H</v>
          </cell>
          <cell r="H43" t="str">
            <v xml:space="preserve"> 1. 4</v>
          </cell>
          <cell r="I43" t="str">
            <v>Equipment</v>
          </cell>
          <cell r="J43">
            <v>0</v>
          </cell>
          <cell r="K43">
            <v>37750</v>
          </cell>
          <cell r="L43">
            <v>256952.77</v>
          </cell>
        </row>
        <row r="44">
          <cell r="A44">
            <v>3466</v>
          </cell>
          <cell r="C44" t="str">
            <v>WHEEL LOADER</v>
          </cell>
          <cell r="D44" t="str">
            <v>988G</v>
          </cell>
          <cell r="E44" t="str">
            <v>88009-02-</v>
          </cell>
          <cell r="F44" t="str">
            <v>903H</v>
          </cell>
          <cell r="G44" t="str">
            <v>H</v>
          </cell>
          <cell r="H44" t="str">
            <v xml:space="preserve"> 3. 8</v>
          </cell>
          <cell r="I44" t="str">
            <v>Equipment</v>
          </cell>
          <cell r="J44">
            <v>0</v>
          </cell>
          <cell r="K44">
            <v>38147</v>
          </cell>
          <cell r="L44">
            <v>327761.25</v>
          </cell>
        </row>
        <row r="45">
          <cell r="A45">
            <v>3473</v>
          </cell>
          <cell r="C45" t="str">
            <v>MOTOR GRADER</v>
          </cell>
          <cell r="D45" t="str">
            <v>140H</v>
          </cell>
          <cell r="E45" t="str">
            <v>88009-02-</v>
          </cell>
          <cell r="F45" t="str">
            <v>403H</v>
          </cell>
          <cell r="G45" t="str">
            <v>H</v>
          </cell>
          <cell r="H45" t="str">
            <v xml:space="preserve"> 1. 2</v>
          </cell>
          <cell r="I45" t="str">
            <v>Equipment</v>
          </cell>
          <cell r="J45">
            <v>0</v>
          </cell>
          <cell r="K45">
            <v>38212</v>
          </cell>
          <cell r="L45">
            <v>271452.59999999998</v>
          </cell>
        </row>
        <row r="46">
          <cell r="A46">
            <v>3475</v>
          </cell>
          <cell r="B46" t="str">
            <v>3475-1</v>
          </cell>
          <cell r="C46" t="str">
            <v>TIGER DOZER OVERHAUL - QUINN</v>
          </cell>
          <cell r="D46" t="str">
            <v>690 D</v>
          </cell>
          <cell r="E46" t="str">
            <v>88009-02-</v>
          </cell>
          <cell r="F46" t="str">
            <v>303H</v>
          </cell>
          <cell r="G46" t="str">
            <v>H</v>
          </cell>
          <cell r="H46" t="str">
            <v xml:space="preserve"> 7. 1</v>
          </cell>
          <cell r="I46" t="str">
            <v>Equipment</v>
          </cell>
          <cell r="J46">
            <v>0</v>
          </cell>
          <cell r="K46">
            <v>38670</v>
          </cell>
          <cell r="L46">
            <v>54107.33</v>
          </cell>
        </row>
        <row r="47">
          <cell r="A47">
            <v>3475</v>
          </cell>
          <cell r="C47" t="str">
            <v>DOZER RUBBER TIRE</v>
          </cell>
          <cell r="D47" t="str">
            <v>690 D</v>
          </cell>
          <cell r="E47" t="str">
            <v>88009-02-</v>
          </cell>
          <cell r="F47" t="str">
            <v>303H</v>
          </cell>
          <cell r="G47" t="str">
            <v>H</v>
          </cell>
          <cell r="H47" t="str">
            <v xml:space="preserve"> 7. 1</v>
          </cell>
          <cell r="I47" t="str">
            <v>Equipment</v>
          </cell>
          <cell r="J47">
            <v>0</v>
          </cell>
          <cell r="K47">
            <v>38273</v>
          </cell>
          <cell r="L47">
            <v>731445</v>
          </cell>
        </row>
        <row r="48">
          <cell r="A48">
            <v>3477</v>
          </cell>
          <cell r="C48" t="str">
            <v>LUBE TRUCK</v>
          </cell>
          <cell r="D48" t="str">
            <v>4300</v>
          </cell>
          <cell r="E48" t="str">
            <v>88009-02-</v>
          </cell>
          <cell r="F48" t="str">
            <v>103H</v>
          </cell>
          <cell r="G48" t="str">
            <v>H</v>
          </cell>
          <cell r="H48" t="str">
            <v>17. 3</v>
          </cell>
          <cell r="I48" t="str">
            <v>Equipment</v>
          </cell>
          <cell r="J48">
            <v>0</v>
          </cell>
          <cell r="K48">
            <v>38273</v>
          </cell>
          <cell r="L48">
            <v>108283.99</v>
          </cell>
        </row>
        <row r="49">
          <cell r="A49">
            <v>3486</v>
          </cell>
          <cell r="C49" t="str">
            <v>MOTOR GRADER</v>
          </cell>
          <cell r="D49" t="str">
            <v>140H</v>
          </cell>
          <cell r="E49" t="str">
            <v>88009-02-</v>
          </cell>
          <cell r="F49" t="str">
            <v>103H</v>
          </cell>
          <cell r="G49" t="str">
            <v>H</v>
          </cell>
          <cell r="H49" t="str">
            <v xml:space="preserve"> 1. 2</v>
          </cell>
          <cell r="I49" t="str">
            <v>Equipment</v>
          </cell>
          <cell r="J49">
            <v>38470</v>
          </cell>
          <cell r="K49">
            <v>0</v>
          </cell>
          <cell r="L49">
            <v>284894.39</v>
          </cell>
        </row>
        <row r="50">
          <cell r="A50">
            <v>3487</v>
          </cell>
          <cell r="B50" t="str">
            <v>3487-1</v>
          </cell>
          <cell r="C50" t="str">
            <v>FORM RACKS(2)STG BOXES(2)</v>
          </cell>
          <cell r="D50" t="str">
            <v>FL-70</v>
          </cell>
          <cell r="E50" t="str">
            <v>88009-02-</v>
          </cell>
          <cell r="F50" t="str">
            <v>113H</v>
          </cell>
          <cell r="G50" t="str">
            <v>H</v>
          </cell>
          <cell r="H50" t="str">
            <v>17. 6</v>
          </cell>
          <cell r="I50" t="str">
            <v>Equipment</v>
          </cell>
          <cell r="J50">
            <v>0</v>
          </cell>
          <cell r="K50">
            <v>38487</v>
          </cell>
          <cell r="L50">
            <v>3955.45</v>
          </cell>
        </row>
        <row r="51">
          <cell r="A51">
            <v>3487</v>
          </cell>
          <cell r="C51" t="str">
            <v>FLATBED TRUCK</v>
          </cell>
          <cell r="D51" t="str">
            <v>FL-70</v>
          </cell>
          <cell r="E51" t="str">
            <v>88009-02-</v>
          </cell>
          <cell r="F51" t="str">
            <v>113H</v>
          </cell>
          <cell r="G51" t="str">
            <v>H</v>
          </cell>
          <cell r="H51" t="str">
            <v>17. 6</v>
          </cell>
          <cell r="I51" t="str">
            <v>Equipment</v>
          </cell>
          <cell r="J51">
            <v>0</v>
          </cell>
          <cell r="K51">
            <v>38436</v>
          </cell>
          <cell r="L51">
            <v>21004.21</v>
          </cell>
        </row>
        <row r="52">
          <cell r="A52">
            <v>3497</v>
          </cell>
          <cell r="C52" t="str">
            <v>MOTOR GRADER</v>
          </cell>
          <cell r="D52" t="str">
            <v>140H</v>
          </cell>
          <cell r="E52" t="str">
            <v>88009-02-</v>
          </cell>
          <cell r="F52" t="str">
            <v>303H</v>
          </cell>
          <cell r="G52" t="str">
            <v>H</v>
          </cell>
          <cell r="H52" t="str">
            <v xml:space="preserve"> 1. 4</v>
          </cell>
          <cell r="I52" t="str">
            <v>Equipment</v>
          </cell>
          <cell r="J52">
            <v>0</v>
          </cell>
          <cell r="K52">
            <v>38808</v>
          </cell>
          <cell r="L52">
            <v>290637.21000000002</v>
          </cell>
        </row>
        <row r="53">
          <cell r="A53">
            <v>3498</v>
          </cell>
          <cell r="C53" t="str">
            <v>BACKHOE</v>
          </cell>
          <cell r="D53" t="str">
            <v>446D</v>
          </cell>
          <cell r="E53" t="str">
            <v>88009-02-</v>
          </cell>
          <cell r="F53" t="str">
            <v>303H</v>
          </cell>
          <cell r="G53" t="str">
            <v>H</v>
          </cell>
          <cell r="H53" t="str">
            <v xml:space="preserve"> 3. 2</v>
          </cell>
          <cell r="I53" t="str">
            <v>Equipment</v>
          </cell>
          <cell r="J53">
            <v>0</v>
          </cell>
          <cell r="K53">
            <v>38808</v>
          </cell>
          <cell r="L53">
            <v>148690.07999999999</v>
          </cell>
        </row>
        <row r="54">
          <cell r="A54">
            <v>3499</v>
          </cell>
          <cell r="C54" t="str">
            <v>WHEEL LOADER</v>
          </cell>
          <cell r="D54" t="str">
            <v>980H</v>
          </cell>
          <cell r="E54" t="str">
            <v>88009-02-</v>
          </cell>
          <cell r="F54" t="str">
            <v>303H</v>
          </cell>
          <cell r="G54" t="str">
            <v>H</v>
          </cell>
          <cell r="H54" t="str">
            <v xml:space="preserve"> 3. 7</v>
          </cell>
          <cell r="I54" t="str">
            <v>Equipment</v>
          </cell>
          <cell r="J54">
            <v>0</v>
          </cell>
          <cell r="K54">
            <v>38808</v>
          </cell>
          <cell r="L54">
            <v>421040.98</v>
          </cell>
        </row>
        <row r="55">
          <cell r="A55">
            <v>3503</v>
          </cell>
          <cell r="C55" t="str">
            <v>SCRAPER</v>
          </cell>
          <cell r="D55" t="str">
            <v>613C</v>
          </cell>
          <cell r="E55" t="str">
            <v>88009-02-</v>
          </cell>
          <cell r="F55" t="str">
            <v>403H</v>
          </cell>
          <cell r="G55" t="str">
            <v>H</v>
          </cell>
          <cell r="H55" t="str">
            <v xml:space="preserve"> 5. 3</v>
          </cell>
          <cell r="I55" t="str">
            <v>Equipment</v>
          </cell>
          <cell r="J55">
            <v>0</v>
          </cell>
          <cell r="K55">
            <v>38959</v>
          </cell>
          <cell r="L55">
            <v>59262.5</v>
          </cell>
        </row>
        <row r="56">
          <cell r="A56">
            <v>3508</v>
          </cell>
          <cell r="C56" t="str">
            <v>SKIP LOADER</v>
          </cell>
          <cell r="D56" t="str">
            <v>210 LE</v>
          </cell>
          <cell r="E56" t="str">
            <v>88009-02-</v>
          </cell>
          <cell r="F56" t="str">
            <v>103H</v>
          </cell>
          <cell r="G56" t="str">
            <v>H</v>
          </cell>
          <cell r="H56" t="str">
            <v xml:space="preserve"> 3. 1</v>
          </cell>
          <cell r="I56" t="str">
            <v>Equipment</v>
          </cell>
          <cell r="J56">
            <v>0</v>
          </cell>
          <cell r="K56">
            <v>38975</v>
          </cell>
          <cell r="L56">
            <v>67191.86</v>
          </cell>
        </row>
        <row r="57">
          <cell r="A57">
            <v>3511</v>
          </cell>
          <cell r="C57" t="str">
            <v>BACKHOE</v>
          </cell>
          <cell r="D57" t="str">
            <v>446D</v>
          </cell>
          <cell r="E57" t="str">
            <v>88009-02-</v>
          </cell>
          <cell r="F57" t="str">
            <v>103H</v>
          </cell>
          <cell r="G57" t="str">
            <v>H</v>
          </cell>
          <cell r="H57" t="str">
            <v xml:space="preserve"> 3. 2</v>
          </cell>
          <cell r="I57" t="str">
            <v>Equipment</v>
          </cell>
          <cell r="J57">
            <v>0</v>
          </cell>
          <cell r="K57">
            <v>38992</v>
          </cell>
          <cell r="L57">
            <v>150348.6</v>
          </cell>
        </row>
        <row r="58">
          <cell r="A58">
            <v>3512</v>
          </cell>
          <cell r="C58" t="str">
            <v>SKIP LOADER</v>
          </cell>
          <cell r="D58" t="str">
            <v>210 LE</v>
          </cell>
          <cell r="E58" t="str">
            <v>88009-02-</v>
          </cell>
          <cell r="F58" t="str">
            <v>303H</v>
          </cell>
          <cell r="G58" t="str">
            <v>H</v>
          </cell>
          <cell r="H58" t="str">
            <v xml:space="preserve"> 3. 1</v>
          </cell>
          <cell r="I58" t="str">
            <v>Equipment</v>
          </cell>
          <cell r="J58">
            <v>0</v>
          </cell>
          <cell r="K58">
            <v>38999</v>
          </cell>
          <cell r="L58">
            <v>66571.149999999994</v>
          </cell>
        </row>
        <row r="59">
          <cell r="A59">
            <v>3515</v>
          </cell>
          <cell r="C59" t="str">
            <v>SKIP LOADER</v>
          </cell>
          <cell r="D59" t="str">
            <v>210LE</v>
          </cell>
          <cell r="E59" t="str">
            <v>88009-02-</v>
          </cell>
          <cell r="F59" t="str">
            <v>103H</v>
          </cell>
          <cell r="G59" t="str">
            <v>H</v>
          </cell>
          <cell r="H59" t="str">
            <v xml:space="preserve"> 3. 1</v>
          </cell>
          <cell r="I59" t="str">
            <v>Equipment</v>
          </cell>
          <cell r="J59">
            <v>0</v>
          </cell>
          <cell r="K59">
            <v>39100</v>
          </cell>
          <cell r="L59">
            <v>67191.86</v>
          </cell>
        </row>
        <row r="60">
          <cell r="A60">
            <v>3522</v>
          </cell>
          <cell r="C60" t="str">
            <v>MOTOR GRADER</v>
          </cell>
          <cell r="D60" t="str">
            <v>140H</v>
          </cell>
          <cell r="E60" t="str">
            <v>88009-02-</v>
          </cell>
          <cell r="F60" t="str">
            <v>303H</v>
          </cell>
          <cell r="G60" t="str">
            <v>H</v>
          </cell>
          <cell r="H60" t="str">
            <v xml:space="preserve"> 1. 4</v>
          </cell>
          <cell r="I60" t="str">
            <v>Equipment</v>
          </cell>
          <cell r="J60">
            <v>0</v>
          </cell>
          <cell r="K60">
            <v>39225</v>
          </cell>
          <cell r="L60">
            <v>144078.82</v>
          </cell>
        </row>
        <row r="61">
          <cell r="A61">
            <v>3540</v>
          </cell>
          <cell r="C61" t="str">
            <v>WHEEL LOADER</v>
          </cell>
          <cell r="D61" t="str">
            <v>950H</v>
          </cell>
          <cell r="E61" t="str">
            <v>88009-02-</v>
          </cell>
          <cell r="F61" t="str">
            <v>303H</v>
          </cell>
          <cell r="G61" t="str">
            <v>H</v>
          </cell>
          <cell r="H61" t="str">
            <v xml:space="preserve"> 3. 6</v>
          </cell>
          <cell r="I61" t="str">
            <v>Equipment</v>
          </cell>
          <cell r="J61">
            <v>39465</v>
          </cell>
          <cell r="K61">
            <v>0</v>
          </cell>
          <cell r="L61">
            <v>227570.41</v>
          </cell>
        </row>
        <row r="62">
          <cell r="A62">
            <v>3541</v>
          </cell>
          <cell r="C62" t="str">
            <v>EXCAVATOR</v>
          </cell>
          <cell r="D62" t="str">
            <v>330 DL</v>
          </cell>
          <cell r="E62" t="str">
            <v>88009-02-</v>
          </cell>
          <cell r="F62" t="str">
            <v>603H</v>
          </cell>
          <cell r="G62" t="str">
            <v>H</v>
          </cell>
          <cell r="H62" t="str">
            <v xml:space="preserve"> 2. 1</v>
          </cell>
          <cell r="I62" t="str">
            <v>Equipment</v>
          </cell>
          <cell r="J62">
            <v>39539</v>
          </cell>
          <cell r="K62">
            <v>0</v>
          </cell>
          <cell r="L62">
            <v>352925.68</v>
          </cell>
        </row>
        <row r="63">
          <cell r="A63">
            <v>3550</v>
          </cell>
          <cell r="C63" t="str">
            <v>WHEEL LOADER</v>
          </cell>
          <cell r="D63" t="str">
            <v>950H</v>
          </cell>
          <cell r="E63" t="str">
            <v>88009-02-</v>
          </cell>
          <cell r="F63" t="str">
            <v>603H</v>
          </cell>
          <cell r="G63" t="str">
            <v>H</v>
          </cell>
          <cell r="H63" t="str">
            <v xml:space="preserve"> 3. 6</v>
          </cell>
          <cell r="I63" t="str">
            <v>Equipment</v>
          </cell>
          <cell r="J63">
            <v>39721</v>
          </cell>
          <cell r="K63">
            <v>0</v>
          </cell>
          <cell r="L63">
            <v>240580.19</v>
          </cell>
        </row>
        <row r="64">
          <cell r="A64" t="str">
            <v>SUBTOTAL HOURLY EQUIPMENT</v>
          </cell>
          <cell r="L64">
            <v>7425794.6800000025</v>
          </cell>
        </row>
        <row r="66">
          <cell r="A66" t="str">
            <v>HOULRY  VEHICLES</v>
          </cell>
        </row>
        <row r="67">
          <cell r="A67">
            <v>3199</v>
          </cell>
          <cell r="B67" t="str">
            <v>3199-2</v>
          </cell>
          <cell r="C67" t="str">
            <v>REFITTING</v>
          </cell>
          <cell r="E67" t="str">
            <v>88009-02-</v>
          </cell>
          <cell r="F67" t="str">
            <v>403H</v>
          </cell>
          <cell r="G67" t="str">
            <v>H</v>
          </cell>
          <cell r="H67" t="str">
            <v>17.17</v>
          </cell>
          <cell r="I67" t="str">
            <v>Vehicle</v>
          </cell>
          <cell r="J67">
            <v>0</v>
          </cell>
          <cell r="K67">
            <v>31352</v>
          </cell>
          <cell r="L67">
            <v>1877</v>
          </cell>
        </row>
        <row r="68">
          <cell r="A68">
            <v>3199</v>
          </cell>
          <cell r="B68" t="str">
            <v>3199-1</v>
          </cell>
          <cell r="C68" t="str">
            <v>3000 GAL WATER TANK</v>
          </cell>
          <cell r="E68" t="str">
            <v>88009-02-</v>
          </cell>
          <cell r="F68" t="str">
            <v>403H</v>
          </cell>
          <cell r="G68" t="str">
            <v>H</v>
          </cell>
          <cell r="H68" t="str">
            <v>17.17</v>
          </cell>
          <cell r="I68" t="str">
            <v>Vehicle</v>
          </cell>
          <cell r="J68">
            <v>0</v>
          </cell>
          <cell r="K68">
            <v>31321</v>
          </cell>
          <cell r="L68">
            <v>15768</v>
          </cell>
        </row>
        <row r="69">
          <cell r="A69">
            <v>3199</v>
          </cell>
          <cell r="C69" t="str">
            <v>3 AXLE WATER TRUCK</v>
          </cell>
          <cell r="D69" t="str">
            <v>WATER TRUCK</v>
          </cell>
          <cell r="E69" t="str">
            <v>88009-02-</v>
          </cell>
          <cell r="F69" t="str">
            <v>403H</v>
          </cell>
          <cell r="G69" t="str">
            <v>H</v>
          </cell>
          <cell r="H69" t="str">
            <v>17.17</v>
          </cell>
          <cell r="I69" t="str">
            <v>Vehicle</v>
          </cell>
          <cell r="J69">
            <v>0</v>
          </cell>
          <cell r="K69">
            <v>30286</v>
          </cell>
          <cell r="L69">
            <v>46807</v>
          </cell>
        </row>
        <row r="70">
          <cell r="A70">
            <v>3217</v>
          </cell>
          <cell r="C70" t="str">
            <v>3 AXLE WATER TRUCK</v>
          </cell>
          <cell r="D70" t="str">
            <v>2270</v>
          </cell>
          <cell r="E70" t="str">
            <v>88009-02-</v>
          </cell>
          <cell r="F70" t="str">
            <v>303H</v>
          </cell>
          <cell r="G70" t="str">
            <v>H</v>
          </cell>
          <cell r="H70" t="str">
            <v>17.17</v>
          </cell>
          <cell r="I70" t="str">
            <v>Vehicle</v>
          </cell>
          <cell r="J70">
            <v>0</v>
          </cell>
          <cell r="K70">
            <v>31138</v>
          </cell>
          <cell r="L70">
            <v>37206</v>
          </cell>
        </row>
        <row r="71">
          <cell r="A71">
            <v>3313</v>
          </cell>
          <cell r="C71" t="str">
            <v>2 AXLE WATER TRUCK</v>
          </cell>
          <cell r="D71" t="str">
            <v>LNT8000</v>
          </cell>
          <cell r="E71" t="str">
            <v>88009-02-</v>
          </cell>
          <cell r="F71" t="str">
            <v>303H</v>
          </cell>
          <cell r="G71" t="str">
            <v>H</v>
          </cell>
          <cell r="H71" t="str">
            <v>17.15</v>
          </cell>
          <cell r="I71" t="str">
            <v>Vehicle</v>
          </cell>
          <cell r="J71">
            <v>0</v>
          </cell>
          <cell r="K71">
            <v>33543</v>
          </cell>
          <cell r="L71">
            <v>72950</v>
          </cell>
        </row>
        <row r="72">
          <cell r="A72">
            <v>3318</v>
          </cell>
          <cell r="C72" t="str">
            <v>2 AXLE WATER TRUCK</v>
          </cell>
          <cell r="D72" t="str">
            <v>LN8000</v>
          </cell>
          <cell r="E72" t="str">
            <v>88009-02-</v>
          </cell>
          <cell r="F72" t="str">
            <v>603H</v>
          </cell>
          <cell r="G72" t="str">
            <v>H</v>
          </cell>
          <cell r="H72" t="str">
            <v>17.15</v>
          </cell>
          <cell r="I72" t="str">
            <v>Vehicle</v>
          </cell>
          <cell r="J72">
            <v>0</v>
          </cell>
          <cell r="K72">
            <v>33786</v>
          </cell>
          <cell r="L72">
            <v>49814</v>
          </cell>
        </row>
        <row r="73">
          <cell r="A73">
            <v>3408</v>
          </cell>
          <cell r="C73" t="str">
            <v>2 AXLE WATER TRUCK</v>
          </cell>
          <cell r="D73" t="str">
            <v>L7501</v>
          </cell>
          <cell r="E73" t="str">
            <v>88009-02-</v>
          </cell>
          <cell r="F73" t="str">
            <v>103H</v>
          </cell>
          <cell r="G73" t="str">
            <v>H</v>
          </cell>
          <cell r="H73" t="str">
            <v>17.15</v>
          </cell>
          <cell r="I73" t="str">
            <v>Vehicle</v>
          </cell>
          <cell r="J73">
            <v>0</v>
          </cell>
          <cell r="K73">
            <v>36951</v>
          </cell>
          <cell r="L73">
            <v>43200</v>
          </cell>
        </row>
        <row r="74">
          <cell r="A74">
            <v>3409</v>
          </cell>
          <cell r="C74" t="str">
            <v>2 AXLE WATER TRUCK</v>
          </cell>
          <cell r="D74" t="str">
            <v>L7500</v>
          </cell>
          <cell r="E74" t="str">
            <v>88009-02-</v>
          </cell>
          <cell r="F74" t="str">
            <v>103H</v>
          </cell>
          <cell r="G74" t="str">
            <v>H</v>
          </cell>
          <cell r="H74" t="str">
            <v>17.15</v>
          </cell>
          <cell r="I74" t="str">
            <v>Vehicle</v>
          </cell>
          <cell r="J74">
            <v>0</v>
          </cell>
          <cell r="K74">
            <v>36951</v>
          </cell>
          <cell r="L74">
            <v>43200</v>
          </cell>
        </row>
        <row r="75">
          <cell r="A75">
            <v>3542</v>
          </cell>
          <cell r="C75" t="str">
            <v>3 AXLE WATER TRUCK</v>
          </cell>
          <cell r="D75" t="str">
            <v>340</v>
          </cell>
          <cell r="E75" t="str">
            <v>88009-02-</v>
          </cell>
          <cell r="F75" t="str">
            <v>303H</v>
          </cell>
          <cell r="G75" t="str">
            <v>H</v>
          </cell>
          <cell r="H75" t="str">
            <v>17.17</v>
          </cell>
          <cell r="I75" t="str">
            <v>Vehicle</v>
          </cell>
          <cell r="J75">
            <v>0</v>
          </cell>
          <cell r="K75">
            <v>39574</v>
          </cell>
          <cell r="L75">
            <v>136480.29999999999</v>
          </cell>
        </row>
        <row r="76">
          <cell r="A76" t="str">
            <v>SUBTOTAL HOURLY VEHICLES</v>
          </cell>
          <cell r="L76">
            <v>447302.3</v>
          </cell>
        </row>
        <row r="78">
          <cell r="A78" t="str">
            <v>MONTHLY  EQUIPMENT</v>
          </cell>
        </row>
        <row r="79">
          <cell r="A79">
            <v>2632</v>
          </cell>
          <cell r="C79" t="str">
            <v>DUMP TRAILER</v>
          </cell>
          <cell r="E79" t="str">
            <v>88009-02-</v>
          </cell>
          <cell r="F79" t="str">
            <v>403M</v>
          </cell>
          <cell r="G79" t="str">
            <v>M</v>
          </cell>
          <cell r="H79" t="str">
            <v>21. 4</v>
          </cell>
          <cell r="I79" t="str">
            <v>Equipment</v>
          </cell>
          <cell r="J79">
            <v>0</v>
          </cell>
          <cell r="K79">
            <v>29190</v>
          </cell>
          <cell r="L79">
            <v>2904</v>
          </cell>
        </row>
        <row r="80">
          <cell r="A80">
            <v>2951</v>
          </cell>
          <cell r="C80" t="str">
            <v>OFFICE TRAILER</v>
          </cell>
          <cell r="E80" t="str">
            <v>88009-02-</v>
          </cell>
          <cell r="F80" t="str">
            <v>103M</v>
          </cell>
          <cell r="G80" t="str">
            <v>M</v>
          </cell>
          <cell r="H80" t="str">
            <v>21. 5</v>
          </cell>
          <cell r="I80" t="str">
            <v>Equipment</v>
          </cell>
          <cell r="J80">
            <v>0</v>
          </cell>
          <cell r="K80">
            <v>26543</v>
          </cell>
          <cell r="L80">
            <v>1945</v>
          </cell>
        </row>
        <row r="81">
          <cell r="A81">
            <v>3121</v>
          </cell>
          <cell r="C81" t="str">
            <v>SAND SPREADER</v>
          </cell>
          <cell r="E81" t="str">
            <v>88009-02-</v>
          </cell>
          <cell r="F81" t="str">
            <v>103M</v>
          </cell>
          <cell r="G81" t="str">
            <v>M</v>
          </cell>
          <cell r="H81" t="str">
            <v>23. 7</v>
          </cell>
          <cell r="I81" t="str">
            <v>Equipment</v>
          </cell>
          <cell r="J81">
            <v>0</v>
          </cell>
          <cell r="K81">
            <v>36982</v>
          </cell>
          <cell r="L81">
            <v>2160</v>
          </cell>
        </row>
        <row r="82">
          <cell r="A82">
            <v>3125</v>
          </cell>
          <cell r="C82" t="str">
            <v>PIONEER STACK RET CV</v>
          </cell>
          <cell r="E82" t="str">
            <v>88009-02-</v>
          </cell>
          <cell r="F82" t="str">
            <v>903M</v>
          </cell>
          <cell r="G82" t="str">
            <v>M</v>
          </cell>
          <cell r="H82" t="str">
            <v>10. 1</v>
          </cell>
          <cell r="I82" t="str">
            <v>Equipment</v>
          </cell>
          <cell r="J82">
            <v>0</v>
          </cell>
          <cell r="K82">
            <v>34213</v>
          </cell>
          <cell r="L82">
            <v>15000</v>
          </cell>
        </row>
        <row r="83">
          <cell r="A83">
            <v>3126</v>
          </cell>
          <cell r="C83" t="str">
            <v>TRANSFER CONVEYOR/P</v>
          </cell>
          <cell r="E83" t="str">
            <v>88009-02-</v>
          </cell>
          <cell r="F83" t="str">
            <v>903M</v>
          </cell>
          <cell r="G83" t="str">
            <v>M</v>
          </cell>
          <cell r="H83" t="str">
            <v>10. 1</v>
          </cell>
          <cell r="I83" t="str">
            <v>Equipment</v>
          </cell>
          <cell r="J83">
            <v>0</v>
          </cell>
          <cell r="K83">
            <v>34213</v>
          </cell>
          <cell r="L83">
            <v>10000</v>
          </cell>
        </row>
        <row r="84">
          <cell r="A84">
            <v>3127</v>
          </cell>
          <cell r="C84" t="str">
            <v>TRAILER</v>
          </cell>
          <cell r="D84" t="str">
            <v>STF2407016</v>
          </cell>
          <cell r="E84" t="str">
            <v>88009-02-</v>
          </cell>
          <cell r="F84" t="str">
            <v>303M</v>
          </cell>
          <cell r="G84" t="str">
            <v>M</v>
          </cell>
          <cell r="H84" t="str">
            <v>21. 2</v>
          </cell>
          <cell r="I84" t="str">
            <v>Equipment</v>
          </cell>
          <cell r="J84">
            <v>0</v>
          </cell>
          <cell r="K84">
            <v>28430</v>
          </cell>
          <cell r="L84">
            <v>2809</v>
          </cell>
        </row>
        <row r="85">
          <cell r="A85">
            <v>3128</v>
          </cell>
          <cell r="C85" t="str">
            <v>MATERIAL TRAILER</v>
          </cell>
          <cell r="D85" t="str">
            <v>TRAILER</v>
          </cell>
          <cell r="E85" t="str">
            <v>88009-02-</v>
          </cell>
          <cell r="F85" t="str">
            <v>113M</v>
          </cell>
          <cell r="G85" t="str">
            <v>M</v>
          </cell>
          <cell r="H85" t="str">
            <v>21. 2</v>
          </cell>
          <cell r="I85" t="str">
            <v>Equipment</v>
          </cell>
          <cell r="J85">
            <v>0</v>
          </cell>
          <cell r="K85">
            <v>28460</v>
          </cell>
          <cell r="L85">
            <v>4929</v>
          </cell>
        </row>
        <row r="86">
          <cell r="A86">
            <v>3130</v>
          </cell>
          <cell r="C86" t="str">
            <v>RADIAL STACK CONVYR</v>
          </cell>
          <cell r="E86" t="str">
            <v>88009-02-</v>
          </cell>
          <cell r="F86" t="str">
            <v>903M</v>
          </cell>
          <cell r="G86" t="str">
            <v>M</v>
          </cell>
          <cell r="H86" t="str">
            <v>10. 1</v>
          </cell>
          <cell r="I86" t="str">
            <v>Equipment</v>
          </cell>
          <cell r="J86">
            <v>0</v>
          </cell>
          <cell r="K86">
            <v>34213</v>
          </cell>
          <cell r="L86">
            <v>15000</v>
          </cell>
        </row>
        <row r="87">
          <cell r="A87">
            <v>3131</v>
          </cell>
          <cell r="C87" t="str">
            <v>CRUSHER IMPROVEMENTS</v>
          </cell>
          <cell r="E87" t="str">
            <v>88009-02-</v>
          </cell>
          <cell r="F87" t="str">
            <v>903M</v>
          </cell>
          <cell r="G87" t="str">
            <v>M</v>
          </cell>
          <cell r="H87" t="str">
            <v>10. 1</v>
          </cell>
          <cell r="I87" t="str">
            <v>Equipment</v>
          </cell>
          <cell r="J87">
            <v>0</v>
          </cell>
          <cell r="K87">
            <v>34213</v>
          </cell>
          <cell r="L87">
            <v>57561</v>
          </cell>
        </row>
        <row r="88">
          <cell r="A88">
            <v>3154</v>
          </cell>
          <cell r="C88" t="str">
            <v>TACK TRAILER</v>
          </cell>
          <cell r="D88" t="str">
            <v>ES200H</v>
          </cell>
          <cell r="E88" t="str">
            <v>88009-02-</v>
          </cell>
          <cell r="F88" t="str">
            <v>303M</v>
          </cell>
          <cell r="G88" t="str">
            <v>M</v>
          </cell>
          <cell r="H88" t="str">
            <v xml:space="preserve"> 9. 8</v>
          </cell>
          <cell r="I88" t="str">
            <v>Equipment</v>
          </cell>
          <cell r="J88">
            <v>0</v>
          </cell>
          <cell r="K88">
            <v>28946</v>
          </cell>
          <cell r="L88">
            <v>2968</v>
          </cell>
        </row>
        <row r="89">
          <cell r="A89">
            <v>3168</v>
          </cell>
          <cell r="C89" t="str">
            <v>EQUIPMENT TRAILER</v>
          </cell>
          <cell r="D89" t="str">
            <v>232</v>
          </cell>
          <cell r="E89" t="str">
            <v>88009-02-</v>
          </cell>
          <cell r="F89" t="str">
            <v>403M</v>
          </cell>
          <cell r="G89" t="str">
            <v>M</v>
          </cell>
          <cell r="H89" t="str">
            <v>21. 3</v>
          </cell>
          <cell r="I89" t="str">
            <v>Equipment</v>
          </cell>
          <cell r="J89">
            <v>0</v>
          </cell>
          <cell r="K89">
            <v>29312</v>
          </cell>
          <cell r="L89">
            <v>15085</v>
          </cell>
        </row>
        <row r="90">
          <cell r="A90">
            <v>3177</v>
          </cell>
          <cell r="C90" t="str">
            <v>EQUIPMENT TRAILER</v>
          </cell>
          <cell r="D90" t="str">
            <v>ALBA</v>
          </cell>
          <cell r="E90" t="str">
            <v>88009-02-</v>
          </cell>
          <cell r="F90" t="str">
            <v>903M</v>
          </cell>
          <cell r="G90" t="str">
            <v>M</v>
          </cell>
          <cell r="H90" t="str">
            <v>21. 3</v>
          </cell>
          <cell r="I90" t="str">
            <v>Equipment</v>
          </cell>
          <cell r="J90">
            <v>0</v>
          </cell>
          <cell r="K90">
            <v>29495</v>
          </cell>
          <cell r="L90">
            <v>4583</v>
          </cell>
        </row>
        <row r="91">
          <cell r="A91">
            <v>3211</v>
          </cell>
          <cell r="C91" t="str">
            <v>COMPACTOR</v>
          </cell>
          <cell r="D91" t="str">
            <v>815</v>
          </cell>
          <cell r="E91" t="str">
            <v>88009-02-</v>
          </cell>
          <cell r="F91" t="str">
            <v>303M</v>
          </cell>
          <cell r="G91" t="str">
            <v>M</v>
          </cell>
          <cell r="H91" t="str">
            <v>13. 1</v>
          </cell>
          <cell r="I91" t="str">
            <v>Equipment</v>
          </cell>
          <cell r="J91">
            <v>0</v>
          </cell>
          <cell r="K91">
            <v>30864</v>
          </cell>
          <cell r="L91">
            <v>84270</v>
          </cell>
        </row>
        <row r="92">
          <cell r="A92">
            <v>3214</v>
          </cell>
          <cell r="C92" t="str">
            <v>ARROWBOARD</v>
          </cell>
          <cell r="D92" t="str">
            <v>TCS-TI</v>
          </cell>
          <cell r="E92" t="str">
            <v>88009-02-</v>
          </cell>
          <cell r="F92" t="str">
            <v>403M</v>
          </cell>
          <cell r="G92" t="str">
            <v>M</v>
          </cell>
          <cell r="H92" t="str">
            <v>23.10</v>
          </cell>
          <cell r="I92" t="str">
            <v>Equipment</v>
          </cell>
          <cell r="J92">
            <v>0</v>
          </cell>
          <cell r="K92">
            <v>30956</v>
          </cell>
          <cell r="L92">
            <v>4219</v>
          </cell>
        </row>
        <row r="93">
          <cell r="A93">
            <v>3219</v>
          </cell>
          <cell r="C93" t="str">
            <v>CONCRETE SCREED</v>
          </cell>
          <cell r="D93" t="str">
            <v>MV-18</v>
          </cell>
          <cell r="E93" t="str">
            <v>88009-02-</v>
          </cell>
          <cell r="F93" t="str">
            <v>103M</v>
          </cell>
          <cell r="G93" t="str">
            <v>M</v>
          </cell>
          <cell r="H93" t="str">
            <v>15. 2</v>
          </cell>
          <cell r="I93" t="str">
            <v>Equipment</v>
          </cell>
          <cell r="J93">
            <v>0</v>
          </cell>
          <cell r="K93">
            <v>31199</v>
          </cell>
          <cell r="L93">
            <v>5302</v>
          </cell>
        </row>
        <row r="94">
          <cell r="A94">
            <v>3221</v>
          </cell>
          <cell r="C94" t="str">
            <v>SINGLE AXLE TRAILER</v>
          </cell>
          <cell r="D94" t="str">
            <v>TPB 20 TRAILER</v>
          </cell>
          <cell r="E94" t="str">
            <v>88009-02-</v>
          </cell>
          <cell r="F94" t="str">
            <v>103M</v>
          </cell>
          <cell r="G94" t="str">
            <v>M</v>
          </cell>
          <cell r="H94" t="str">
            <v>21. 1</v>
          </cell>
          <cell r="I94" t="str">
            <v>Equipment</v>
          </cell>
          <cell r="J94">
            <v>0</v>
          </cell>
          <cell r="K94">
            <v>31229</v>
          </cell>
          <cell r="L94">
            <v>973</v>
          </cell>
        </row>
        <row r="95">
          <cell r="A95">
            <v>3222</v>
          </cell>
          <cell r="C95" t="str">
            <v>PATCHMASTER TRUCK</v>
          </cell>
          <cell r="D95" t="str">
            <v>FLATBED</v>
          </cell>
          <cell r="E95" t="str">
            <v>88009-02-</v>
          </cell>
          <cell r="F95" t="str">
            <v>301M</v>
          </cell>
          <cell r="G95" t="str">
            <v>M</v>
          </cell>
          <cell r="H95" t="str">
            <v>17. 6</v>
          </cell>
          <cell r="I95" t="str">
            <v>Equipment</v>
          </cell>
          <cell r="J95">
            <v>0</v>
          </cell>
          <cell r="K95">
            <v>31260</v>
          </cell>
          <cell r="L95">
            <v>117800</v>
          </cell>
        </row>
        <row r="96">
          <cell r="A96">
            <v>3223</v>
          </cell>
          <cell r="B96" t="str">
            <v>3223-2</v>
          </cell>
          <cell r="C96" t="str">
            <v>MOLDS, EXT &amp; BLOCKOUT</v>
          </cell>
          <cell r="E96" t="str">
            <v>88009-02-</v>
          </cell>
          <cell r="F96" t="str">
            <v>303M</v>
          </cell>
          <cell r="G96" t="str">
            <v>M</v>
          </cell>
          <cell r="H96" t="str">
            <v>15. 4</v>
          </cell>
          <cell r="I96" t="str">
            <v>Equipment</v>
          </cell>
          <cell r="J96">
            <v>0</v>
          </cell>
          <cell r="K96">
            <v>31321</v>
          </cell>
          <cell r="L96">
            <v>4468</v>
          </cell>
        </row>
        <row r="97">
          <cell r="A97">
            <v>3223</v>
          </cell>
          <cell r="C97" t="str">
            <v>CURB MACHINE</v>
          </cell>
          <cell r="D97" t="str">
            <v>GT 6300</v>
          </cell>
          <cell r="E97" t="str">
            <v>88009-02-</v>
          </cell>
          <cell r="F97" t="str">
            <v>303M</v>
          </cell>
          <cell r="G97" t="str">
            <v>M</v>
          </cell>
          <cell r="H97" t="str">
            <v>15. 4</v>
          </cell>
          <cell r="I97" t="str">
            <v>Equipment</v>
          </cell>
          <cell r="J97">
            <v>0</v>
          </cell>
          <cell r="K97">
            <v>31291</v>
          </cell>
          <cell r="L97">
            <v>60000</v>
          </cell>
        </row>
        <row r="98">
          <cell r="A98">
            <v>3229</v>
          </cell>
          <cell r="C98" t="str">
            <v>HOIST - S.A. SHOP</v>
          </cell>
          <cell r="D98" t="str">
            <v>CCB-C1</v>
          </cell>
          <cell r="E98" t="str">
            <v>88009-02-</v>
          </cell>
          <cell r="F98" t="str">
            <v>403M</v>
          </cell>
          <cell r="G98" t="str">
            <v>M</v>
          </cell>
          <cell r="H98" t="str">
            <v>23. 7</v>
          </cell>
          <cell r="I98" t="str">
            <v>Equipment</v>
          </cell>
          <cell r="J98">
            <v>0</v>
          </cell>
          <cell r="K98">
            <v>31503</v>
          </cell>
          <cell r="L98">
            <v>12202</v>
          </cell>
        </row>
        <row r="99">
          <cell r="A99">
            <v>3248</v>
          </cell>
          <cell r="C99" t="str">
            <v>FORKLIFT</v>
          </cell>
          <cell r="D99" t="str">
            <v>H40H</v>
          </cell>
          <cell r="E99" t="str">
            <v>88009-02-</v>
          </cell>
          <cell r="F99" t="str">
            <v>303M</v>
          </cell>
          <cell r="G99" t="str">
            <v>M</v>
          </cell>
          <cell r="H99" t="str">
            <v xml:space="preserve"> 4. 1</v>
          </cell>
          <cell r="I99" t="str">
            <v>Equipment</v>
          </cell>
          <cell r="J99">
            <v>0</v>
          </cell>
          <cell r="K99">
            <v>31594</v>
          </cell>
          <cell r="L99">
            <v>7367</v>
          </cell>
        </row>
        <row r="100">
          <cell r="A100">
            <v>3253</v>
          </cell>
          <cell r="C100" t="str">
            <v>ASHPALT BERM MACHINE</v>
          </cell>
          <cell r="D100" t="str">
            <v>650</v>
          </cell>
          <cell r="E100" t="str">
            <v>88009-02-</v>
          </cell>
          <cell r="F100" t="str">
            <v>403M</v>
          </cell>
          <cell r="G100" t="str">
            <v>M</v>
          </cell>
          <cell r="H100" t="str">
            <v>23. 7</v>
          </cell>
          <cell r="I100" t="str">
            <v>Equipment</v>
          </cell>
          <cell r="J100">
            <v>0</v>
          </cell>
          <cell r="K100">
            <v>31898</v>
          </cell>
          <cell r="L100">
            <v>7354</v>
          </cell>
        </row>
        <row r="101">
          <cell r="A101">
            <v>3254</v>
          </cell>
          <cell r="C101" t="str">
            <v>BERM FEEDER</v>
          </cell>
          <cell r="E101" t="str">
            <v>88009-02-</v>
          </cell>
          <cell r="F101" t="str">
            <v>403M</v>
          </cell>
          <cell r="G101" t="str">
            <v>M</v>
          </cell>
          <cell r="H101" t="str">
            <v>23. 7</v>
          </cell>
          <cell r="I101" t="str">
            <v>Equipment</v>
          </cell>
          <cell r="J101">
            <v>0</v>
          </cell>
          <cell r="K101">
            <v>31898</v>
          </cell>
          <cell r="L101">
            <v>8786</v>
          </cell>
        </row>
        <row r="102">
          <cell r="A102">
            <v>3291</v>
          </cell>
          <cell r="C102" t="str">
            <v>OFFICE TRAILER</v>
          </cell>
          <cell r="E102" t="str">
            <v>88009-02-</v>
          </cell>
          <cell r="F102" t="str">
            <v>403M</v>
          </cell>
          <cell r="G102" t="str">
            <v>M</v>
          </cell>
          <cell r="H102" t="str">
            <v>21. 5</v>
          </cell>
          <cell r="I102" t="str">
            <v>Equipment</v>
          </cell>
          <cell r="J102">
            <v>0</v>
          </cell>
          <cell r="K102">
            <v>32599</v>
          </cell>
          <cell r="L102">
            <v>9412</v>
          </cell>
        </row>
        <row r="103">
          <cell r="A103">
            <v>3292</v>
          </cell>
          <cell r="C103" t="str">
            <v>NORDBERG CONE</v>
          </cell>
          <cell r="E103" t="str">
            <v>88009-02-</v>
          </cell>
          <cell r="F103" t="str">
            <v>903M</v>
          </cell>
          <cell r="G103" t="str">
            <v>M</v>
          </cell>
          <cell r="H103" t="str">
            <v>10. 1</v>
          </cell>
          <cell r="I103" t="str">
            <v>Equipment</v>
          </cell>
          <cell r="J103">
            <v>0</v>
          </cell>
          <cell r="K103">
            <v>35317</v>
          </cell>
          <cell r="L103">
            <v>286295</v>
          </cell>
        </row>
        <row r="104">
          <cell r="A104">
            <v>3295</v>
          </cell>
          <cell r="C104" t="str">
            <v>MATERIAL TRAILER</v>
          </cell>
          <cell r="E104" t="str">
            <v>88009-02-</v>
          </cell>
          <cell r="F104" t="str">
            <v>303M</v>
          </cell>
          <cell r="G104" t="str">
            <v>M</v>
          </cell>
          <cell r="H104" t="str">
            <v>21. 2</v>
          </cell>
          <cell r="I104" t="str">
            <v>Equipment</v>
          </cell>
          <cell r="J104">
            <v>0</v>
          </cell>
          <cell r="K104">
            <v>32660</v>
          </cell>
          <cell r="L104">
            <v>3069</v>
          </cell>
        </row>
        <row r="105">
          <cell r="A105">
            <v>3296</v>
          </cell>
          <cell r="C105" t="str">
            <v>SCALES-GIBSON</v>
          </cell>
          <cell r="E105" t="str">
            <v>88009-02-</v>
          </cell>
          <cell r="F105" t="str">
            <v>703M</v>
          </cell>
          <cell r="G105" t="str">
            <v>M</v>
          </cell>
          <cell r="H105" t="str">
            <v>21. 2</v>
          </cell>
          <cell r="I105" t="str">
            <v>Equipment</v>
          </cell>
          <cell r="J105">
            <v>0</v>
          </cell>
          <cell r="K105">
            <v>34669</v>
          </cell>
          <cell r="L105">
            <v>24756</v>
          </cell>
        </row>
        <row r="106">
          <cell r="A106">
            <v>3299</v>
          </cell>
          <cell r="C106" t="str">
            <v>EQUIPMENT TRAILER</v>
          </cell>
          <cell r="D106" t="str">
            <v>TKT40</v>
          </cell>
          <cell r="E106" t="str">
            <v>88009-02-</v>
          </cell>
          <cell r="F106" t="str">
            <v>103M</v>
          </cell>
          <cell r="G106" t="str">
            <v>M</v>
          </cell>
          <cell r="H106" t="str">
            <v>21. 3</v>
          </cell>
          <cell r="I106" t="str">
            <v>Equipment</v>
          </cell>
          <cell r="J106">
            <v>0</v>
          </cell>
          <cell r="K106">
            <v>32752</v>
          </cell>
          <cell r="L106">
            <v>17816</v>
          </cell>
        </row>
        <row r="107">
          <cell r="A107">
            <v>3300</v>
          </cell>
          <cell r="C107" t="str">
            <v>LAZER TRANSMITTER</v>
          </cell>
          <cell r="D107" t="str">
            <v>SPECTRA</v>
          </cell>
          <cell r="E107" t="str">
            <v>88009-02-</v>
          </cell>
          <cell r="F107" t="str">
            <v>303M</v>
          </cell>
          <cell r="G107" t="str">
            <v>M</v>
          </cell>
          <cell r="H107" t="str">
            <v>23. 7</v>
          </cell>
          <cell r="I107" t="str">
            <v>Equipment</v>
          </cell>
          <cell r="J107">
            <v>0</v>
          </cell>
          <cell r="K107">
            <v>33025</v>
          </cell>
          <cell r="L107">
            <v>13059</v>
          </cell>
        </row>
        <row r="108">
          <cell r="A108">
            <v>3303</v>
          </cell>
          <cell r="C108" t="str">
            <v>HOIST-L.A. SHOP</v>
          </cell>
          <cell r="E108" t="str">
            <v>88009-02-</v>
          </cell>
          <cell r="F108" t="str">
            <v>103M</v>
          </cell>
          <cell r="G108" t="str">
            <v>M</v>
          </cell>
          <cell r="H108" t="str">
            <v>23. 7</v>
          </cell>
          <cell r="I108" t="str">
            <v>Equipment</v>
          </cell>
          <cell r="J108">
            <v>0</v>
          </cell>
          <cell r="K108">
            <v>33117</v>
          </cell>
          <cell r="L108">
            <v>14931</v>
          </cell>
        </row>
        <row r="109">
          <cell r="A109">
            <v>3304</v>
          </cell>
          <cell r="C109" t="str">
            <v>STATIONARY LUBE EQUIP.</v>
          </cell>
          <cell r="E109" t="str">
            <v>88009-02-</v>
          </cell>
          <cell r="F109" t="str">
            <v>103M</v>
          </cell>
          <cell r="G109" t="str">
            <v>M</v>
          </cell>
          <cell r="H109" t="str">
            <v>23. 7</v>
          </cell>
          <cell r="I109" t="str">
            <v>Equipment</v>
          </cell>
          <cell r="J109">
            <v>0</v>
          </cell>
          <cell r="K109">
            <v>33117</v>
          </cell>
          <cell r="L109">
            <v>6890</v>
          </cell>
        </row>
        <row r="110">
          <cell r="A110">
            <v>3308</v>
          </cell>
          <cell r="C110" t="str">
            <v>PIONEER CONVEYOR</v>
          </cell>
          <cell r="E110" t="str">
            <v>88009-02-</v>
          </cell>
          <cell r="F110" t="str">
            <v>903M</v>
          </cell>
          <cell r="G110" t="str">
            <v>M</v>
          </cell>
          <cell r="H110" t="str">
            <v>10. 1</v>
          </cell>
          <cell r="I110" t="str">
            <v>Equipment</v>
          </cell>
          <cell r="J110">
            <v>0</v>
          </cell>
          <cell r="K110">
            <v>34213</v>
          </cell>
          <cell r="L110">
            <v>10000</v>
          </cell>
        </row>
        <row r="111">
          <cell r="A111">
            <v>3309</v>
          </cell>
          <cell r="C111" t="str">
            <v>2" PUMP</v>
          </cell>
          <cell r="D111" t="str">
            <v>KUBOTA</v>
          </cell>
          <cell r="E111" t="str">
            <v>88009-02-</v>
          </cell>
          <cell r="F111" t="str">
            <v>103M</v>
          </cell>
          <cell r="G111" t="str">
            <v>M</v>
          </cell>
          <cell r="H111" t="str">
            <v>23. 3</v>
          </cell>
          <cell r="I111" t="str">
            <v>Equipment</v>
          </cell>
          <cell r="J111">
            <v>0</v>
          </cell>
          <cell r="K111">
            <v>33359</v>
          </cell>
          <cell r="L111">
            <v>932</v>
          </cell>
        </row>
        <row r="112">
          <cell r="A112">
            <v>3312</v>
          </cell>
          <cell r="C112" t="str">
            <v>OFFICE TRAILER</v>
          </cell>
          <cell r="E112" t="str">
            <v>88009-02-</v>
          </cell>
          <cell r="F112" t="str">
            <v>403M</v>
          </cell>
          <cell r="G112" t="str">
            <v>M</v>
          </cell>
          <cell r="H112" t="str">
            <v>21. 5</v>
          </cell>
          <cell r="I112" t="str">
            <v>Equipment</v>
          </cell>
          <cell r="J112">
            <v>0</v>
          </cell>
          <cell r="K112">
            <v>33573</v>
          </cell>
          <cell r="L112">
            <v>10235</v>
          </cell>
        </row>
        <row r="113">
          <cell r="A113">
            <v>3317</v>
          </cell>
          <cell r="B113" t="str">
            <v>3317-1</v>
          </cell>
          <cell r="C113" t="str">
            <v>BIDWELL PRESSURE SPR</v>
          </cell>
          <cell r="E113" t="str">
            <v>88009-02-</v>
          </cell>
          <cell r="F113" t="str">
            <v>703M</v>
          </cell>
          <cell r="G113" t="str">
            <v>M</v>
          </cell>
          <cell r="H113" t="str">
            <v>15. 1</v>
          </cell>
          <cell r="I113" t="str">
            <v>Equipment</v>
          </cell>
          <cell r="J113">
            <v>0</v>
          </cell>
          <cell r="K113">
            <v>33817</v>
          </cell>
          <cell r="L113">
            <v>3739</v>
          </cell>
        </row>
        <row r="114">
          <cell r="A114">
            <v>3317</v>
          </cell>
          <cell r="C114" t="str">
            <v>BIDWELL</v>
          </cell>
          <cell r="D114" t="str">
            <v>48202-HD</v>
          </cell>
          <cell r="E114" t="str">
            <v>88009-02-</v>
          </cell>
          <cell r="F114" t="str">
            <v>703M</v>
          </cell>
          <cell r="G114" t="str">
            <v>M</v>
          </cell>
          <cell r="H114" t="str">
            <v>15. 1</v>
          </cell>
          <cell r="I114" t="str">
            <v>Equipment</v>
          </cell>
          <cell r="J114">
            <v>0</v>
          </cell>
          <cell r="K114">
            <v>33756</v>
          </cell>
          <cell r="L114">
            <v>91734</v>
          </cell>
        </row>
        <row r="115">
          <cell r="A115">
            <v>3321</v>
          </cell>
          <cell r="B115" t="str">
            <v>3321-1</v>
          </cell>
          <cell r="C115" t="str">
            <v>IMPULSE HAMMER</v>
          </cell>
          <cell r="E115" t="str">
            <v>88009-02-</v>
          </cell>
          <cell r="F115" t="str">
            <v>803M</v>
          </cell>
          <cell r="G115" t="str">
            <v>M</v>
          </cell>
          <cell r="H115" t="str">
            <v xml:space="preserve"> 3. 2</v>
          </cell>
          <cell r="I115" t="str">
            <v>Equipment</v>
          </cell>
          <cell r="J115">
            <v>0</v>
          </cell>
          <cell r="K115">
            <v>34274</v>
          </cell>
          <cell r="L115">
            <v>2250</v>
          </cell>
        </row>
        <row r="116">
          <cell r="A116">
            <v>3321</v>
          </cell>
          <cell r="C116" t="str">
            <v>BACKHOE</v>
          </cell>
          <cell r="D116" t="str">
            <v>446</v>
          </cell>
          <cell r="E116" t="str">
            <v>88009-02-</v>
          </cell>
          <cell r="F116" t="str">
            <v>803M</v>
          </cell>
          <cell r="G116" t="str">
            <v>M</v>
          </cell>
          <cell r="H116" t="str">
            <v xml:space="preserve"> 3. 2</v>
          </cell>
          <cell r="I116" t="str">
            <v>Equipment</v>
          </cell>
          <cell r="J116">
            <v>0</v>
          </cell>
          <cell r="K116">
            <v>33909</v>
          </cell>
          <cell r="L116">
            <v>85438</v>
          </cell>
        </row>
        <row r="117">
          <cell r="A117">
            <v>3326</v>
          </cell>
          <cell r="C117" t="str">
            <v>LIGHT TOWER</v>
          </cell>
          <cell r="D117" t="str">
            <v>COLEMAN</v>
          </cell>
          <cell r="E117" t="str">
            <v>88009-02-</v>
          </cell>
          <cell r="F117" t="str">
            <v>703M</v>
          </cell>
          <cell r="G117" t="str">
            <v>M</v>
          </cell>
          <cell r="H117" t="str">
            <v>23. 7</v>
          </cell>
          <cell r="I117" t="str">
            <v>Equipment</v>
          </cell>
          <cell r="J117">
            <v>0</v>
          </cell>
          <cell r="K117">
            <v>33939</v>
          </cell>
          <cell r="L117">
            <v>3750</v>
          </cell>
        </row>
        <row r="118">
          <cell r="A118">
            <v>3330</v>
          </cell>
          <cell r="C118" t="str">
            <v>LIGHT TOWER</v>
          </cell>
          <cell r="D118" t="str">
            <v>COLEMAN</v>
          </cell>
          <cell r="E118" t="str">
            <v>88009-02-</v>
          </cell>
          <cell r="F118" t="str">
            <v>703M</v>
          </cell>
          <cell r="G118" t="str">
            <v>M</v>
          </cell>
          <cell r="H118" t="str">
            <v>23. 7</v>
          </cell>
          <cell r="I118" t="str">
            <v>Equipment</v>
          </cell>
          <cell r="J118">
            <v>0</v>
          </cell>
          <cell r="K118">
            <v>33939</v>
          </cell>
          <cell r="L118">
            <v>3750</v>
          </cell>
        </row>
        <row r="119">
          <cell r="A119">
            <v>3331</v>
          </cell>
          <cell r="C119" t="str">
            <v>LIGHT TOWER</v>
          </cell>
          <cell r="D119" t="str">
            <v>COLEMAN</v>
          </cell>
          <cell r="E119" t="str">
            <v>88009-02-</v>
          </cell>
          <cell r="F119" t="str">
            <v>903M</v>
          </cell>
          <cell r="G119" t="str">
            <v>M</v>
          </cell>
          <cell r="H119" t="str">
            <v>23. 7</v>
          </cell>
          <cell r="I119" t="str">
            <v>Equipment</v>
          </cell>
          <cell r="J119">
            <v>0</v>
          </cell>
          <cell r="K119">
            <v>34001</v>
          </cell>
          <cell r="L119">
            <v>3750</v>
          </cell>
        </row>
        <row r="120">
          <cell r="A120">
            <v>3338</v>
          </cell>
          <cell r="B120" t="str">
            <v>3338-7</v>
          </cell>
          <cell r="C120" t="str">
            <v>BELT SCALE</v>
          </cell>
          <cell r="E120" t="str">
            <v>88009-02-</v>
          </cell>
          <cell r="F120" t="str">
            <v>903M</v>
          </cell>
          <cell r="G120" t="str">
            <v>M</v>
          </cell>
          <cell r="H120" t="str">
            <v>10. 1</v>
          </cell>
          <cell r="I120" t="str">
            <v>Equipment</v>
          </cell>
          <cell r="J120">
            <v>0</v>
          </cell>
          <cell r="K120">
            <v>35179</v>
          </cell>
          <cell r="L120">
            <v>3771</v>
          </cell>
        </row>
        <row r="121">
          <cell r="A121">
            <v>3338</v>
          </cell>
          <cell r="C121" t="str">
            <v>CRUSHER</v>
          </cell>
          <cell r="D121" t="str">
            <v>VLR-2854</v>
          </cell>
          <cell r="E121" t="str">
            <v>88009-02-</v>
          </cell>
          <cell r="F121" t="str">
            <v>903M</v>
          </cell>
          <cell r="G121" t="str">
            <v>M</v>
          </cell>
          <cell r="H121" t="str">
            <v>10. 1</v>
          </cell>
          <cell r="I121" t="str">
            <v>Equipment</v>
          </cell>
          <cell r="J121">
            <v>0</v>
          </cell>
          <cell r="K121">
            <v>34213</v>
          </cell>
          <cell r="L121">
            <v>232938</v>
          </cell>
        </row>
        <row r="122">
          <cell r="A122">
            <v>3340</v>
          </cell>
          <cell r="C122" t="str">
            <v>ARROWBOARD</v>
          </cell>
          <cell r="E122" t="str">
            <v>88009-02-</v>
          </cell>
          <cell r="F122" t="str">
            <v>303M</v>
          </cell>
          <cell r="G122" t="str">
            <v>M</v>
          </cell>
          <cell r="H122" t="str">
            <v>23.10</v>
          </cell>
          <cell r="I122" t="str">
            <v>Equipment</v>
          </cell>
          <cell r="J122">
            <v>0</v>
          </cell>
          <cell r="K122">
            <v>34182</v>
          </cell>
          <cell r="L122">
            <v>5010</v>
          </cell>
        </row>
        <row r="123">
          <cell r="A123">
            <v>3343</v>
          </cell>
          <cell r="C123" t="str">
            <v>AIR COMPRESSOR</v>
          </cell>
          <cell r="D123" t="str">
            <v>100CFM</v>
          </cell>
          <cell r="E123" t="str">
            <v>88009-02-</v>
          </cell>
          <cell r="F123" t="str">
            <v>603M</v>
          </cell>
          <cell r="G123" t="str">
            <v>M</v>
          </cell>
          <cell r="H123" t="str">
            <v>23. 1</v>
          </cell>
          <cell r="I123" t="str">
            <v>Equipment</v>
          </cell>
          <cell r="J123">
            <v>0</v>
          </cell>
          <cell r="K123">
            <v>34274</v>
          </cell>
          <cell r="L123">
            <v>3800</v>
          </cell>
        </row>
        <row r="124">
          <cell r="A124">
            <v>3346</v>
          </cell>
          <cell r="C124" t="str">
            <v>TACK TRAILER</v>
          </cell>
          <cell r="D124" t="str">
            <v>PM230T-D1H1T</v>
          </cell>
          <cell r="E124" t="str">
            <v>88009-02-</v>
          </cell>
          <cell r="F124" t="str">
            <v>303M</v>
          </cell>
          <cell r="G124" t="str">
            <v>M</v>
          </cell>
          <cell r="H124" t="str">
            <v xml:space="preserve"> 9. 8</v>
          </cell>
          <cell r="I124" t="str">
            <v>Equipment</v>
          </cell>
          <cell r="J124">
            <v>0</v>
          </cell>
          <cell r="K124">
            <v>34455</v>
          </cell>
          <cell r="L124">
            <v>5497</v>
          </cell>
        </row>
        <row r="125">
          <cell r="A125">
            <v>3350</v>
          </cell>
          <cell r="C125" t="str">
            <v>OFFICE TRAILER</v>
          </cell>
          <cell r="E125" t="str">
            <v>88009-02-</v>
          </cell>
          <cell r="F125" t="str">
            <v>303M</v>
          </cell>
          <cell r="G125" t="str">
            <v>M</v>
          </cell>
          <cell r="H125" t="str">
            <v>21. 5</v>
          </cell>
          <cell r="I125" t="str">
            <v>Equipment</v>
          </cell>
          <cell r="J125">
            <v>0</v>
          </cell>
          <cell r="K125">
            <v>34547</v>
          </cell>
          <cell r="L125">
            <v>3238</v>
          </cell>
        </row>
        <row r="126">
          <cell r="A126">
            <v>3352</v>
          </cell>
          <cell r="C126" t="str">
            <v>AIR COMPRESSOR</v>
          </cell>
          <cell r="D126" t="str">
            <v>P175WD</v>
          </cell>
          <cell r="E126" t="str">
            <v>88009-02-</v>
          </cell>
          <cell r="F126" t="str">
            <v>703M</v>
          </cell>
          <cell r="G126" t="str">
            <v>M</v>
          </cell>
          <cell r="H126" t="str">
            <v>23. 1</v>
          </cell>
          <cell r="I126" t="str">
            <v>Equipment</v>
          </cell>
          <cell r="J126">
            <v>0</v>
          </cell>
          <cell r="K126">
            <v>34608</v>
          </cell>
          <cell r="L126">
            <v>13207</v>
          </cell>
        </row>
        <row r="127">
          <cell r="A127">
            <v>3355</v>
          </cell>
          <cell r="C127" t="str">
            <v>OFFICE TRAILER</v>
          </cell>
          <cell r="E127" t="str">
            <v>88009-02-</v>
          </cell>
          <cell r="F127" t="str">
            <v>103M</v>
          </cell>
          <cell r="G127" t="str">
            <v>M</v>
          </cell>
          <cell r="H127" t="str">
            <v>21. 5</v>
          </cell>
          <cell r="I127" t="str">
            <v>Equipment</v>
          </cell>
          <cell r="J127">
            <v>0</v>
          </cell>
          <cell r="K127">
            <v>34608</v>
          </cell>
          <cell r="L127">
            <v>8000</v>
          </cell>
        </row>
        <row r="128">
          <cell r="A128">
            <v>3356</v>
          </cell>
          <cell r="C128" t="str">
            <v>PIT SCALE 10'X70'</v>
          </cell>
          <cell r="E128" t="str">
            <v>88009-02-</v>
          </cell>
          <cell r="F128" t="str">
            <v>303M</v>
          </cell>
          <cell r="G128" t="str">
            <v>M</v>
          </cell>
          <cell r="H128" t="str">
            <v>10. 1</v>
          </cell>
          <cell r="I128" t="str">
            <v>Equipment</v>
          </cell>
          <cell r="J128">
            <v>0</v>
          </cell>
          <cell r="K128">
            <v>34608</v>
          </cell>
          <cell r="L128">
            <v>8580</v>
          </cell>
        </row>
        <row r="129">
          <cell r="A129">
            <v>3358</v>
          </cell>
          <cell r="C129" t="str">
            <v>AIR COMPRESSOR</v>
          </cell>
          <cell r="D129" t="str">
            <v>P175WD</v>
          </cell>
          <cell r="E129" t="str">
            <v>88009-02-</v>
          </cell>
          <cell r="F129" t="str">
            <v>103M</v>
          </cell>
          <cell r="G129" t="str">
            <v>M</v>
          </cell>
          <cell r="H129" t="str">
            <v>23. 1</v>
          </cell>
          <cell r="I129" t="str">
            <v>Equipment</v>
          </cell>
          <cell r="J129">
            <v>0</v>
          </cell>
          <cell r="K129">
            <v>35285</v>
          </cell>
          <cell r="L129">
            <v>10236</v>
          </cell>
        </row>
        <row r="130">
          <cell r="A130">
            <v>3359</v>
          </cell>
          <cell r="C130" t="str">
            <v>AIR COMPRESSOR</v>
          </cell>
          <cell r="D130" t="str">
            <v>P175WD</v>
          </cell>
          <cell r="E130" t="str">
            <v>88009-02-</v>
          </cell>
          <cell r="F130" t="str">
            <v>703M</v>
          </cell>
          <cell r="G130" t="str">
            <v>M</v>
          </cell>
          <cell r="H130" t="str">
            <v>23. 1</v>
          </cell>
          <cell r="I130" t="str">
            <v>Equipment</v>
          </cell>
          <cell r="J130">
            <v>0</v>
          </cell>
          <cell r="K130">
            <v>35285</v>
          </cell>
          <cell r="L130">
            <v>10236</v>
          </cell>
        </row>
        <row r="131">
          <cell r="A131">
            <v>3363</v>
          </cell>
          <cell r="C131" t="str">
            <v>ARROWBOARD</v>
          </cell>
          <cell r="E131" t="str">
            <v>88009-02-</v>
          </cell>
          <cell r="F131" t="str">
            <v>403M</v>
          </cell>
          <cell r="G131" t="str">
            <v>M</v>
          </cell>
          <cell r="H131" t="str">
            <v>23.10</v>
          </cell>
          <cell r="I131" t="str">
            <v>Equipment</v>
          </cell>
          <cell r="J131">
            <v>0</v>
          </cell>
          <cell r="K131">
            <v>35493</v>
          </cell>
          <cell r="L131">
            <v>7470</v>
          </cell>
        </row>
        <row r="132">
          <cell r="A132">
            <v>3366</v>
          </cell>
          <cell r="C132" t="str">
            <v>CMS BOARD</v>
          </cell>
          <cell r="E132" t="str">
            <v>88009-02-</v>
          </cell>
          <cell r="F132" t="str">
            <v>303M</v>
          </cell>
          <cell r="G132" t="str">
            <v>M</v>
          </cell>
          <cell r="H132" t="str">
            <v>23. 6</v>
          </cell>
          <cell r="I132" t="str">
            <v>Equipment</v>
          </cell>
          <cell r="J132">
            <v>0</v>
          </cell>
          <cell r="K132">
            <v>35582</v>
          </cell>
          <cell r="L132">
            <v>35181</v>
          </cell>
        </row>
        <row r="133">
          <cell r="A133">
            <v>3369</v>
          </cell>
          <cell r="C133" t="str">
            <v>ARROWBOARD</v>
          </cell>
          <cell r="E133" t="str">
            <v>88009-02-</v>
          </cell>
          <cell r="F133" t="str">
            <v>703M</v>
          </cell>
          <cell r="G133" t="str">
            <v>M</v>
          </cell>
          <cell r="H133" t="str">
            <v>23.10</v>
          </cell>
          <cell r="I133" t="str">
            <v>Equipment</v>
          </cell>
          <cell r="J133">
            <v>0</v>
          </cell>
          <cell r="K133">
            <v>36008</v>
          </cell>
          <cell r="L133">
            <v>7469</v>
          </cell>
        </row>
        <row r="134">
          <cell r="A134">
            <v>3370</v>
          </cell>
          <cell r="C134" t="str">
            <v>ARROWBOARD</v>
          </cell>
          <cell r="E134" t="str">
            <v>88009-02-</v>
          </cell>
          <cell r="F134" t="str">
            <v>703M</v>
          </cell>
          <cell r="G134" t="str">
            <v>M</v>
          </cell>
          <cell r="H134" t="str">
            <v>23.10</v>
          </cell>
          <cell r="I134" t="str">
            <v>Equipment</v>
          </cell>
          <cell r="J134">
            <v>0</v>
          </cell>
          <cell r="K134">
            <v>36008</v>
          </cell>
          <cell r="L134">
            <v>7469</v>
          </cell>
        </row>
        <row r="135">
          <cell r="A135">
            <v>3371</v>
          </cell>
          <cell r="C135" t="str">
            <v>6" PUMP</v>
          </cell>
          <cell r="E135" t="str">
            <v>88009-02-</v>
          </cell>
          <cell r="F135" t="str">
            <v>303M</v>
          </cell>
          <cell r="G135" t="str">
            <v>M</v>
          </cell>
          <cell r="H135" t="str">
            <v>23. 3</v>
          </cell>
          <cell r="I135" t="str">
            <v>Equipment</v>
          </cell>
          <cell r="J135">
            <v>0</v>
          </cell>
          <cell r="K135">
            <v>36056</v>
          </cell>
          <cell r="L135">
            <v>13127</v>
          </cell>
        </row>
        <row r="136">
          <cell r="A136">
            <v>3373</v>
          </cell>
          <cell r="C136" t="str">
            <v>BLADE CONTROL</v>
          </cell>
          <cell r="E136" t="str">
            <v>88009-02-</v>
          </cell>
          <cell r="F136" t="str">
            <v>403M</v>
          </cell>
          <cell r="G136" t="str">
            <v>M</v>
          </cell>
          <cell r="H136" t="str">
            <v>23. 7</v>
          </cell>
          <cell r="I136" t="str">
            <v>Equipment</v>
          </cell>
          <cell r="J136">
            <v>0</v>
          </cell>
          <cell r="K136">
            <v>36109</v>
          </cell>
          <cell r="L136">
            <v>18409</v>
          </cell>
        </row>
        <row r="137">
          <cell r="A137">
            <v>3379</v>
          </cell>
          <cell r="C137" t="str">
            <v>CMS BOARD</v>
          </cell>
          <cell r="E137" t="str">
            <v>88009-02-</v>
          </cell>
          <cell r="F137" t="str">
            <v>303M</v>
          </cell>
          <cell r="G137" t="str">
            <v>M</v>
          </cell>
          <cell r="H137" t="str">
            <v>23. 6</v>
          </cell>
          <cell r="I137" t="str">
            <v>Equipment</v>
          </cell>
          <cell r="J137">
            <v>0</v>
          </cell>
          <cell r="K137">
            <v>36452</v>
          </cell>
          <cell r="L137">
            <v>20526</v>
          </cell>
        </row>
        <row r="138">
          <cell r="A138">
            <v>3380</v>
          </cell>
          <cell r="C138" t="str">
            <v>ARROWBOARD</v>
          </cell>
          <cell r="E138" t="str">
            <v>88009-02-</v>
          </cell>
          <cell r="F138" t="str">
            <v>703M</v>
          </cell>
          <cell r="G138" t="str">
            <v>M</v>
          </cell>
          <cell r="H138" t="str">
            <v>23.10</v>
          </cell>
          <cell r="I138" t="str">
            <v>Equipment</v>
          </cell>
          <cell r="J138">
            <v>0</v>
          </cell>
          <cell r="K138">
            <v>36529</v>
          </cell>
          <cell r="L138">
            <v>5087</v>
          </cell>
        </row>
        <row r="139">
          <cell r="A139">
            <v>3381</v>
          </cell>
          <cell r="C139" t="str">
            <v>ARROWBOARD</v>
          </cell>
          <cell r="E139" t="str">
            <v>88009-02-</v>
          </cell>
          <cell r="F139" t="str">
            <v>103M</v>
          </cell>
          <cell r="G139" t="str">
            <v>M</v>
          </cell>
          <cell r="H139" t="str">
            <v>23.10</v>
          </cell>
          <cell r="I139" t="str">
            <v>Equipment</v>
          </cell>
          <cell r="J139">
            <v>0</v>
          </cell>
          <cell r="K139">
            <v>36529</v>
          </cell>
          <cell r="L139">
            <v>5087</v>
          </cell>
        </row>
        <row r="140">
          <cell r="A140">
            <v>3382</v>
          </cell>
          <cell r="C140" t="str">
            <v>ARROWBOARD</v>
          </cell>
          <cell r="E140" t="str">
            <v>88009-02-</v>
          </cell>
          <cell r="F140" t="str">
            <v>703M</v>
          </cell>
          <cell r="G140" t="str">
            <v>M</v>
          </cell>
          <cell r="H140" t="str">
            <v>23.10</v>
          </cell>
          <cell r="I140" t="str">
            <v>Equipment</v>
          </cell>
          <cell r="J140">
            <v>0</v>
          </cell>
          <cell r="K140">
            <v>36529</v>
          </cell>
          <cell r="L140">
            <v>5087</v>
          </cell>
        </row>
        <row r="141">
          <cell r="A141">
            <v>3383</v>
          </cell>
          <cell r="C141" t="str">
            <v>ARROWBOARD</v>
          </cell>
          <cell r="E141" t="str">
            <v>88009-02-</v>
          </cell>
          <cell r="F141" t="str">
            <v>303M</v>
          </cell>
          <cell r="G141" t="str">
            <v>M</v>
          </cell>
          <cell r="H141" t="str">
            <v>23.10</v>
          </cell>
          <cell r="I141" t="str">
            <v>Equipment</v>
          </cell>
          <cell r="J141">
            <v>0</v>
          </cell>
          <cell r="K141">
            <v>36529</v>
          </cell>
          <cell r="L141">
            <v>5033</v>
          </cell>
        </row>
        <row r="142">
          <cell r="A142">
            <v>3384</v>
          </cell>
          <cell r="C142" t="str">
            <v>ARROWBOARD</v>
          </cell>
          <cell r="E142" t="str">
            <v>88009-02-</v>
          </cell>
          <cell r="F142" t="str">
            <v>303M</v>
          </cell>
          <cell r="G142" t="str">
            <v>M</v>
          </cell>
          <cell r="H142" t="str">
            <v>23.10</v>
          </cell>
          <cell r="I142" t="str">
            <v>Equipment</v>
          </cell>
          <cell r="J142">
            <v>0</v>
          </cell>
          <cell r="K142">
            <v>36529</v>
          </cell>
          <cell r="L142">
            <v>5087</v>
          </cell>
        </row>
        <row r="143">
          <cell r="A143">
            <v>3385</v>
          </cell>
          <cell r="C143" t="str">
            <v>ARROWBOARD</v>
          </cell>
          <cell r="E143" t="str">
            <v>88009-02-</v>
          </cell>
          <cell r="F143" t="str">
            <v>303M</v>
          </cell>
          <cell r="G143" t="str">
            <v>M</v>
          </cell>
          <cell r="H143" t="str">
            <v>23.10</v>
          </cell>
          <cell r="I143" t="str">
            <v>Equipment</v>
          </cell>
          <cell r="J143">
            <v>0</v>
          </cell>
          <cell r="K143">
            <v>36529</v>
          </cell>
          <cell r="L143">
            <v>5087</v>
          </cell>
        </row>
        <row r="144">
          <cell r="A144">
            <v>3386</v>
          </cell>
          <cell r="C144" t="str">
            <v>ARROWBOARD</v>
          </cell>
          <cell r="E144" t="str">
            <v>88009-02-</v>
          </cell>
          <cell r="F144" t="str">
            <v>303M</v>
          </cell>
          <cell r="G144" t="str">
            <v>M</v>
          </cell>
          <cell r="H144" t="str">
            <v>23.10</v>
          </cell>
          <cell r="I144" t="str">
            <v>Equipment</v>
          </cell>
          <cell r="J144">
            <v>0</v>
          </cell>
          <cell r="K144">
            <v>36529</v>
          </cell>
          <cell r="L144">
            <v>5033</v>
          </cell>
        </row>
        <row r="145">
          <cell r="A145">
            <v>3387</v>
          </cell>
          <cell r="C145" t="str">
            <v>ARROWBOARD</v>
          </cell>
          <cell r="E145" t="str">
            <v>88009-02-</v>
          </cell>
          <cell r="F145" t="str">
            <v>403M</v>
          </cell>
          <cell r="G145" t="str">
            <v>M</v>
          </cell>
          <cell r="H145" t="str">
            <v>23.10</v>
          </cell>
          <cell r="I145" t="str">
            <v>Equipment</v>
          </cell>
          <cell r="J145">
            <v>0</v>
          </cell>
          <cell r="K145">
            <v>36529</v>
          </cell>
          <cell r="L145">
            <v>5033</v>
          </cell>
        </row>
        <row r="146">
          <cell r="A146">
            <v>3388</v>
          </cell>
          <cell r="C146" t="str">
            <v>ARROWBOARD</v>
          </cell>
          <cell r="E146" t="str">
            <v>88009-02-</v>
          </cell>
          <cell r="F146" t="str">
            <v>403M</v>
          </cell>
          <cell r="G146" t="str">
            <v>M</v>
          </cell>
          <cell r="H146" t="str">
            <v>23.10</v>
          </cell>
          <cell r="I146" t="str">
            <v>Equipment</v>
          </cell>
          <cell r="J146">
            <v>0</v>
          </cell>
          <cell r="K146">
            <v>36529</v>
          </cell>
          <cell r="L146">
            <v>5033</v>
          </cell>
        </row>
        <row r="147">
          <cell r="A147">
            <v>3389</v>
          </cell>
          <cell r="C147" t="str">
            <v>ARROWBOARD</v>
          </cell>
          <cell r="E147" t="str">
            <v>88009-02-</v>
          </cell>
          <cell r="F147" t="str">
            <v>103M</v>
          </cell>
          <cell r="G147" t="str">
            <v>M</v>
          </cell>
          <cell r="H147" t="str">
            <v>23.10</v>
          </cell>
          <cell r="I147" t="str">
            <v>Equipment</v>
          </cell>
          <cell r="J147">
            <v>0</v>
          </cell>
          <cell r="K147">
            <v>36529</v>
          </cell>
          <cell r="L147">
            <v>5087</v>
          </cell>
        </row>
        <row r="148">
          <cell r="A148">
            <v>3390</v>
          </cell>
          <cell r="C148" t="str">
            <v>ARROWBOARD</v>
          </cell>
          <cell r="E148" t="str">
            <v>88009-02-</v>
          </cell>
          <cell r="F148" t="str">
            <v>403M</v>
          </cell>
          <cell r="G148" t="str">
            <v>M</v>
          </cell>
          <cell r="H148" t="str">
            <v>23.10</v>
          </cell>
          <cell r="I148" t="str">
            <v>Equipment</v>
          </cell>
          <cell r="J148">
            <v>0</v>
          </cell>
          <cell r="K148">
            <v>36529</v>
          </cell>
          <cell r="L148">
            <v>5087</v>
          </cell>
        </row>
        <row r="149">
          <cell r="A149">
            <v>3391</v>
          </cell>
          <cell r="C149" t="str">
            <v>CMS BOARD</v>
          </cell>
          <cell r="D149" t="str">
            <v>340</v>
          </cell>
          <cell r="E149" t="str">
            <v>88009-02-</v>
          </cell>
          <cell r="F149" t="str">
            <v>303M</v>
          </cell>
          <cell r="G149" t="str">
            <v>M</v>
          </cell>
          <cell r="H149" t="str">
            <v>23. 6</v>
          </cell>
          <cell r="I149" t="str">
            <v>Equipment</v>
          </cell>
          <cell r="J149">
            <v>0</v>
          </cell>
          <cell r="K149">
            <v>36529</v>
          </cell>
          <cell r="L149">
            <v>24897</v>
          </cell>
        </row>
        <row r="150">
          <cell r="A150">
            <v>3392</v>
          </cell>
          <cell r="C150" t="str">
            <v>CMS BOARD</v>
          </cell>
          <cell r="D150" t="str">
            <v>340</v>
          </cell>
          <cell r="E150" t="str">
            <v>88009-02-</v>
          </cell>
          <cell r="F150" t="str">
            <v>303M</v>
          </cell>
          <cell r="G150" t="str">
            <v>M</v>
          </cell>
          <cell r="H150" t="str">
            <v>23. 6</v>
          </cell>
          <cell r="I150" t="str">
            <v>Equipment</v>
          </cell>
          <cell r="J150">
            <v>0</v>
          </cell>
          <cell r="K150">
            <v>36529</v>
          </cell>
          <cell r="L150">
            <v>24897</v>
          </cell>
        </row>
        <row r="151">
          <cell r="A151">
            <v>3393</v>
          </cell>
          <cell r="C151" t="str">
            <v>CMS BOARD</v>
          </cell>
          <cell r="D151" t="str">
            <v>340</v>
          </cell>
          <cell r="E151" t="str">
            <v>88009-02-</v>
          </cell>
          <cell r="F151" t="str">
            <v>303M</v>
          </cell>
          <cell r="G151" t="str">
            <v>M</v>
          </cell>
          <cell r="H151" t="str">
            <v>23. 6</v>
          </cell>
          <cell r="I151" t="str">
            <v>Equipment</v>
          </cell>
          <cell r="J151">
            <v>0</v>
          </cell>
          <cell r="K151">
            <v>36529</v>
          </cell>
          <cell r="L151">
            <v>24897</v>
          </cell>
        </row>
        <row r="152">
          <cell r="A152">
            <v>3394</v>
          </cell>
          <cell r="C152" t="str">
            <v>CMS BOARD</v>
          </cell>
          <cell r="D152" t="str">
            <v>340</v>
          </cell>
          <cell r="E152" t="str">
            <v>88009-02-</v>
          </cell>
          <cell r="F152" t="str">
            <v>303M</v>
          </cell>
          <cell r="G152" t="str">
            <v>M</v>
          </cell>
          <cell r="H152" t="str">
            <v>23. 6</v>
          </cell>
          <cell r="I152" t="str">
            <v>Equipment</v>
          </cell>
          <cell r="J152">
            <v>0</v>
          </cell>
          <cell r="K152">
            <v>36529</v>
          </cell>
          <cell r="L152">
            <v>24897</v>
          </cell>
        </row>
        <row r="153">
          <cell r="A153">
            <v>3395</v>
          </cell>
          <cell r="C153" t="str">
            <v>CMS BOARD</v>
          </cell>
          <cell r="D153" t="str">
            <v>340</v>
          </cell>
          <cell r="E153" t="str">
            <v>88009-02-</v>
          </cell>
          <cell r="F153" t="str">
            <v>303M</v>
          </cell>
          <cell r="G153" t="str">
            <v>M</v>
          </cell>
          <cell r="H153" t="str">
            <v>23. 6</v>
          </cell>
          <cell r="I153" t="str">
            <v>Equipment</v>
          </cell>
          <cell r="J153">
            <v>0</v>
          </cell>
          <cell r="K153">
            <v>36529</v>
          </cell>
          <cell r="L153">
            <v>24897</v>
          </cell>
        </row>
        <row r="154">
          <cell r="A154">
            <v>3402</v>
          </cell>
          <cell r="C154" t="str">
            <v>CURB MACHINE</v>
          </cell>
          <cell r="D154" t="str">
            <v>M-1000</v>
          </cell>
          <cell r="E154" t="str">
            <v>88009-02-</v>
          </cell>
          <cell r="F154" t="str">
            <v>113M</v>
          </cell>
          <cell r="G154" t="str">
            <v>M</v>
          </cell>
          <cell r="H154" t="str">
            <v>15. 4</v>
          </cell>
          <cell r="I154" t="str">
            <v>Equipment</v>
          </cell>
          <cell r="J154">
            <v>0</v>
          </cell>
          <cell r="K154">
            <v>36756</v>
          </cell>
          <cell r="L154">
            <v>173998</v>
          </cell>
        </row>
        <row r="155">
          <cell r="A155">
            <v>3403</v>
          </cell>
          <cell r="C155" t="str">
            <v>WATER TOWER</v>
          </cell>
          <cell r="E155" t="str">
            <v>88009-02-</v>
          </cell>
          <cell r="F155" t="str">
            <v>903M</v>
          </cell>
          <cell r="G155" t="str">
            <v>M</v>
          </cell>
          <cell r="H155" t="str">
            <v>23. 4</v>
          </cell>
          <cell r="I155" t="str">
            <v>Equipment</v>
          </cell>
          <cell r="J155">
            <v>0</v>
          </cell>
          <cell r="K155">
            <v>36748</v>
          </cell>
          <cell r="L155">
            <v>14007</v>
          </cell>
        </row>
        <row r="156">
          <cell r="A156">
            <v>3404</v>
          </cell>
          <cell r="C156" t="str">
            <v>PORTABLE WATER TANK</v>
          </cell>
          <cell r="E156" t="str">
            <v>88009-02-</v>
          </cell>
          <cell r="F156" t="str">
            <v>903M</v>
          </cell>
          <cell r="G156" t="str">
            <v>M</v>
          </cell>
          <cell r="H156" t="str">
            <v>23. 4</v>
          </cell>
          <cell r="I156" t="str">
            <v>Equipment</v>
          </cell>
          <cell r="J156">
            <v>0</v>
          </cell>
          <cell r="K156">
            <v>36748</v>
          </cell>
          <cell r="L156">
            <v>3233</v>
          </cell>
        </row>
        <row r="157">
          <cell r="A157">
            <v>3407</v>
          </cell>
          <cell r="C157" t="str">
            <v>EQUIPMENT TRAILER</v>
          </cell>
          <cell r="D157" t="str">
            <v>2347-A</v>
          </cell>
          <cell r="E157" t="str">
            <v>88009-02-</v>
          </cell>
          <cell r="F157" t="str">
            <v>403M</v>
          </cell>
          <cell r="G157" t="str">
            <v>M</v>
          </cell>
          <cell r="H157" t="str">
            <v>21. 3</v>
          </cell>
          <cell r="I157" t="str">
            <v>Equipment</v>
          </cell>
          <cell r="J157">
            <v>0</v>
          </cell>
          <cell r="K157">
            <v>36950</v>
          </cell>
          <cell r="L157">
            <v>23695</v>
          </cell>
        </row>
        <row r="158">
          <cell r="A158">
            <v>3410</v>
          </cell>
          <cell r="B158" t="str">
            <v>3410-1</v>
          </cell>
          <cell r="C158" t="str">
            <v>LUMBER BOX FOR TRAILER</v>
          </cell>
          <cell r="D158" t="str">
            <v>LUMBER BOX</v>
          </cell>
          <cell r="E158" t="str">
            <v>88009-02-</v>
          </cell>
          <cell r="F158" t="str">
            <v>113M</v>
          </cell>
          <cell r="G158" t="str">
            <v>M</v>
          </cell>
          <cell r="H158" t="str">
            <v>21. 2</v>
          </cell>
          <cell r="I158" t="str">
            <v>Equipment</v>
          </cell>
          <cell r="J158">
            <v>0</v>
          </cell>
          <cell r="K158">
            <v>38487</v>
          </cell>
          <cell r="L158">
            <v>915.8</v>
          </cell>
        </row>
        <row r="159">
          <cell r="A159">
            <v>3410</v>
          </cell>
          <cell r="C159" t="str">
            <v>MATERIAL TRAILER</v>
          </cell>
          <cell r="D159" t="str">
            <v>2660-A</v>
          </cell>
          <cell r="E159" t="str">
            <v>88009-02-</v>
          </cell>
          <cell r="F159" t="str">
            <v>113M</v>
          </cell>
          <cell r="G159" t="str">
            <v>M</v>
          </cell>
          <cell r="H159" t="str">
            <v>21. 2</v>
          </cell>
          <cell r="I159" t="str">
            <v>Equipment</v>
          </cell>
          <cell r="J159">
            <v>0</v>
          </cell>
          <cell r="K159">
            <v>36977</v>
          </cell>
          <cell r="L159">
            <v>15957</v>
          </cell>
        </row>
        <row r="160">
          <cell r="A160">
            <v>3412</v>
          </cell>
          <cell r="C160" t="str">
            <v>BOB TAIL DUMP TRUCK</v>
          </cell>
          <cell r="E160" t="str">
            <v>88009-02-</v>
          </cell>
          <cell r="F160" t="str">
            <v>111M</v>
          </cell>
          <cell r="G160" t="str">
            <v>M</v>
          </cell>
          <cell r="H160" t="str">
            <v>17. 1</v>
          </cell>
          <cell r="I160" t="str">
            <v>Equipment</v>
          </cell>
          <cell r="J160">
            <v>0</v>
          </cell>
          <cell r="K160">
            <v>36983</v>
          </cell>
          <cell r="L160">
            <v>12960</v>
          </cell>
        </row>
        <row r="161">
          <cell r="A161">
            <v>3413</v>
          </cell>
          <cell r="C161" t="str">
            <v>TRAILER SKIP</v>
          </cell>
          <cell r="D161" t="str">
            <v>TK20</v>
          </cell>
          <cell r="E161" t="str">
            <v>88009-02-</v>
          </cell>
          <cell r="F161" t="str">
            <v>103M</v>
          </cell>
          <cell r="G161" t="str">
            <v>M</v>
          </cell>
          <cell r="H161" t="str">
            <v>21. 3</v>
          </cell>
          <cell r="I161" t="str">
            <v>Equipment</v>
          </cell>
          <cell r="J161">
            <v>0</v>
          </cell>
          <cell r="K161">
            <v>36983</v>
          </cell>
          <cell r="L161">
            <v>6480</v>
          </cell>
        </row>
        <row r="162">
          <cell r="A162">
            <v>3418</v>
          </cell>
          <cell r="C162" t="str">
            <v>TACK TRAILER</v>
          </cell>
          <cell r="D162" t="str">
            <v>L250</v>
          </cell>
          <cell r="E162" t="str">
            <v>88009-02-</v>
          </cell>
          <cell r="F162" t="str">
            <v>103M</v>
          </cell>
          <cell r="G162" t="str">
            <v>M</v>
          </cell>
          <cell r="H162" t="str">
            <v xml:space="preserve"> 9. 8</v>
          </cell>
          <cell r="I162" t="str">
            <v>Equipment</v>
          </cell>
          <cell r="J162">
            <v>0</v>
          </cell>
          <cell r="K162">
            <v>37162</v>
          </cell>
          <cell r="L162">
            <v>7290</v>
          </cell>
        </row>
        <row r="163">
          <cell r="A163">
            <v>3423</v>
          </cell>
          <cell r="C163" t="str">
            <v>SOUP TRUCK</v>
          </cell>
          <cell r="D163" t="str">
            <v>F650</v>
          </cell>
          <cell r="E163" t="str">
            <v>88009-02-</v>
          </cell>
          <cell r="F163" t="str">
            <v>111M</v>
          </cell>
          <cell r="G163" t="str">
            <v>M</v>
          </cell>
          <cell r="H163" t="str">
            <v>17. 6</v>
          </cell>
          <cell r="I163" t="str">
            <v>Equipment</v>
          </cell>
          <cell r="J163">
            <v>0</v>
          </cell>
          <cell r="K163">
            <v>37198</v>
          </cell>
          <cell r="L163">
            <v>57697.5</v>
          </cell>
        </row>
        <row r="164">
          <cell r="A164">
            <v>3424</v>
          </cell>
          <cell r="C164" t="str">
            <v>BOOM TRUCK</v>
          </cell>
          <cell r="D164" t="str">
            <v>F800</v>
          </cell>
          <cell r="E164" t="str">
            <v>88009-02-</v>
          </cell>
          <cell r="F164" t="str">
            <v>303M</v>
          </cell>
          <cell r="G164" t="str">
            <v>M</v>
          </cell>
          <cell r="H164" t="str">
            <v>17. 6</v>
          </cell>
          <cell r="I164" t="str">
            <v>Equipment</v>
          </cell>
          <cell r="J164">
            <v>0</v>
          </cell>
          <cell r="K164">
            <v>37242</v>
          </cell>
          <cell r="L164">
            <v>40850</v>
          </cell>
        </row>
        <row r="165">
          <cell r="A165">
            <v>3425</v>
          </cell>
          <cell r="C165" t="str">
            <v>FORKLIFT</v>
          </cell>
          <cell r="D165" t="str">
            <v>RC60</v>
          </cell>
          <cell r="E165" t="str">
            <v>88009-02-</v>
          </cell>
          <cell r="F165" t="str">
            <v>103M</v>
          </cell>
          <cell r="G165" t="str">
            <v>M</v>
          </cell>
          <cell r="H165" t="str">
            <v xml:space="preserve"> 4. 1</v>
          </cell>
          <cell r="I165" t="str">
            <v>Equipment</v>
          </cell>
          <cell r="J165">
            <v>0</v>
          </cell>
          <cell r="K165">
            <v>37242</v>
          </cell>
          <cell r="L165">
            <v>17200.5</v>
          </cell>
        </row>
        <row r="166">
          <cell r="A166">
            <v>3427</v>
          </cell>
          <cell r="C166" t="str">
            <v>PORTABLE WATER TANK</v>
          </cell>
          <cell r="D166" t="str">
            <v>TANK</v>
          </cell>
          <cell r="E166" t="str">
            <v>88009-02-</v>
          </cell>
          <cell r="F166" t="str">
            <v>703M</v>
          </cell>
          <cell r="G166" t="str">
            <v>M</v>
          </cell>
          <cell r="H166" t="str">
            <v>23. 4</v>
          </cell>
          <cell r="I166" t="str">
            <v>Equipment</v>
          </cell>
          <cell r="J166">
            <v>0</v>
          </cell>
          <cell r="K166">
            <v>37242</v>
          </cell>
          <cell r="L166">
            <v>4300</v>
          </cell>
        </row>
        <row r="167">
          <cell r="A167">
            <v>3428</v>
          </cell>
          <cell r="C167" t="str">
            <v>PORTABLE WATER TANK</v>
          </cell>
          <cell r="D167" t="str">
            <v>TANK</v>
          </cell>
          <cell r="E167" t="str">
            <v>88009-02-</v>
          </cell>
          <cell r="F167" t="str">
            <v>703M</v>
          </cell>
          <cell r="G167" t="str">
            <v>M</v>
          </cell>
          <cell r="H167" t="str">
            <v>23. 4</v>
          </cell>
          <cell r="I167" t="str">
            <v>Equipment</v>
          </cell>
          <cell r="J167">
            <v>0</v>
          </cell>
          <cell r="K167">
            <v>37242</v>
          </cell>
          <cell r="L167">
            <v>4300</v>
          </cell>
        </row>
        <row r="168">
          <cell r="A168">
            <v>3429</v>
          </cell>
          <cell r="C168" t="str">
            <v>PORTABLE WATER TANK</v>
          </cell>
          <cell r="D168" t="str">
            <v>TANK</v>
          </cell>
          <cell r="E168" t="str">
            <v>88009-02-</v>
          </cell>
          <cell r="F168" t="str">
            <v>703M</v>
          </cell>
          <cell r="G168" t="str">
            <v>M</v>
          </cell>
          <cell r="H168" t="str">
            <v>23. 4</v>
          </cell>
          <cell r="I168" t="str">
            <v>Equipment</v>
          </cell>
          <cell r="J168">
            <v>0</v>
          </cell>
          <cell r="K168">
            <v>37242</v>
          </cell>
          <cell r="L168">
            <v>4300</v>
          </cell>
        </row>
        <row r="169">
          <cell r="A169">
            <v>3450</v>
          </cell>
          <cell r="C169" t="str">
            <v>PORTABLE CONCRETE MIXER</v>
          </cell>
          <cell r="D169" t="str">
            <v>350GH</v>
          </cell>
          <cell r="E169" t="str">
            <v>88009-02-</v>
          </cell>
          <cell r="F169" t="str">
            <v>113M</v>
          </cell>
          <cell r="G169" t="str">
            <v>M</v>
          </cell>
          <cell r="H169" t="str">
            <v>23. 7</v>
          </cell>
          <cell r="I169" t="str">
            <v>Equipment</v>
          </cell>
          <cell r="J169">
            <v>0</v>
          </cell>
          <cell r="K169">
            <v>37271</v>
          </cell>
          <cell r="L169">
            <v>4945</v>
          </cell>
        </row>
        <row r="170">
          <cell r="A170">
            <v>3455</v>
          </cell>
          <cell r="C170" t="str">
            <v>SKID STEER LOADER</v>
          </cell>
          <cell r="D170" t="str">
            <v>40XT</v>
          </cell>
          <cell r="E170" t="str">
            <v>88009-02-</v>
          </cell>
          <cell r="F170" t="str">
            <v>903M</v>
          </cell>
          <cell r="G170" t="str">
            <v>M</v>
          </cell>
          <cell r="H170" t="str">
            <v xml:space="preserve"> 3. 1</v>
          </cell>
          <cell r="I170" t="str">
            <v>Equipment</v>
          </cell>
          <cell r="J170">
            <v>0</v>
          </cell>
          <cell r="K170">
            <v>37529</v>
          </cell>
          <cell r="L170">
            <v>27322.42</v>
          </cell>
        </row>
        <row r="171">
          <cell r="A171">
            <v>3456</v>
          </cell>
          <cell r="C171" t="str">
            <v>SUPER SCREED</v>
          </cell>
          <cell r="D171" t="str">
            <v>WRS-5200</v>
          </cell>
          <cell r="E171" t="str">
            <v>88009-02-</v>
          </cell>
          <cell r="F171" t="str">
            <v>113M</v>
          </cell>
          <cell r="G171" t="str">
            <v>M</v>
          </cell>
          <cell r="H171" t="str">
            <v>15. 1</v>
          </cell>
          <cell r="I171" t="str">
            <v>Equipment</v>
          </cell>
          <cell r="J171">
            <v>0</v>
          </cell>
          <cell r="K171">
            <v>37712</v>
          </cell>
          <cell r="L171">
            <v>60860.46</v>
          </cell>
        </row>
        <row r="172">
          <cell r="A172">
            <v>3461</v>
          </cell>
          <cell r="C172" t="str">
            <v>AIR COMPRESSOR</v>
          </cell>
          <cell r="D172" t="str">
            <v>P185WIRR</v>
          </cell>
          <cell r="E172" t="str">
            <v>88009-02-</v>
          </cell>
          <cell r="F172" t="str">
            <v>703M</v>
          </cell>
          <cell r="G172" t="str">
            <v>M</v>
          </cell>
          <cell r="H172" t="str">
            <v>23. 1</v>
          </cell>
          <cell r="I172" t="str">
            <v>Equipment</v>
          </cell>
          <cell r="J172">
            <v>0</v>
          </cell>
          <cell r="K172">
            <v>37769</v>
          </cell>
          <cell r="L172">
            <v>11866.25</v>
          </cell>
        </row>
        <row r="173">
          <cell r="A173">
            <v>3462</v>
          </cell>
          <cell r="C173" t="str">
            <v>AIR COMPRESSOR</v>
          </cell>
          <cell r="D173" t="str">
            <v>P185WIRR</v>
          </cell>
          <cell r="E173" t="str">
            <v>88009-02-</v>
          </cell>
          <cell r="F173" t="str">
            <v>603M</v>
          </cell>
          <cell r="G173" t="str">
            <v>M</v>
          </cell>
          <cell r="H173" t="str">
            <v>23. 1</v>
          </cell>
          <cell r="I173" t="str">
            <v>Equipment</v>
          </cell>
          <cell r="J173">
            <v>0</v>
          </cell>
          <cell r="K173">
            <v>37769</v>
          </cell>
          <cell r="L173">
            <v>11866.25</v>
          </cell>
        </row>
        <row r="174">
          <cell r="A174">
            <v>3464</v>
          </cell>
          <cell r="C174" t="str">
            <v>AIR COMPRESSOR</v>
          </cell>
          <cell r="D174" t="str">
            <v>P185WIRR</v>
          </cell>
          <cell r="E174" t="str">
            <v>88009-02-</v>
          </cell>
          <cell r="F174" t="str">
            <v>303M</v>
          </cell>
          <cell r="G174" t="str">
            <v>M</v>
          </cell>
          <cell r="H174" t="str">
            <v>23. 1</v>
          </cell>
          <cell r="I174" t="str">
            <v>Equipment</v>
          </cell>
          <cell r="J174">
            <v>0</v>
          </cell>
          <cell r="K174">
            <v>37769</v>
          </cell>
          <cell r="L174">
            <v>11761.25</v>
          </cell>
        </row>
        <row r="175">
          <cell r="A175">
            <v>3465</v>
          </cell>
          <cell r="C175" t="str">
            <v>ASHPALT ELEVATOR</v>
          </cell>
          <cell r="D175" t="str">
            <v>MS4</v>
          </cell>
          <cell r="E175" t="str">
            <v>88009-02-</v>
          </cell>
          <cell r="F175" t="str">
            <v>103M</v>
          </cell>
          <cell r="G175" t="str">
            <v>M</v>
          </cell>
          <cell r="H175" t="str">
            <v xml:space="preserve"> 9. 5</v>
          </cell>
          <cell r="I175" t="str">
            <v>Equipment</v>
          </cell>
          <cell r="J175">
            <v>0</v>
          </cell>
          <cell r="K175">
            <v>37911</v>
          </cell>
          <cell r="L175">
            <v>86600</v>
          </cell>
        </row>
        <row r="176">
          <cell r="A176">
            <v>3467</v>
          </cell>
          <cell r="C176" t="str">
            <v>CURB MACHINE</v>
          </cell>
          <cell r="D176" t="str">
            <v>M-8100</v>
          </cell>
          <cell r="E176" t="str">
            <v>88009-02-</v>
          </cell>
          <cell r="F176" t="str">
            <v>113M</v>
          </cell>
          <cell r="G176" t="str">
            <v>M</v>
          </cell>
          <cell r="H176" t="str">
            <v>15. 4</v>
          </cell>
          <cell r="I176" t="str">
            <v>Equipment</v>
          </cell>
          <cell r="J176">
            <v>0</v>
          </cell>
          <cell r="K176">
            <v>38169</v>
          </cell>
          <cell r="L176">
            <v>215903.51</v>
          </cell>
        </row>
        <row r="177">
          <cell r="A177">
            <v>3474</v>
          </cell>
          <cell r="C177" t="str">
            <v>MATERIAL TRAILER</v>
          </cell>
          <cell r="D177" t="str">
            <v>1 HD</v>
          </cell>
          <cell r="E177" t="str">
            <v>88009-02-</v>
          </cell>
          <cell r="F177" t="str">
            <v>303M</v>
          </cell>
          <cell r="G177" t="str">
            <v>M</v>
          </cell>
          <cell r="H177" t="str">
            <v>21. 2</v>
          </cell>
          <cell r="I177" t="str">
            <v>Equipment</v>
          </cell>
          <cell r="J177">
            <v>0</v>
          </cell>
          <cell r="K177">
            <v>38224</v>
          </cell>
          <cell r="L177">
            <v>3010.19</v>
          </cell>
        </row>
        <row r="178">
          <cell r="A178">
            <v>3476</v>
          </cell>
          <cell r="C178" t="str">
            <v>MATERIAL TRAILER</v>
          </cell>
          <cell r="D178" t="str">
            <v>2660-A</v>
          </cell>
          <cell r="E178" t="str">
            <v>88009-02-</v>
          </cell>
          <cell r="F178" t="str">
            <v>103M</v>
          </cell>
          <cell r="G178" t="str">
            <v>M</v>
          </cell>
          <cell r="H178" t="str">
            <v>21. 2</v>
          </cell>
          <cell r="I178" t="str">
            <v>Equipment</v>
          </cell>
          <cell r="J178">
            <v>0</v>
          </cell>
          <cell r="K178">
            <v>38367</v>
          </cell>
          <cell r="L178">
            <v>13842.53</v>
          </cell>
        </row>
        <row r="179">
          <cell r="A179">
            <v>3478</v>
          </cell>
          <cell r="C179" t="str">
            <v>TELESCOPIC HANDLER</v>
          </cell>
          <cell r="D179" t="str">
            <v>TH103</v>
          </cell>
          <cell r="E179" t="str">
            <v>88009-02-</v>
          </cell>
          <cell r="F179" t="str">
            <v>703M</v>
          </cell>
          <cell r="G179" t="str">
            <v>M</v>
          </cell>
          <cell r="H179" t="str">
            <v xml:space="preserve"> 4. 2</v>
          </cell>
          <cell r="I179" t="str">
            <v>Equipment</v>
          </cell>
          <cell r="J179">
            <v>0</v>
          </cell>
          <cell r="K179">
            <v>39420</v>
          </cell>
          <cell r="L179">
            <v>19694.97</v>
          </cell>
        </row>
        <row r="180">
          <cell r="A180">
            <v>3479</v>
          </cell>
          <cell r="C180" t="str">
            <v>SWEEPER</v>
          </cell>
          <cell r="D180" t="str">
            <v>TYMCO 600</v>
          </cell>
          <cell r="E180" t="str">
            <v>88009-02-</v>
          </cell>
          <cell r="F180" t="str">
            <v>103M</v>
          </cell>
          <cell r="G180" t="str">
            <v>M</v>
          </cell>
          <cell r="H180" t="str">
            <v>17.19</v>
          </cell>
          <cell r="I180" t="str">
            <v>Equipment</v>
          </cell>
          <cell r="J180">
            <v>0</v>
          </cell>
          <cell r="K180">
            <v>39052</v>
          </cell>
          <cell r="L180">
            <v>26954.25</v>
          </cell>
        </row>
        <row r="181">
          <cell r="A181">
            <v>3481</v>
          </cell>
          <cell r="C181" t="str">
            <v>MATERIAL TRAILER</v>
          </cell>
          <cell r="D181" t="str">
            <v>TRAILER</v>
          </cell>
          <cell r="E181" t="str">
            <v>88009-02-</v>
          </cell>
          <cell r="F181" t="str">
            <v>113M</v>
          </cell>
          <cell r="G181" t="str">
            <v>M</v>
          </cell>
          <cell r="H181" t="str">
            <v>21. 2</v>
          </cell>
          <cell r="I181" t="str">
            <v>Equipment</v>
          </cell>
          <cell r="J181">
            <v>0</v>
          </cell>
          <cell r="K181">
            <v>38344</v>
          </cell>
          <cell r="L181">
            <v>6142</v>
          </cell>
        </row>
        <row r="182">
          <cell r="A182">
            <v>3482</v>
          </cell>
          <cell r="C182" t="str">
            <v>CONCRETE SAW</v>
          </cell>
          <cell r="D182" t="str">
            <v>MECO 42WC1</v>
          </cell>
          <cell r="E182" t="str">
            <v>88009-02-</v>
          </cell>
          <cell r="F182" t="str">
            <v>103M</v>
          </cell>
          <cell r="G182" t="str">
            <v>M</v>
          </cell>
          <cell r="H182" t="str">
            <v>23. 7</v>
          </cell>
          <cell r="I182" t="str">
            <v>Equipment</v>
          </cell>
          <cell r="J182">
            <v>0</v>
          </cell>
          <cell r="K182">
            <v>38355</v>
          </cell>
          <cell r="L182">
            <v>12044.97</v>
          </cell>
        </row>
        <row r="183">
          <cell r="A183">
            <v>3483</v>
          </cell>
          <cell r="C183" t="str">
            <v>ASHALT PAVER</v>
          </cell>
          <cell r="D183" t="str">
            <v>CR561R</v>
          </cell>
          <cell r="E183" t="str">
            <v>88009-02-</v>
          </cell>
          <cell r="F183" t="str">
            <v>103M</v>
          </cell>
          <cell r="G183" t="str">
            <v>M</v>
          </cell>
          <cell r="H183" t="str">
            <v xml:space="preserve"> 9. 2</v>
          </cell>
          <cell r="I183" t="str">
            <v>Equipment</v>
          </cell>
          <cell r="J183">
            <v>0</v>
          </cell>
          <cell r="K183">
            <v>39431</v>
          </cell>
          <cell r="L183">
            <v>33082.29</v>
          </cell>
        </row>
        <row r="184">
          <cell r="A184">
            <v>3484</v>
          </cell>
          <cell r="C184" t="str">
            <v>6" PUMP</v>
          </cell>
          <cell r="D184" t="str">
            <v>PP66S12L</v>
          </cell>
          <cell r="E184" t="str">
            <v>88009-02-</v>
          </cell>
          <cell r="F184" t="str">
            <v>803M</v>
          </cell>
          <cell r="G184" t="str">
            <v>M</v>
          </cell>
          <cell r="H184" t="str">
            <v>23. 3</v>
          </cell>
          <cell r="I184" t="str">
            <v>Equipment</v>
          </cell>
          <cell r="J184">
            <v>0</v>
          </cell>
          <cell r="K184">
            <v>38450</v>
          </cell>
          <cell r="L184">
            <v>27781.279999999999</v>
          </cell>
        </row>
        <row r="185">
          <cell r="A185">
            <v>3485</v>
          </cell>
          <cell r="C185" t="str">
            <v>TELESCOPIC HANDLER</v>
          </cell>
          <cell r="D185" t="str">
            <v>TH103</v>
          </cell>
          <cell r="E185" t="str">
            <v>88009-02-</v>
          </cell>
          <cell r="F185" t="str">
            <v>803M</v>
          </cell>
          <cell r="G185" t="str">
            <v>M</v>
          </cell>
          <cell r="H185" t="str">
            <v xml:space="preserve"> 4. 2</v>
          </cell>
          <cell r="I185" t="str">
            <v>Equipment</v>
          </cell>
          <cell r="J185">
            <v>38470</v>
          </cell>
          <cell r="K185">
            <v>0</v>
          </cell>
          <cell r="L185">
            <v>62832.63</v>
          </cell>
        </row>
        <row r="186">
          <cell r="A186">
            <v>3489</v>
          </cell>
          <cell r="C186" t="str">
            <v>SKIP LOADER</v>
          </cell>
          <cell r="D186" t="str">
            <v>210L</v>
          </cell>
          <cell r="E186" t="str">
            <v>88009-02-</v>
          </cell>
          <cell r="F186" t="str">
            <v>413M</v>
          </cell>
          <cell r="G186" t="str">
            <v>M</v>
          </cell>
          <cell r="H186" t="str">
            <v xml:space="preserve"> 3. 1</v>
          </cell>
          <cell r="I186" t="str">
            <v>Equipment</v>
          </cell>
          <cell r="J186">
            <v>0</v>
          </cell>
          <cell r="K186">
            <v>38516</v>
          </cell>
          <cell r="L186">
            <v>60538.96</v>
          </cell>
        </row>
        <row r="187">
          <cell r="A187">
            <v>3490</v>
          </cell>
          <cell r="C187" t="str">
            <v>TELESCOPIC HANDLER</v>
          </cell>
          <cell r="D187" t="str">
            <v>TH103</v>
          </cell>
          <cell r="E187" t="str">
            <v>88009-02-</v>
          </cell>
          <cell r="F187" t="str">
            <v>803M</v>
          </cell>
          <cell r="G187" t="str">
            <v>M</v>
          </cell>
          <cell r="H187" t="str">
            <v xml:space="preserve"> 4. 2</v>
          </cell>
          <cell r="I187" t="str">
            <v>Equipment</v>
          </cell>
          <cell r="J187">
            <v>38571</v>
          </cell>
          <cell r="K187">
            <v>0</v>
          </cell>
          <cell r="L187">
            <v>63260.22</v>
          </cell>
        </row>
        <row r="188">
          <cell r="A188">
            <v>3491</v>
          </cell>
          <cell r="C188" t="str">
            <v>TRENCHER</v>
          </cell>
          <cell r="D188" t="str">
            <v>RT40</v>
          </cell>
          <cell r="E188" t="str">
            <v>88009-02-</v>
          </cell>
          <cell r="F188" t="str">
            <v>413M</v>
          </cell>
          <cell r="G188" t="str">
            <v>M</v>
          </cell>
          <cell r="H188" t="str">
            <v>16. 1</v>
          </cell>
          <cell r="I188" t="str">
            <v>Equipment</v>
          </cell>
          <cell r="J188">
            <v>38504</v>
          </cell>
          <cell r="K188">
            <v>0</v>
          </cell>
          <cell r="L188">
            <v>43653.73</v>
          </cell>
        </row>
        <row r="189">
          <cell r="A189">
            <v>3493</v>
          </cell>
          <cell r="C189" t="str">
            <v>AIR COMPRESSOR</v>
          </cell>
          <cell r="D189" t="str">
            <v>P185WJDR</v>
          </cell>
          <cell r="E189" t="str">
            <v>88009-02-</v>
          </cell>
          <cell r="F189" t="str">
            <v>803M</v>
          </cell>
          <cell r="G189" t="str">
            <v>M</v>
          </cell>
          <cell r="H189" t="str">
            <v>23. 1</v>
          </cell>
          <cell r="I189" t="str">
            <v>Equipment</v>
          </cell>
          <cell r="J189">
            <v>0</v>
          </cell>
          <cell r="K189">
            <v>38534</v>
          </cell>
          <cell r="L189">
            <v>14339.56</v>
          </cell>
        </row>
        <row r="190">
          <cell r="A190">
            <v>3494</v>
          </cell>
          <cell r="C190" t="str">
            <v>ASPHAL ROLLER</v>
          </cell>
          <cell r="D190" t="str">
            <v>SW850</v>
          </cell>
          <cell r="E190" t="str">
            <v>88009-02-</v>
          </cell>
          <cell r="F190" t="str">
            <v>103M</v>
          </cell>
          <cell r="G190" t="str">
            <v>M</v>
          </cell>
          <cell r="H190" t="str">
            <v>11. 5</v>
          </cell>
          <cell r="I190" t="str">
            <v>Equipment</v>
          </cell>
          <cell r="J190">
            <v>0</v>
          </cell>
          <cell r="K190">
            <v>38523</v>
          </cell>
          <cell r="L190">
            <v>40080</v>
          </cell>
        </row>
        <row r="191">
          <cell r="A191">
            <v>3495</v>
          </cell>
          <cell r="C191" t="str">
            <v>WATER TOWER</v>
          </cell>
          <cell r="D191" t="str">
            <v>KPT120</v>
          </cell>
          <cell r="E191" t="str">
            <v>88009-02-</v>
          </cell>
          <cell r="F191" t="str">
            <v>403M</v>
          </cell>
          <cell r="G191" t="str">
            <v>M</v>
          </cell>
          <cell r="H191" t="str">
            <v>23. 4</v>
          </cell>
          <cell r="I191" t="str">
            <v>Equipment</v>
          </cell>
          <cell r="J191">
            <v>0</v>
          </cell>
          <cell r="K191">
            <v>38609</v>
          </cell>
          <cell r="L191">
            <v>29631.25</v>
          </cell>
        </row>
        <row r="192">
          <cell r="A192">
            <v>3496</v>
          </cell>
          <cell r="C192" t="str">
            <v>MOWER</v>
          </cell>
          <cell r="D192" t="str">
            <v>MTGHS26A</v>
          </cell>
          <cell r="E192" t="str">
            <v>88009-02-</v>
          </cell>
          <cell r="F192" t="str">
            <v>413M</v>
          </cell>
          <cell r="G192" t="str">
            <v>M</v>
          </cell>
          <cell r="H192" t="str">
            <v>16. 2</v>
          </cell>
          <cell r="I192" t="str">
            <v>Equipment</v>
          </cell>
          <cell r="J192">
            <v>0</v>
          </cell>
          <cell r="K192">
            <v>38702</v>
          </cell>
          <cell r="L192">
            <v>11313.75</v>
          </cell>
        </row>
        <row r="193">
          <cell r="A193">
            <v>3500</v>
          </cell>
          <cell r="C193" t="str">
            <v>MATERIAL TRAILER</v>
          </cell>
          <cell r="D193" t="str">
            <v>70TV12</v>
          </cell>
          <cell r="E193" t="str">
            <v>88009-02-</v>
          </cell>
          <cell r="F193" t="str">
            <v>413M</v>
          </cell>
          <cell r="G193" t="str">
            <v>M</v>
          </cell>
          <cell r="H193" t="str">
            <v>21. 2</v>
          </cell>
          <cell r="I193" t="str">
            <v>Equipment</v>
          </cell>
          <cell r="J193">
            <v>0</v>
          </cell>
          <cell r="K193">
            <v>38749</v>
          </cell>
          <cell r="L193">
            <v>3261.56</v>
          </cell>
        </row>
        <row r="194">
          <cell r="A194">
            <v>3501</v>
          </cell>
          <cell r="C194" t="str">
            <v>TELESCOPIC HANDLER</v>
          </cell>
          <cell r="D194" t="str">
            <v>TH560B</v>
          </cell>
          <cell r="E194" t="str">
            <v>88009-02-</v>
          </cell>
          <cell r="F194" t="str">
            <v>703M</v>
          </cell>
          <cell r="G194" t="str">
            <v>M</v>
          </cell>
          <cell r="H194" t="str">
            <v xml:space="preserve"> 4. 2</v>
          </cell>
          <cell r="I194" t="str">
            <v>Equipment</v>
          </cell>
          <cell r="J194">
            <v>0</v>
          </cell>
          <cell r="K194">
            <v>38808</v>
          </cell>
          <cell r="L194">
            <v>87277.5</v>
          </cell>
        </row>
        <row r="195">
          <cell r="A195">
            <v>3502</v>
          </cell>
          <cell r="C195" t="str">
            <v>AIR COMPRESSOR</v>
          </cell>
          <cell r="D195" t="str">
            <v>P185WJDR</v>
          </cell>
          <cell r="E195" t="str">
            <v>88009-02-</v>
          </cell>
          <cell r="F195" t="str">
            <v>303M</v>
          </cell>
          <cell r="G195" t="str">
            <v>M</v>
          </cell>
          <cell r="H195" t="str">
            <v>23. 1</v>
          </cell>
          <cell r="I195" t="str">
            <v>Equipment</v>
          </cell>
          <cell r="J195">
            <v>0</v>
          </cell>
          <cell r="K195">
            <v>38888</v>
          </cell>
          <cell r="L195">
            <v>14237.44</v>
          </cell>
        </row>
        <row r="196">
          <cell r="A196">
            <v>3510</v>
          </cell>
          <cell r="C196" t="str">
            <v>GENERATOR</v>
          </cell>
          <cell r="D196" t="str">
            <v>70 KVA</v>
          </cell>
          <cell r="E196" t="str">
            <v>88009-02-</v>
          </cell>
          <cell r="F196" t="str">
            <v>103M</v>
          </cell>
          <cell r="G196" t="str">
            <v>M</v>
          </cell>
          <cell r="H196" t="str">
            <v>23. 2</v>
          </cell>
          <cell r="I196" t="str">
            <v>Equipment</v>
          </cell>
          <cell r="J196">
            <v>0</v>
          </cell>
          <cell r="K196">
            <v>38986</v>
          </cell>
          <cell r="L196">
            <v>25774.16</v>
          </cell>
        </row>
        <row r="197">
          <cell r="A197">
            <v>3514</v>
          </cell>
          <cell r="C197" t="str">
            <v>EQUIPMENT TRAILER</v>
          </cell>
          <cell r="D197" t="str">
            <v>T9B</v>
          </cell>
          <cell r="E197" t="str">
            <v>88009-02-</v>
          </cell>
          <cell r="F197" t="str">
            <v>413M</v>
          </cell>
          <cell r="G197" t="str">
            <v>M</v>
          </cell>
          <cell r="H197" t="str">
            <v>21. 3</v>
          </cell>
          <cell r="I197" t="str">
            <v>Equipment</v>
          </cell>
          <cell r="J197">
            <v>0</v>
          </cell>
          <cell r="K197">
            <v>39085</v>
          </cell>
          <cell r="L197">
            <v>6604.92</v>
          </cell>
        </row>
        <row r="198">
          <cell r="A198">
            <v>3516</v>
          </cell>
          <cell r="C198" t="str">
            <v>2 AXLE DUMP TRUCK</v>
          </cell>
          <cell r="E198" t="str">
            <v>88009-02-</v>
          </cell>
          <cell r="F198" t="str">
            <v>103M</v>
          </cell>
          <cell r="G198" t="str">
            <v>M</v>
          </cell>
          <cell r="H198" t="str">
            <v>17. 1</v>
          </cell>
          <cell r="I198" t="str">
            <v>Equipment</v>
          </cell>
          <cell r="J198">
            <v>0</v>
          </cell>
          <cell r="K198">
            <v>39140</v>
          </cell>
          <cell r="L198">
            <v>33150</v>
          </cell>
        </row>
        <row r="199">
          <cell r="A199">
            <v>3517</v>
          </cell>
          <cell r="C199" t="str">
            <v>2 AXLE DUMP TRUCK</v>
          </cell>
          <cell r="D199" t="str">
            <v>6 YARD</v>
          </cell>
          <cell r="E199" t="str">
            <v>88009-02-</v>
          </cell>
          <cell r="F199" t="str">
            <v>103M</v>
          </cell>
          <cell r="G199" t="str">
            <v>M</v>
          </cell>
          <cell r="H199" t="str">
            <v>17. 1</v>
          </cell>
          <cell r="I199" t="str">
            <v>Equipment</v>
          </cell>
          <cell r="J199">
            <v>0</v>
          </cell>
          <cell r="K199">
            <v>39140</v>
          </cell>
          <cell r="L199">
            <v>33150</v>
          </cell>
        </row>
        <row r="200">
          <cell r="A200">
            <v>3518</v>
          </cell>
          <cell r="C200" t="str">
            <v>EQUIPMENT TRAILER</v>
          </cell>
          <cell r="E200" t="str">
            <v>88009-02-</v>
          </cell>
          <cell r="F200" t="str">
            <v>103M</v>
          </cell>
          <cell r="G200" t="str">
            <v>M</v>
          </cell>
          <cell r="H200" t="str">
            <v>21. 3</v>
          </cell>
          <cell r="I200" t="str">
            <v>Equipment</v>
          </cell>
          <cell r="J200">
            <v>0</v>
          </cell>
          <cell r="K200">
            <v>39295</v>
          </cell>
          <cell r="L200">
            <v>14049.25</v>
          </cell>
        </row>
        <row r="201">
          <cell r="A201">
            <v>3519</v>
          </cell>
          <cell r="C201" t="str">
            <v>MATERIAL TRAILER</v>
          </cell>
          <cell r="E201" t="str">
            <v>88009-02-</v>
          </cell>
          <cell r="F201" t="str">
            <v>113M</v>
          </cell>
          <cell r="G201" t="str">
            <v>M</v>
          </cell>
          <cell r="H201" t="str">
            <v>21. 2</v>
          </cell>
          <cell r="I201" t="str">
            <v>Equipment</v>
          </cell>
          <cell r="J201">
            <v>0</v>
          </cell>
          <cell r="K201">
            <v>39144</v>
          </cell>
          <cell r="L201">
            <v>7283.63</v>
          </cell>
        </row>
        <row r="202">
          <cell r="A202">
            <v>3520</v>
          </cell>
          <cell r="C202" t="str">
            <v>FLATBED TRUCK</v>
          </cell>
          <cell r="D202" t="str">
            <v>FL70</v>
          </cell>
          <cell r="E202" t="str">
            <v>88009-02-</v>
          </cell>
          <cell r="F202" t="str">
            <v>703M</v>
          </cell>
          <cell r="G202" t="str">
            <v>M</v>
          </cell>
          <cell r="H202" t="str">
            <v>17. 6</v>
          </cell>
          <cell r="I202" t="str">
            <v>Equipment</v>
          </cell>
          <cell r="J202">
            <v>0</v>
          </cell>
          <cell r="K202">
            <v>39188</v>
          </cell>
          <cell r="L202">
            <v>28015</v>
          </cell>
        </row>
        <row r="203">
          <cell r="A203">
            <v>3521</v>
          </cell>
          <cell r="C203" t="str">
            <v>WHEEL LOADER</v>
          </cell>
          <cell r="D203" t="str">
            <v>950G</v>
          </cell>
          <cell r="E203" t="str">
            <v>88009-02-</v>
          </cell>
          <cell r="F203" t="str">
            <v>303M</v>
          </cell>
          <cell r="G203" t="str">
            <v>M</v>
          </cell>
          <cell r="H203" t="str">
            <v xml:space="preserve"> 3. 6</v>
          </cell>
          <cell r="I203" t="str">
            <v>Equipment</v>
          </cell>
          <cell r="J203">
            <v>0</v>
          </cell>
          <cell r="K203">
            <v>39225</v>
          </cell>
          <cell r="L203">
            <v>153214.07</v>
          </cell>
        </row>
        <row r="204">
          <cell r="A204">
            <v>3527</v>
          </cell>
          <cell r="C204" t="str">
            <v>SKID STEER LOADER</v>
          </cell>
          <cell r="D204" t="str">
            <v>317</v>
          </cell>
          <cell r="E204" t="str">
            <v>88009-02-</v>
          </cell>
          <cell r="F204" t="str">
            <v>303M</v>
          </cell>
          <cell r="G204" t="str">
            <v>M</v>
          </cell>
          <cell r="H204" t="str">
            <v xml:space="preserve"> 3. 1</v>
          </cell>
          <cell r="I204" t="str">
            <v>Equipment</v>
          </cell>
          <cell r="J204">
            <v>0</v>
          </cell>
          <cell r="K204">
            <v>39316</v>
          </cell>
          <cell r="L204">
            <v>30566.25</v>
          </cell>
        </row>
        <row r="205">
          <cell r="A205">
            <v>3536</v>
          </cell>
          <cell r="C205" t="str">
            <v>OFFICE TRAILER</v>
          </cell>
          <cell r="E205" t="str">
            <v>88009-02-</v>
          </cell>
          <cell r="F205" t="str">
            <v>903M</v>
          </cell>
          <cell r="G205" t="str">
            <v>M</v>
          </cell>
          <cell r="H205" t="str">
            <v>21. 5</v>
          </cell>
          <cell r="I205" t="str">
            <v>Equipment</v>
          </cell>
          <cell r="J205">
            <v>0</v>
          </cell>
          <cell r="K205">
            <v>39392</v>
          </cell>
          <cell r="L205">
            <v>7233.61</v>
          </cell>
        </row>
        <row r="206">
          <cell r="A206">
            <v>3863</v>
          </cell>
          <cell r="C206" t="str">
            <v>OFFICE TRAILER</v>
          </cell>
          <cell r="E206" t="str">
            <v>88009-02-</v>
          </cell>
          <cell r="F206" t="str">
            <v>103M</v>
          </cell>
          <cell r="G206" t="str">
            <v>M</v>
          </cell>
          <cell r="H206" t="str">
            <v>21. 5</v>
          </cell>
          <cell r="I206" t="str">
            <v>Equipment</v>
          </cell>
          <cell r="J206">
            <v>0</v>
          </cell>
          <cell r="K206">
            <v>37803</v>
          </cell>
          <cell r="L206">
            <v>7296.88</v>
          </cell>
        </row>
        <row r="207">
          <cell r="A207">
            <v>8080</v>
          </cell>
          <cell r="C207" t="str">
            <v>FLATBED TRUCK</v>
          </cell>
          <cell r="D207" t="str">
            <v>F350</v>
          </cell>
          <cell r="E207" t="str">
            <v>88009-02-</v>
          </cell>
          <cell r="F207" t="str">
            <v>701M</v>
          </cell>
          <cell r="G207" t="str">
            <v>M</v>
          </cell>
          <cell r="H207" t="str">
            <v>17. 6</v>
          </cell>
          <cell r="I207" t="str">
            <v>Equipment</v>
          </cell>
          <cell r="J207">
            <v>0</v>
          </cell>
          <cell r="K207">
            <v>37377</v>
          </cell>
          <cell r="L207">
            <v>7157.96</v>
          </cell>
        </row>
        <row r="208">
          <cell r="A208">
            <v>8111</v>
          </cell>
          <cell r="C208" t="str">
            <v>FLATBED TRUCK</v>
          </cell>
          <cell r="D208" t="str">
            <v>F450</v>
          </cell>
          <cell r="E208" t="str">
            <v>88009-02-</v>
          </cell>
          <cell r="F208" t="str">
            <v>111M</v>
          </cell>
          <cell r="G208" t="str">
            <v>M</v>
          </cell>
          <cell r="H208" t="str">
            <v>17. 6</v>
          </cell>
          <cell r="I208" t="str">
            <v>Equipment</v>
          </cell>
          <cell r="J208">
            <v>0</v>
          </cell>
          <cell r="K208">
            <v>38502</v>
          </cell>
          <cell r="L208">
            <v>9090.6200000000008</v>
          </cell>
        </row>
        <row r="209">
          <cell r="A209">
            <v>8159</v>
          </cell>
          <cell r="C209" t="str">
            <v>FLATBED TRUCK</v>
          </cell>
          <cell r="D209" t="str">
            <v>F550</v>
          </cell>
          <cell r="E209" t="str">
            <v>88009-02-</v>
          </cell>
          <cell r="F209" t="str">
            <v>111M</v>
          </cell>
          <cell r="G209" t="str">
            <v>M</v>
          </cell>
          <cell r="H209" t="str">
            <v>17. 6</v>
          </cell>
          <cell r="I209" t="str">
            <v>Equipment</v>
          </cell>
          <cell r="J209">
            <v>38384</v>
          </cell>
          <cell r="K209">
            <v>0</v>
          </cell>
          <cell r="L209">
            <v>44237.45</v>
          </cell>
        </row>
        <row r="210">
          <cell r="A210">
            <v>8208</v>
          </cell>
          <cell r="C210" t="str">
            <v>FLATBED TRUCK</v>
          </cell>
          <cell r="D210" t="str">
            <v>F450</v>
          </cell>
          <cell r="E210" t="str">
            <v>88009-02-</v>
          </cell>
          <cell r="F210" t="str">
            <v>111M</v>
          </cell>
          <cell r="G210" t="str">
            <v>M</v>
          </cell>
          <cell r="H210" t="str">
            <v>17. 6</v>
          </cell>
          <cell r="I210" t="str">
            <v>Equipment</v>
          </cell>
          <cell r="J210">
            <v>39437</v>
          </cell>
          <cell r="K210">
            <v>0</v>
          </cell>
          <cell r="L210">
            <v>43685.73</v>
          </cell>
        </row>
        <row r="211">
          <cell r="A211">
            <v>8210</v>
          </cell>
          <cell r="C211" t="str">
            <v>FLATBED TRUCK</v>
          </cell>
          <cell r="D211" t="str">
            <v>F350</v>
          </cell>
          <cell r="E211" t="str">
            <v>88009-02-</v>
          </cell>
          <cell r="F211" t="str">
            <v>121M</v>
          </cell>
          <cell r="G211" t="str">
            <v>M</v>
          </cell>
          <cell r="H211" t="str">
            <v>17. 6</v>
          </cell>
          <cell r="I211" t="str">
            <v>Equipment</v>
          </cell>
          <cell r="J211">
            <v>0</v>
          </cell>
          <cell r="K211">
            <v>39399</v>
          </cell>
          <cell r="L211">
            <v>8118.74</v>
          </cell>
        </row>
        <row r="212">
          <cell r="A212">
            <v>8492</v>
          </cell>
          <cell r="C212" t="str">
            <v>OFFICE TRAILER</v>
          </cell>
          <cell r="E212" t="str">
            <v>88009-02-</v>
          </cell>
          <cell r="F212" t="str">
            <v>703M</v>
          </cell>
          <cell r="G212" t="str">
            <v>M</v>
          </cell>
          <cell r="H212" t="str">
            <v>21. 5</v>
          </cell>
          <cell r="I212" t="str">
            <v>Equipment</v>
          </cell>
          <cell r="J212">
            <v>0</v>
          </cell>
          <cell r="K212">
            <v>35697</v>
          </cell>
          <cell r="L212">
            <v>12817</v>
          </cell>
        </row>
        <row r="213">
          <cell r="A213">
            <v>9001</v>
          </cell>
          <cell r="C213" t="str">
            <v>GRIZZLY FEEDER</v>
          </cell>
          <cell r="E213" t="str">
            <v>88009-02-</v>
          </cell>
          <cell r="F213" t="str">
            <v>303M</v>
          </cell>
          <cell r="G213" t="str">
            <v>M</v>
          </cell>
          <cell r="H213" t="str">
            <v>22.</v>
          </cell>
          <cell r="I213" t="str">
            <v>Equipment</v>
          </cell>
          <cell r="J213">
            <v>0</v>
          </cell>
          <cell r="K213">
            <v>34639</v>
          </cell>
          <cell r="L213">
            <v>36580</v>
          </cell>
        </row>
        <row r="214">
          <cell r="A214">
            <v>9002</v>
          </cell>
          <cell r="C214" t="str">
            <v>JAW CRUSHER</v>
          </cell>
          <cell r="E214" t="str">
            <v>88009-02-</v>
          </cell>
          <cell r="F214" t="str">
            <v>303M</v>
          </cell>
          <cell r="G214" t="str">
            <v>M</v>
          </cell>
          <cell r="H214" t="str">
            <v>22.</v>
          </cell>
          <cell r="I214" t="str">
            <v>Equipment</v>
          </cell>
          <cell r="J214">
            <v>0</v>
          </cell>
          <cell r="K214">
            <v>34639</v>
          </cell>
          <cell r="L214">
            <v>170685</v>
          </cell>
        </row>
        <row r="215">
          <cell r="A215">
            <v>9003</v>
          </cell>
          <cell r="C215" t="str">
            <v>MAIN FEED CONVEYOR</v>
          </cell>
          <cell r="E215" t="str">
            <v>88009-02-</v>
          </cell>
          <cell r="F215" t="str">
            <v>303M</v>
          </cell>
          <cell r="G215" t="str">
            <v>M</v>
          </cell>
          <cell r="H215" t="str">
            <v>22.</v>
          </cell>
          <cell r="I215" t="str">
            <v>Equipment</v>
          </cell>
          <cell r="J215">
            <v>0</v>
          </cell>
          <cell r="K215">
            <v>34639</v>
          </cell>
          <cell r="L215">
            <v>23112</v>
          </cell>
        </row>
        <row r="216">
          <cell r="A216">
            <v>9004</v>
          </cell>
          <cell r="C216" t="str">
            <v>MAIN TOWER SCREEN</v>
          </cell>
          <cell r="E216" t="str">
            <v>88009-02-</v>
          </cell>
          <cell r="F216" t="str">
            <v>303M</v>
          </cell>
          <cell r="G216" t="str">
            <v>M</v>
          </cell>
          <cell r="H216" t="str">
            <v>22.</v>
          </cell>
          <cell r="I216" t="str">
            <v>Equipment</v>
          </cell>
          <cell r="J216">
            <v>0</v>
          </cell>
          <cell r="K216">
            <v>34639</v>
          </cell>
          <cell r="L216">
            <v>28886</v>
          </cell>
        </row>
        <row r="217">
          <cell r="A217">
            <v>9005</v>
          </cell>
          <cell r="C217" t="str">
            <v>CONVEYOR-FH CN CRSHR</v>
          </cell>
          <cell r="E217" t="str">
            <v>88009-02-</v>
          </cell>
          <cell r="F217" t="str">
            <v>303M</v>
          </cell>
          <cell r="G217" t="str">
            <v>M</v>
          </cell>
          <cell r="H217" t="str">
            <v>22.</v>
          </cell>
          <cell r="I217" t="str">
            <v>Equipment</v>
          </cell>
          <cell r="J217">
            <v>0</v>
          </cell>
          <cell r="K217">
            <v>34639</v>
          </cell>
          <cell r="L217">
            <v>1658</v>
          </cell>
        </row>
        <row r="218">
          <cell r="A218">
            <v>9006</v>
          </cell>
          <cell r="C218" t="str">
            <v>BASE CONVEYOR</v>
          </cell>
          <cell r="E218" t="str">
            <v>88009-02-</v>
          </cell>
          <cell r="F218" t="str">
            <v>303M</v>
          </cell>
          <cell r="G218" t="str">
            <v>M</v>
          </cell>
          <cell r="H218" t="str">
            <v>22.</v>
          </cell>
          <cell r="I218" t="str">
            <v>Equipment</v>
          </cell>
          <cell r="J218">
            <v>0</v>
          </cell>
          <cell r="K218">
            <v>34639</v>
          </cell>
          <cell r="L218">
            <v>7058</v>
          </cell>
        </row>
        <row r="219">
          <cell r="A219">
            <v>9007</v>
          </cell>
          <cell r="C219" t="str">
            <v>INCLINE CONVEYOR</v>
          </cell>
          <cell r="E219" t="str">
            <v>88009-02-</v>
          </cell>
          <cell r="F219" t="str">
            <v>303M</v>
          </cell>
          <cell r="G219" t="str">
            <v>M</v>
          </cell>
          <cell r="H219" t="str">
            <v>22.</v>
          </cell>
          <cell r="I219" t="str">
            <v>Equipment</v>
          </cell>
          <cell r="J219">
            <v>0</v>
          </cell>
          <cell r="K219">
            <v>34639</v>
          </cell>
          <cell r="L219">
            <v>8809</v>
          </cell>
        </row>
        <row r="220">
          <cell r="A220">
            <v>9008</v>
          </cell>
          <cell r="C220" t="str">
            <v>WET CONVEYOR</v>
          </cell>
          <cell r="E220" t="str">
            <v>88009-02-</v>
          </cell>
          <cell r="F220" t="str">
            <v>303M</v>
          </cell>
          <cell r="G220" t="str">
            <v>M</v>
          </cell>
          <cell r="H220" t="str">
            <v>22.</v>
          </cell>
          <cell r="I220" t="str">
            <v>Equipment</v>
          </cell>
          <cell r="J220">
            <v>0</v>
          </cell>
          <cell r="K220">
            <v>34639</v>
          </cell>
          <cell r="L220">
            <v>8079</v>
          </cell>
        </row>
        <row r="221">
          <cell r="A221">
            <v>9009</v>
          </cell>
          <cell r="C221" t="str">
            <v>CONE CRUSHER</v>
          </cell>
          <cell r="E221" t="str">
            <v>88009-02-</v>
          </cell>
          <cell r="F221" t="str">
            <v>303M</v>
          </cell>
          <cell r="G221" t="str">
            <v>M</v>
          </cell>
          <cell r="H221" t="str">
            <v>22.</v>
          </cell>
          <cell r="I221" t="str">
            <v>Equipment</v>
          </cell>
          <cell r="J221">
            <v>0</v>
          </cell>
          <cell r="K221">
            <v>34639</v>
          </cell>
          <cell r="L221">
            <v>102726</v>
          </cell>
        </row>
        <row r="222">
          <cell r="A222">
            <v>9010</v>
          </cell>
          <cell r="C222" t="str">
            <v>FH CONE CRUSHER</v>
          </cell>
          <cell r="E222" t="str">
            <v>88009-02-</v>
          </cell>
          <cell r="F222" t="str">
            <v>303M</v>
          </cell>
          <cell r="G222" t="str">
            <v>M</v>
          </cell>
          <cell r="H222" t="str">
            <v>22.</v>
          </cell>
          <cell r="I222" t="str">
            <v>Equipment</v>
          </cell>
          <cell r="J222">
            <v>0</v>
          </cell>
          <cell r="K222">
            <v>34639</v>
          </cell>
          <cell r="L222">
            <v>102726</v>
          </cell>
        </row>
        <row r="223">
          <cell r="A223">
            <v>9011</v>
          </cell>
          <cell r="C223" t="str">
            <v>CONVEYOR UNDER CRSHR</v>
          </cell>
          <cell r="E223" t="str">
            <v>88009-02-</v>
          </cell>
          <cell r="F223" t="str">
            <v>303M</v>
          </cell>
          <cell r="G223" t="str">
            <v>M</v>
          </cell>
          <cell r="H223" t="str">
            <v>22.</v>
          </cell>
          <cell r="I223" t="str">
            <v>Equipment</v>
          </cell>
          <cell r="J223">
            <v>0</v>
          </cell>
          <cell r="K223">
            <v>34639</v>
          </cell>
          <cell r="L223">
            <v>11072</v>
          </cell>
        </row>
        <row r="224">
          <cell r="A224">
            <v>9012</v>
          </cell>
          <cell r="C224" t="str">
            <v>DRY TRNSFR PLNT SCRN</v>
          </cell>
          <cell r="E224" t="str">
            <v>88009-02-</v>
          </cell>
          <cell r="F224" t="str">
            <v>303M</v>
          </cell>
          <cell r="G224" t="str">
            <v>M</v>
          </cell>
          <cell r="H224" t="str">
            <v>22.</v>
          </cell>
          <cell r="I224" t="str">
            <v>Equipment</v>
          </cell>
          <cell r="J224">
            <v>0</v>
          </cell>
          <cell r="K224">
            <v>34639</v>
          </cell>
          <cell r="L224">
            <v>28674</v>
          </cell>
        </row>
        <row r="225">
          <cell r="A225">
            <v>9013</v>
          </cell>
          <cell r="C225" t="str">
            <v>RETURN CONVEYOR</v>
          </cell>
          <cell r="E225" t="str">
            <v>88009-02-</v>
          </cell>
          <cell r="F225" t="str">
            <v>303M</v>
          </cell>
          <cell r="G225" t="str">
            <v>M</v>
          </cell>
          <cell r="H225" t="str">
            <v>22.</v>
          </cell>
          <cell r="I225" t="str">
            <v>Equipment</v>
          </cell>
          <cell r="J225">
            <v>0</v>
          </cell>
          <cell r="K225">
            <v>34639</v>
          </cell>
          <cell r="L225">
            <v>3920</v>
          </cell>
        </row>
        <row r="226">
          <cell r="A226">
            <v>9014</v>
          </cell>
          <cell r="C226" t="str">
            <v>DRY CONVEYOR</v>
          </cell>
          <cell r="E226" t="str">
            <v>88009-02-</v>
          </cell>
          <cell r="F226" t="str">
            <v>303M</v>
          </cell>
          <cell r="G226" t="str">
            <v>M</v>
          </cell>
          <cell r="H226" t="str">
            <v>22.</v>
          </cell>
          <cell r="I226" t="str">
            <v>Equipment</v>
          </cell>
          <cell r="J226">
            <v>0</v>
          </cell>
          <cell r="K226">
            <v>34639</v>
          </cell>
          <cell r="L226">
            <v>9175</v>
          </cell>
        </row>
        <row r="227">
          <cell r="A227">
            <v>9015</v>
          </cell>
          <cell r="C227" t="str">
            <v>THREE DECK SCREEN</v>
          </cell>
          <cell r="E227" t="str">
            <v>88009-02-</v>
          </cell>
          <cell r="F227" t="str">
            <v>303M</v>
          </cell>
          <cell r="G227" t="str">
            <v>M</v>
          </cell>
          <cell r="H227" t="str">
            <v>22.</v>
          </cell>
          <cell r="I227" t="str">
            <v>Equipment</v>
          </cell>
          <cell r="J227">
            <v>0</v>
          </cell>
          <cell r="K227">
            <v>34639</v>
          </cell>
          <cell r="L227">
            <v>30880</v>
          </cell>
        </row>
        <row r="228">
          <cell r="A228">
            <v>9016</v>
          </cell>
          <cell r="C228" t="str">
            <v>CONVEYOR</v>
          </cell>
          <cell r="E228" t="str">
            <v>88009-02-</v>
          </cell>
          <cell r="F228" t="str">
            <v>303M</v>
          </cell>
          <cell r="G228" t="str">
            <v>M</v>
          </cell>
          <cell r="H228" t="str">
            <v>22.</v>
          </cell>
          <cell r="I228" t="str">
            <v>Equipment</v>
          </cell>
          <cell r="J228">
            <v>0</v>
          </cell>
          <cell r="K228">
            <v>34639</v>
          </cell>
          <cell r="L228">
            <v>11279</v>
          </cell>
        </row>
        <row r="229">
          <cell r="A229">
            <v>9017</v>
          </cell>
          <cell r="C229" t="str">
            <v>CONVEYOR</v>
          </cell>
          <cell r="E229" t="str">
            <v>88009-02-</v>
          </cell>
          <cell r="F229" t="str">
            <v>303M</v>
          </cell>
          <cell r="G229" t="str">
            <v>M</v>
          </cell>
          <cell r="H229" t="str">
            <v>22.</v>
          </cell>
          <cell r="I229" t="str">
            <v>Equipment</v>
          </cell>
          <cell r="J229">
            <v>0</v>
          </cell>
          <cell r="K229">
            <v>34639</v>
          </cell>
          <cell r="L229">
            <v>10695</v>
          </cell>
        </row>
        <row r="230">
          <cell r="A230">
            <v>9018</v>
          </cell>
          <cell r="C230" t="str">
            <v>CONVEYOR</v>
          </cell>
          <cell r="E230" t="str">
            <v>88009-02-</v>
          </cell>
          <cell r="F230" t="str">
            <v>303M</v>
          </cell>
          <cell r="G230" t="str">
            <v>M</v>
          </cell>
          <cell r="H230" t="str">
            <v>22.</v>
          </cell>
          <cell r="I230" t="str">
            <v>Equipment</v>
          </cell>
          <cell r="J230">
            <v>0</v>
          </cell>
          <cell r="K230">
            <v>34639</v>
          </cell>
          <cell r="L230">
            <v>10148</v>
          </cell>
        </row>
        <row r="231">
          <cell r="A231">
            <v>9019</v>
          </cell>
          <cell r="C231" t="str">
            <v>CONVEYOR</v>
          </cell>
          <cell r="E231" t="str">
            <v>88009-02-</v>
          </cell>
          <cell r="F231" t="str">
            <v>303M</v>
          </cell>
          <cell r="G231" t="str">
            <v>M</v>
          </cell>
          <cell r="H231" t="str">
            <v>22.</v>
          </cell>
          <cell r="I231" t="str">
            <v>Equipment</v>
          </cell>
          <cell r="J231">
            <v>0</v>
          </cell>
          <cell r="K231">
            <v>34639</v>
          </cell>
          <cell r="L231">
            <v>10987</v>
          </cell>
        </row>
        <row r="232">
          <cell r="A232">
            <v>9020</v>
          </cell>
          <cell r="C232" t="str">
            <v>DECK WET SCREEN</v>
          </cell>
          <cell r="E232" t="str">
            <v>88009-02-</v>
          </cell>
          <cell r="F232" t="str">
            <v>303M</v>
          </cell>
          <cell r="G232" t="str">
            <v>M</v>
          </cell>
          <cell r="H232" t="str">
            <v>22.</v>
          </cell>
          <cell r="I232" t="str">
            <v>Equipment</v>
          </cell>
          <cell r="J232">
            <v>0</v>
          </cell>
          <cell r="K232">
            <v>34639</v>
          </cell>
          <cell r="L232">
            <v>30880</v>
          </cell>
        </row>
        <row r="233">
          <cell r="A233">
            <v>9021</v>
          </cell>
          <cell r="C233" t="str">
            <v>CONVEYOR</v>
          </cell>
          <cell r="E233" t="str">
            <v>88009-02-</v>
          </cell>
          <cell r="F233" t="str">
            <v>303M</v>
          </cell>
          <cell r="G233" t="str">
            <v>M</v>
          </cell>
          <cell r="H233" t="str">
            <v>22.</v>
          </cell>
          <cell r="I233" t="str">
            <v>Equipment</v>
          </cell>
          <cell r="J233">
            <v>0</v>
          </cell>
          <cell r="K233">
            <v>34639</v>
          </cell>
          <cell r="L233">
            <v>9486</v>
          </cell>
        </row>
        <row r="234">
          <cell r="A234">
            <v>9022</v>
          </cell>
          <cell r="C234" t="str">
            <v>CONVEYOR</v>
          </cell>
          <cell r="E234" t="str">
            <v>88009-02-</v>
          </cell>
          <cell r="F234" t="str">
            <v>303M</v>
          </cell>
          <cell r="G234" t="str">
            <v>M</v>
          </cell>
          <cell r="H234" t="str">
            <v>22.</v>
          </cell>
          <cell r="I234" t="str">
            <v>Equipment</v>
          </cell>
          <cell r="J234">
            <v>0</v>
          </cell>
          <cell r="K234">
            <v>34639</v>
          </cell>
          <cell r="L234">
            <v>9819</v>
          </cell>
        </row>
        <row r="235">
          <cell r="A235">
            <v>9023</v>
          </cell>
          <cell r="C235" t="str">
            <v>CONVEYOR</v>
          </cell>
          <cell r="E235" t="str">
            <v>88009-02-</v>
          </cell>
          <cell r="F235" t="str">
            <v>303M</v>
          </cell>
          <cell r="G235" t="str">
            <v>M</v>
          </cell>
          <cell r="H235" t="str">
            <v>22.</v>
          </cell>
          <cell r="I235" t="str">
            <v>Equipment</v>
          </cell>
          <cell r="J235">
            <v>0</v>
          </cell>
          <cell r="K235">
            <v>34639</v>
          </cell>
          <cell r="L235">
            <v>9819</v>
          </cell>
        </row>
        <row r="236">
          <cell r="A236">
            <v>9024</v>
          </cell>
          <cell r="C236" t="str">
            <v>CLASSIFIER</v>
          </cell>
          <cell r="E236" t="str">
            <v>88009-02-</v>
          </cell>
          <cell r="F236" t="str">
            <v>303M</v>
          </cell>
          <cell r="G236" t="str">
            <v>M</v>
          </cell>
          <cell r="H236" t="str">
            <v>22.</v>
          </cell>
          <cell r="I236" t="str">
            <v>Equipment</v>
          </cell>
          <cell r="J236">
            <v>0</v>
          </cell>
          <cell r="K236">
            <v>34639</v>
          </cell>
          <cell r="L236">
            <v>32808</v>
          </cell>
        </row>
        <row r="237">
          <cell r="A237">
            <v>9025</v>
          </cell>
          <cell r="C237" t="str">
            <v>SAND SCREW</v>
          </cell>
          <cell r="E237" t="str">
            <v>88009-02-</v>
          </cell>
          <cell r="F237" t="str">
            <v>303M</v>
          </cell>
          <cell r="G237" t="str">
            <v>M</v>
          </cell>
          <cell r="H237" t="str">
            <v>22.</v>
          </cell>
          <cell r="I237" t="str">
            <v>Equipment</v>
          </cell>
          <cell r="J237">
            <v>0</v>
          </cell>
          <cell r="K237">
            <v>34639</v>
          </cell>
          <cell r="L237">
            <v>7297</v>
          </cell>
        </row>
        <row r="238">
          <cell r="A238">
            <v>9026</v>
          </cell>
          <cell r="C238" t="str">
            <v>CONVEYOR</v>
          </cell>
          <cell r="E238" t="str">
            <v>88009-02-</v>
          </cell>
          <cell r="F238" t="str">
            <v>303M</v>
          </cell>
          <cell r="G238" t="str">
            <v>M</v>
          </cell>
          <cell r="H238" t="str">
            <v>22.</v>
          </cell>
          <cell r="I238" t="str">
            <v>Equipment</v>
          </cell>
          <cell r="J238">
            <v>0</v>
          </cell>
          <cell r="K238">
            <v>34639</v>
          </cell>
          <cell r="L238">
            <v>17116</v>
          </cell>
        </row>
        <row r="239">
          <cell r="A239">
            <v>9027</v>
          </cell>
          <cell r="C239" t="str">
            <v>CONVEYOR</v>
          </cell>
          <cell r="E239" t="str">
            <v>88009-02-</v>
          </cell>
          <cell r="F239" t="str">
            <v>303M</v>
          </cell>
          <cell r="G239" t="str">
            <v>M</v>
          </cell>
          <cell r="H239" t="str">
            <v>22.</v>
          </cell>
          <cell r="I239" t="str">
            <v>Equipment</v>
          </cell>
          <cell r="J239">
            <v>0</v>
          </cell>
          <cell r="K239">
            <v>34639</v>
          </cell>
          <cell r="L239">
            <v>6900</v>
          </cell>
        </row>
        <row r="240">
          <cell r="A240">
            <v>9028</v>
          </cell>
          <cell r="C240" t="str">
            <v>ELECTRICAL SERVICE</v>
          </cell>
          <cell r="E240" t="str">
            <v>88009-02-</v>
          </cell>
          <cell r="F240" t="str">
            <v>303M</v>
          </cell>
          <cell r="G240" t="str">
            <v>M</v>
          </cell>
          <cell r="H240" t="str">
            <v>22.</v>
          </cell>
          <cell r="I240" t="str">
            <v>Equipment</v>
          </cell>
          <cell r="J240">
            <v>0</v>
          </cell>
          <cell r="K240">
            <v>34639</v>
          </cell>
          <cell r="L240">
            <v>21285</v>
          </cell>
        </row>
        <row r="241">
          <cell r="A241">
            <v>9029</v>
          </cell>
          <cell r="C241" t="str">
            <v>ELECTRICAL PANEL</v>
          </cell>
          <cell r="E241" t="str">
            <v>88009-02-</v>
          </cell>
          <cell r="F241" t="str">
            <v>303M</v>
          </cell>
          <cell r="G241" t="str">
            <v>M</v>
          </cell>
          <cell r="H241" t="str">
            <v>22.</v>
          </cell>
          <cell r="I241" t="str">
            <v>Equipment</v>
          </cell>
          <cell r="J241">
            <v>0</v>
          </cell>
          <cell r="K241">
            <v>34639</v>
          </cell>
          <cell r="L241">
            <v>43782</v>
          </cell>
        </row>
        <row r="242">
          <cell r="A242">
            <v>9030</v>
          </cell>
          <cell r="C242" t="str">
            <v>WATER SUPPLY</v>
          </cell>
          <cell r="E242" t="str">
            <v>88009-02-</v>
          </cell>
          <cell r="F242" t="str">
            <v>303M</v>
          </cell>
          <cell r="G242" t="str">
            <v>M</v>
          </cell>
          <cell r="H242" t="str">
            <v>22.</v>
          </cell>
          <cell r="I242" t="str">
            <v>Equipment</v>
          </cell>
          <cell r="J242">
            <v>0</v>
          </cell>
          <cell r="K242">
            <v>34639</v>
          </cell>
          <cell r="L242">
            <v>124949</v>
          </cell>
        </row>
        <row r="243">
          <cell r="A243">
            <v>9031</v>
          </cell>
          <cell r="C243" t="str">
            <v>MAIN TOWER</v>
          </cell>
          <cell r="E243" t="str">
            <v>88009-02-</v>
          </cell>
          <cell r="F243" t="str">
            <v>303M</v>
          </cell>
          <cell r="G243" t="str">
            <v>M</v>
          </cell>
          <cell r="H243" t="str">
            <v>22.</v>
          </cell>
          <cell r="I243" t="str">
            <v>Equipment</v>
          </cell>
          <cell r="J243">
            <v>0</v>
          </cell>
          <cell r="K243">
            <v>34639</v>
          </cell>
          <cell r="L243">
            <v>14594</v>
          </cell>
        </row>
        <row r="244">
          <cell r="A244">
            <v>9032</v>
          </cell>
          <cell r="C244" t="str">
            <v>TRANSFER PLANT</v>
          </cell>
          <cell r="E244" t="str">
            <v>88009-02-</v>
          </cell>
          <cell r="F244" t="str">
            <v>303M</v>
          </cell>
          <cell r="G244" t="str">
            <v>M</v>
          </cell>
          <cell r="H244" t="str">
            <v>22.</v>
          </cell>
          <cell r="I244" t="str">
            <v>Equipment</v>
          </cell>
          <cell r="J244">
            <v>0</v>
          </cell>
          <cell r="K244">
            <v>34639</v>
          </cell>
          <cell r="L244">
            <v>8756</v>
          </cell>
        </row>
        <row r="245">
          <cell r="A245">
            <v>9033</v>
          </cell>
          <cell r="C245" t="str">
            <v>WET TOWER</v>
          </cell>
          <cell r="E245" t="str">
            <v>88009-02-</v>
          </cell>
          <cell r="F245" t="str">
            <v>303M</v>
          </cell>
          <cell r="G245" t="str">
            <v>M</v>
          </cell>
          <cell r="H245" t="str">
            <v>22.</v>
          </cell>
          <cell r="I245" t="str">
            <v>Equipment</v>
          </cell>
          <cell r="J245">
            <v>0</v>
          </cell>
          <cell r="K245">
            <v>34639</v>
          </cell>
          <cell r="L245">
            <v>11675</v>
          </cell>
        </row>
        <row r="246">
          <cell r="A246">
            <v>9034</v>
          </cell>
          <cell r="C246" t="str">
            <v>DRY TOWER</v>
          </cell>
          <cell r="E246" t="str">
            <v>88009-02-</v>
          </cell>
          <cell r="F246" t="str">
            <v>303M</v>
          </cell>
          <cell r="G246" t="str">
            <v>M</v>
          </cell>
          <cell r="H246" t="str">
            <v>22.</v>
          </cell>
          <cell r="I246" t="str">
            <v>Equipment</v>
          </cell>
          <cell r="J246">
            <v>0</v>
          </cell>
          <cell r="K246">
            <v>34639</v>
          </cell>
          <cell r="L246">
            <v>8756</v>
          </cell>
        </row>
        <row r="247">
          <cell r="A247">
            <v>9035</v>
          </cell>
          <cell r="C247" t="str">
            <v>SCALES</v>
          </cell>
          <cell r="E247" t="str">
            <v>88009-02-</v>
          </cell>
          <cell r="F247" t="str">
            <v>303M</v>
          </cell>
          <cell r="G247" t="str">
            <v>M</v>
          </cell>
          <cell r="H247" t="str">
            <v>22.</v>
          </cell>
          <cell r="I247" t="str">
            <v>Equipment</v>
          </cell>
          <cell r="J247">
            <v>0</v>
          </cell>
          <cell r="K247">
            <v>34639</v>
          </cell>
          <cell r="L247">
            <v>21891</v>
          </cell>
        </row>
        <row r="248">
          <cell r="A248">
            <v>9036</v>
          </cell>
          <cell r="C248" t="str">
            <v>DRY TUNNEL</v>
          </cell>
          <cell r="E248" t="str">
            <v>88009-02-</v>
          </cell>
          <cell r="F248" t="str">
            <v>303M</v>
          </cell>
          <cell r="G248" t="str">
            <v>M</v>
          </cell>
          <cell r="H248" t="str">
            <v>22.</v>
          </cell>
          <cell r="I248" t="str">
            <v>Equipment</v>
          </cell>
          <cell r="J248">
            <v>0</v>
          </cell>
          <cell r="K248">
            <v>34639</v>
          </cell>
          <cell r="L248">
            <v>18243</v>
          </cell>
        </row>
        <row r="249">
          <cell r="A249">
            <v>9037</v>
          </cell>
          <cell r="C249" t="str">
            <v>HYDRO CRANE</v>
          </cell>
          <cell r="E249" t="str">
            <v>88009-02-</v>
          </cell>
          <cell r="F249" t="str">
            <v>303M</v>
          </cell>
          <cell r="G249" t="str">
            <v>M</v>
          </cell>
          <cell r="H249" t="str">
            <v>22.</v>
          </cell>
          <cell r="I249" t="str">
            <v>Equipment</v>
          </cell>
          <cell r="J249">
            <v>0</v>
          </cell>
          <cell r="K249">
            <v>34639</v>
          </cell>
          <cell r="L249">
            <v>5108</v>
          </cell>
        </row>
        <row r="250">
          <cell r="A250">
            <v>9038</v>
          </cell>
          <cell r="C250" t="str">
            <v>TRAILER</v>
          </cell>
          <cell r="E250" t="str">
            <v>88009-02-</v>
          </cell>
          <cell r="F250" t="str">
            <v>303M</v>
          </cell>
          <cell r="G250" t="str">
            <v>M</v>
          </cell>
          <cell r="H250" t="str">
            <v>22.</v>
          </cell>
          <cell r="I250" t="str">
            <v>Equipment</v>
          </cell>
          <cell r="J250">
            <v>0</v>
          </cell>
          <cell r="K250">
            <v>34639</v>
          </cell>
          <cell r="L250">
            <v>4768</v>
          </cell>
        </row>
        <row r="251">
          <cell r="A251">
            <v>9039</v>
          </cell>
          <cell r="C251" t="str">
            <v>CONVEYOR</v>
          </cell>
          <cell r="E251" t="str">
            <v>88009-02-</v>
          </cell>
          <cell r="F251" t="str">
            <v>303M</v>
          </cell>
          <cell r="G251" t="str">
            <v>M</v>
          </cell>
          <cell r="H251" t="str">
            <v>22.</v>
          </cell>
          <cell r="I251" t="str">
            <v>Equipment</v>
          </cell>
          <cell r="J251">
            <v>0</v>
          </cell>
          <cell r="K251">
            <v>34639</v>
          </cell>
          <cell r="L251">
            <v>45328</v>
          </cell>
        </row>
        <row r="252">
          <cell r="A252">
            <v>9040</v>
          </cell>
          <cell r="C252" t="str">
            <v>LABORATORY GEAR</v>
          </cell>
          <cell r="E252" t="str">
            <v>88009-02-</v>
          </cell>
          <cell r="F252" t="str">
            <v>303M</v>
          </cell>
          <cell r="G252" t="str">
            <v>M</v>
          </cell>
          <cell r="H252" t="str">
            <v>22.</v>
          </cell>
          <cell r="I252" t="str">
            <v>Equipment</v>
          </cell>
          <cell r="J252">
            <v>0</v>
          </cell>
          <cell r="K252">
            <v>34639</v>
          </cell>
          <cell r="L252">
            <v>15903</v>
          </cell>
        </row>
        <row r="253">
          <cell r="A253">
            <v>9041</v>
          </cell>
          <cell r="C253" t="str">
            <v>SAND SCREW</v>
          </cell>
          <cell r="E253" t="str">
            <v>88009-02-</v>
          </cell>
          <cell r="F253" t="str">
            <v>303M</v>
          </cell>
          <cell r="G253" t="str">
            <v>M</v>
          </cell>
          <cell r="H253" t="str">
            <v>22.</v>
          </cell>
          <cell r="I253" t="str">
            <v>Equipment</v>
          </cell>
          <cell r="J253">
            <v>0</v>
          </cell>
          <cell r="K253">
            <v>35309</v>
          </cell>
          <cell r="L253">
            <v>52567</v>
          </cell>
        </row>
        <row r="254">
          <cell r="A254">
            <v>9042</v>
          </cell>
          <cell r="C254" t="str">
            <v>SCALPING SCREEN</v>
          </cell>
          <cell r="E254" t="str">
            <v>88009-02-</v>
          </cell>
          <cell r="F254" t="str">
            <v>303M</v>
          </cell>
          <cell r="G254" t="str">
            <v>M</v>
          </cell>
          <cell r="H254" t="str">
            <v>22.</v>
          </cell>
          <cell r="I254" t="str">
            <v>Equipment</v>
          </cell>
          <cell r="J254">
            <v>0</v>
          </cell>
          <cell r="K254">
            <v>35309</v>
          </cell>
          <cell r="L254">
            <v>24932</v>
          </cell>
        </row>
        <row r="255">
          <cell r="A255">
            <v>9043</v>
          </cell>
          <cell r="C255" t="str">
            <v>DOZER TRAP</v>
          </cell>
          <cell r="E255" t="str">
            <v>88009-02-</v>
          </cell>
          <cell r="F255" t="str">
            <v>303M</v>
          </cell>
          <cell r="G255" t="str">
            <v>M</v>
          </cell>
          <cell r="H255" t="str">
            <v>22.</v>
          </cell>
          <cell r="I255" t="str">
            <v>Equipment</v>
          </cell>
          <cell r="J255">
            <v>0</v>
          </cell>
          <cell r="K255">
            <v>35519</v>
          </cell>
          <cell r="L255">
            <v>117081</v>
          </cell>
        </row>
        <row r="256">
          <cell r="A256">
            <v>9044</v>
          </cell>
          <cell r="C256" t="str">
            <v>TRUSS CONVEYOR</v>
          </cell>
          <cell r="E256" t="str">
            <v>88009-02-</v>
          </cell>
          <cell r="F256" t="str">
            <v>303M</v>
          </cell>
          <cell r="G256" t="str">
            <v>M</v>
          </cell>
          <cell r="H256" t="str">
            <v>22.</v>
          </cell>
          <cell r="I256" t="str">
            <v>Equipment</v>
          </cell>
          <cell r="J256">
            <v>0</v>
          </cell>
          <cell r="K256">
            <v>35927</v>
          </cell>
          <cell r="L256">
            <v>18125</v>
          </cell>
        </row>
        <row r="257">
          <cell r="A257">
            <v>9045</v>
          </cell>
          <cell r="C257" t="str">
            <v>CONE CRUSHER</v>
          </cell>
          <cell r="E257" t="str">
            <v>88009-02-</v>
          </cell>
          <cell r="F257" t="str">
            <v>303M</v>
          </cell>
          <cell r="G257" t="str">
            <v>M</v>
          </cell>
          <cell r="H257" t="str">
            <v>22.</v>
          </cell>
          <cell r="I257" t="str">
            <v>Equipment</v>
          </cell>
          <cell r="J257">
            <v>0</v>
          </cell>
          <cell r="K257">
            <v>36434</v>
          </cell>
          <cell r="L257">
            <v>96048</v>
          </cell>
        </row>
        <row r="258">
          <cell r="A258">
            <v>9048</v>
          </cell>
          <cell r="C258" t="str">
            <v>100' x 36" BELT CONVEYOR</v>
          </cell>
          <cell r="E258" t="str">
            <v>88009-02-</v>
          </cell>
          <cell r="F258" t="str">
            <v>303M</v>
          </cell>
          <cell r="G258" t="str">
            <v>M</v>
          </cell>
          <cell r="H258" t="str">
            <v>22.</v>
          </cell>
          <cell r="I258" t="str">
            <v>Equipment</v>
          </cell>
          <cell r="J258">
            <v>0</v>
          </cell>
          <cell r="K258">
            <v>37773</v>
          </cell>
          <cell r="L258">
            <v>18618.599999999999</v>
          </cell>
        </row>
        <row r="259">
          <cell r="A259">
            <v>9049</v>
          </cell>
          <cell r="C259" t="str">
            <v>CONVEYOR BELT</v>
          </cell>
          <cell r="E259" t="str">
            <v>88009-02-</v>
          </cell>
          <cell r="F259" t="str">
            <v>303M</v>
          </cell>
          <cell r="G259" t="str">
            <v>M</v>
          </cell>
          <cell r="H259" t="str">
            <v>22.</v>
          </cell>
          <cell r="I259" t="str">
            <v>Equipment</v>
          </cell>
          <cell r="J259">
            <v>0</v>
          </cell>
          <cell r="K259">
            <v>37773</v>
          </cell>
          <cell r="L259">
            <v>18618.599999999999</v>
          </cell>
        </row>
        <row r="260">
          <cell r="A260">
            <v>9050</v>
          </cell>
          <cell r="C260" t="str">
            <v>PROPANE TANK-18,000</v>
          </cell>
          <cell r="E260" t="str">
            <v>88009-02-</v>
          </cell>
          <cell r="F260" t="str">
            <v>303M</v>
          </cell>
          <cell r="G260" t="str">
            <v>M</v>
          </cell>
          <cell r="H260" t="str">
            <v>22.</v>
          </cell>
          <cell r="I260" t="str">
            <v>Equipment</v>
          </cell>
          <cell r="J260">
            <v>0</v>
          </cell>
          <cell r="K260">
            <v>37865</v>
          </cell>
          <cell r="L260">
            <v>13513.5</v>
          </cell>
        </row>
        <row r="261">
          <cell r="A261">
            <v>9051</v>
          </cell>
          <cell r="C261" t="str">
            <v>CONVEYER 600'x36" OVERLND</v>
          </cell>
          <cell r="E261" t="str">
            <v>88009-02-</v>
          </cell>
          <cell r="F261" t="str">
            <v>303M</v>
          </cell>
          <cell r="G261" t="str">
            <v>M</v>
          </cell>
          <cell r="H261" t="str">
            <v>22.</v>
          </cell>
          <cell r="I261" t="str">
            <v>Equipment</v>
          </cell>
          <cell r="J261">
            <v>0</v>
          </cell>
          <cell r="K261">
            <v>38078</v>
          </cell>
          <cell r="L261">
            <v>87277.5</v>
          </cell>
        </row>
        <row r="262">
          <cell r="A262">
            <v>9200</v>
          </cell>
          <cell r="C262" t="str">
            <v>FEED BINS</v>
          </cell>
          <cell r="E262" t="str">
            <v>88009-02-</v>
          </cell>
          <cell r="F262" t="str">
            <v>303M</v>
          </cell>
          <cell r="G262" t="str">
            <v>M</v>
          </cell>
          <cell r="H262" t="str">
            <v>22.</v>
          </cell>
          <cell r="I262" t="str">
            <v>Equipment</v>
          </cell>
          <cell r="J262">
            <v>0</v>
          </cell>
          <cell r="K262">
            <v>34836</v>
          </cell>
          <cell r="L262">
            <v>5239</v>
          </cell>
        </row>
        <row r="263">
          <cell r="A263">
            <v>9201</v>
          </cell>
          <cell r="C263" t="str">
            <v>FEED CONVEYORS</v>
          </cell>
          <cell r="E263" t="str">
            <v>88009-02-</v>
          </cell>
          <cell r="F263" t="str">
            <v>303M</v>
          </cell>
          <cell r="G263" t="str">
            <v>M</v>
          </cell>
          <cell r="H263" t="str">
            <v>22.</v>
          </cell>
          <cell r="I263" t="str">
            <v>Equipment</v>
          </cell>
          <cell r="J263">
            <v>0</v>
          </cell>
          <cell r="K263">
            <v>34836</v>
          </cell>
          <cell r="L263">
            <v>20954</v>
          </cell>
        </row>
        <row r="264">
          <cell r="A264">
            <v>9202</v>
          </cell>
          <cell r="C264" t="str">
            <v>TRANSFER CONVEYORS</v>
          </cell>
          <cell r="E264" t="str">
            <v>88009-02-</v>
          </cell>
          <cell r="F264" t="str">
            <v>303M</v>
          </cell>
          <cell r="G264" t="str">
            <v>M</v>
          </cell>
          <cell r="H264" t="str">
            <v>22.</v>
          </cell>
          <cell r="I264" t="str">
            <v>Equipment</v>
          </cell>
          <cell r="J264">
            <v>0</v>
          </cell>
          <cell r="K264">
            <v>34836</v>
          </cell>
          <cell r="L264">
            <v>36670</v>
          </cell>
        </row>
        <row r="265">
          <cell r="A265">
            <v>9203</v>
          </cell>
          <cell r="C265" t="str">
            <v>30 X 60 CONVEYOR</v>
          </cell>
          <cell r="E265" t="str">
            <v>88009-02-</v>
          </cell>
          <cell r="F265" t="str">
            <v>303M</v>
          </cell>
          <cell r="G265" t="str">
            <v>M</v>
          </cell>
          <cell r="H265" t="str">
            <v>22.</v>
          </cell>
          <cell r="I265" t="str">
            <v>Equipment</v>
          </cell>
          <cell r="J265">
            <v>0</v>
          </cell>
          <cell r="K265">
            <v>34836</v>
          </cell>
          <cell r="L265">
            <v>38114</v>
          </cell>
        </row>
        <row r="266">
          <cell r="A266">
            <v>9204</v>
          </cell>
          <cell r="C266" t="str">
            <v>5 X 10 SCREEN</v>
          </cell>
          <cell r="E266" t="str">
            <v>88009-02-</v>
          </cell>
          <cell r="F266" t="str">
            <v>303M</v>
          </cell>
          <cell r="G266" t="str">
            <v>M</v>
          </cell>
          <cell r="H266" t="str">
            <v>22.</v>
          </cell>
          <cell r="I266" t="str">
            <v>Equipment</v>
          </cell>
          <cell r="J266">
            <v>0</v>
          </cell>
          <cell r="K266">
            <v>34836</v>
          </cell>
          <cell r="L266">
            <v>16763</v>
          </cell>
        </row>
        <row r="267">
          <cell r="A267">
            <v>9205</v>
          </cell>
          <cell r="C267" t="str">
            <v>DRUM</v>
          </cell>
          <cell r="E267" t="str">
            <v>88009-02-</v>
          </cell>
          <cell r="F267" t="str">
            <v>303M</v>
          </cell>
          <cell r="G267" t="str">
            <v>M</v>
          </cell>
          <cell r="H267" t="str">
            <v>22.</v>
          </cell>
          <cell r="I267" t="str">
            <v>Equipment</v>
          </cell>
          <cell r="J267">
            <v>0</v>
          </cell>
          <cell r="K267">
            <v>34836</v>
          </cell>
          <cell r="L267">
            <v>270601</v>
          </cell>
        </row>
        <row r="268">
          <cell r="A268">
            <v>9206</v>
          </cell>
          <cell r="C268" t="str">
            <v>BAGHOUSE</v>
          </cell>
          <cell r="E268" t="str">
            <v>88009-02-</v>
          </cell>
          <cell r="F268" t="str">
            <v>303M</v>
          </cell>
          <cell r="G268" t="str">
            <v>M</v>
          </cell>
          <cell r="H268" t="str">
            <v>22.</v>
          </cell>
          <cell r="I268" t="str">
            <v>Equipment</v>
          </cell>
          <cell r="J268">
            <v>0</v>
          </cell>
          <cell r="K268">
            <v>34836</v>
          </cell>
          <cell r="L268">
            <v>203026</v>
          </cell>
        </row>
        <row r="269">
          <cell r="A269">
            <v>9207</v>
          </cell>
          <cell r="C269" t="str">
            <v>DUST REMOVAL AUGER</v>
          </cell>
          <cell r="E269" t="str">
            <v>88009-02-</v>
          </cell>
          <cell r="F269" t="str">
            <v>303M</v>
          </cell>
          <cell r="G269" t="str">
            <v>M</v>
          </cell>
          <cell r="H269" t="str">
            <v>22.</v>
          </cell>
          <cell r="I269" t="str">
            <v>Equipment</v>
          </cell>
          <cell r="J269">
            <v>0</v>
          </cell>
          <cell r="K269">
            <v>34836</v>
          </cell>
          <cell r="L269">
            <v>37232</v>
          </cell>
        </row>
        <row r="270">
          <cell r="A270">
            <v>9208</v>
          </cell>
          <cell r="C270" t="str">
            <v>25000 TANK</v>
          </cell>
          <cell r="E270" t="str">
            <v>88009-02-</v>
          </cell>
          <cell r="F270" t="str">
            <v>303M</v>
          </cell>
          <cell r="G270" t="str">
            <v>M</v>
          </cell>
          <cell r="H270" t="str">
            <v>22.</v>
          </cell>
          <cell r="I270" t="str">
            <v>Equipment</v>
          </cell>
          <cell r="J270">
            <v>0</v>
          </cell>
          <cell r="K270">
            <v>34836</v>
          </cell>
          <cell r="L270">
            <v>49588</v>
          </cell>
        </row>
        <row r="271">
          <cell r="A271">
            <v>9209</v>
          </cell>
          <cell r="C271" t="str">
            <v>PUMP</v>
          </cell>
          <cell r="E271" t="str">
            <v>88009-02-</v>
          </cell>
          <cell r="F271" t="str">
            <v>303M</v>
          </cell>
          <cell r="G271" t="str">
            <v>M</v>
          </cell>
          <cell r="H271" t="str">
            <v>22.</v>
          </cell>
          <cell r="I271" t="str">
            <v>Equipment</v>
          </cell>
          <cell r="J271">
            <v>0</v>
          </cell>
          <cell r="K271">
            <v>34836</v>
          </cell>
          <cell r="L271">
            <v>11525</v>
          </cell>
        </row>
        <row r="272">
          <cell r="A272">
            <v>9210</v>
          </cell>
          <cell r="C272" t="str">
            <v>BURNER</v>
          </cell>
          <cell r="E272" t="str">
            <v>88009-02-</v>
          </cell>
          <cell r="F272" t="str">
            <v>303M</v>
          </cell>
          <cell r="G272" t="str">
            <v>M</v>
          </cell>
          <cell r="H272" t="str">
            <v>22.</v>
          </cell>
          <cell r="I272" t="str">
            <v>Equipment</v>
          </cell>
          <cell r="J272">
            <v>0</v>
          </cell>
          <cell r="K272">
            <v>34836</v>
          </cell>
          <cell r="L272">
            <v>37718</v>
          </cell>
        </row>
        <row r="273">
          <cell r="A273">
            <v>9211</v>
          </cell>
          <cell r="C273" t="str">
            <v>SLAT CONVEYOR</v>
          </cell>
          <cell r="E273" t="str">
            <v>88009-02-</v>
          </cell>
          <cell r="F273" t="str">
            <v>303M</v>
          </cell>
          <cell r="G273" t="str">
            <v>M</v>
          </cell>
          <cell r="H273" t="str">
            <v>22.</v>
          </cell>
          <cell r="I273" t="str">
            <v>Equipment</v>
          </cell>
          <cell r="J273">
            <v>0</v>
          </cell>
          <cell r="K273">
            <v>34836</v>
          </cell>
          <cell r="L273">
            <v>86743</v>
          </cell>
        </row>
        <row r="274">
          <cell r="A274">
            <v>9213</v>
          </cell>
          <cell r="C274" t="str">
            <v>FEEDBIN</v>
          </cell>
          <cell r="E274" t="str">
            <v>88009-02-</v>
          </cell>
          <cell r="F274" t="str">
            <v>303M</v>
          </cell>
          <cell r="G274" t="str">
            <v>M</v>
          </cell>
          <cell r="H274" t="str">
            <v>22.</v>
          </cell>
          <cell r="I274" t="str">
            <v>Equipment</v>
          </cell>
          <cell r="J274">
            <v>0</v>
          </cell>
          <cell r="K274">
            <v>34836</v>
          </cell>
          <cell r="L274">
            <v>6286</v>
          </cell>
        </row>
        <row r="275">
          <cell r="A275">
            <v>9214</v>
          </cell>
          <cell r="C275" t="str">
            <v>TRANSFORMER</v>
          </cell>
          <cell r="E275" t="str">
            <v>88009-02-</v>
          </cell>
          <cell r="F275" t="str">
            <v>303M</v>
          </cell>
          <cell r="G275" t="str">
            <v>M</v>
          </cell>
          <cell r="H275" t="str">
            <v>22.</v>
          </cell>
          <cell r="I275" t="str">
            <v>Equipment</v>
          </cell>
          <cell r="J275">
            <v>0</v>
          </cell>
          <cell r="K275">
            <v>34836</v>
          </cell>
          <cell r="L275">
            <v>26193</v>
          </cell>
        </row>
        <row r="276">
          <cell r="A276">
            <v>9215</v>
          </cell>
          <cell r="C276" t="str">
            <v>CONTROL PANEL</v>
          </cell>
          <cell r="E276" t="str">
            <v>88009-02-</v>
          </cell>
          <cell r="F276" t="str">
            <v>303M</v>
          </cell>
          <cell r="G276" t="str">
            <v>M</v>
          </cell>
          <cell r="H276" t="str">
            <v>22.</v>
          </cell>
          <cell r="I276" t="str">
            <v>Equipment</v>
          </cell>
          <cell r="J276">
            <v>0</v>
          </cell>
          <cell r="K276">
            <v>34836</v>
          </cell>
          <cell r="L276">
            <v>23050</v>
          </cell>
        </row>
        <row r="277">
          <cell r="A277">
            <v>9216</v>
          </cell>
          <cell r="C277" t="str">
            <v>ELECTRICAL-TUNNEL</v>
          </cell>
          <cell r="E277" t="str">
            <v>88009-02-</v>
          </cell>
          <cell r="F277" t="str">
            <v>303M</v>
          </cell>
          <cell r="G277" t="str">
            <v>M</v>
          </cell>
          <cell r="H277" t="str">
            <v>22.</v>
          </cell>
          <cell r="I277" t="str">
            <v>Equipment</v>
          </cell>
          <cell r="J277">
            <v>0</v>
          </cell>
          <cell r="K277">
            <v>34836</v>
          </cell>
          <cell r="L277">
            <v>7334</v>
          </cell>
        </row>
        <row r="278">
          <cell r="A278">
            <v>9217</v>
          </cell>
          <cell r="C278" t="str">
            <v>CONTROL HOUSE</v>
          </cell>
          <cell r="E278" t="str">
            <v>88009-02-</v>
          </cell>
          <cell r="F278" t="str">
            <v>303M</v>
          </cell>
          <cell r="G278" t="str">
            <v>M</v>
          </cell>
          <cell r="H278" t="str">
            <v>22.</v>
          </cell>
          <cell r="I278" t="str">
            <v>Equipment</v>
          </cell>
          <cell r="J278">
            <v>0</v>
          </cell>
          <cell r="K278">
            <v>34836</v>
          </cell>
          <cell r="L278">
            <v>37863</v>
          </cell>
        </row>
        <row r="279">
          <cell r="A279">
            <v>9218</v>
          </cell>
          <cell r="C279" t="str">
            <v>COMPUTER SYSTEM</v>
          </cell>
          <cell r="E279" t="str">
            <v>88009-02-</v>
          </cell>
          <cell r="F279" t="str">
            <v>303M</v>
          </cell>
          <cell r="G279" t="str">
            <v>M</v>
          </cell>
          <cell r="H279" t="str">
            <v>22.</v>
          </cell>
          <cell r="I279" t="str">
            <v>Equipment</v>
          </cell>
          <cell r="J279">
            <v>0</v>
          </cell>
          <cell r="K279">
            <v>34836</v>
          </cell>
          <cell r="L279">
            <v>31431</v>
          </cell>
        </row>
        <row r="280">
          <cell r="A280">
            <v>9219</v>
          </cell>
          <cell r="C280" t="str">
            <v>SITE IMPROVEMENTS</v>
          </cell>
          <cell r="E280" t="str">
            <v>88009-02-</v>
          </cell>
          <cell r="F280" t="str">
            <v>303M</v>
          </cell>
          <cell r="G280" t="str">
            <v>M</v>
          </cell>
          <cell r="H280" t="str">
            <v>22.</v>
          </cell>
          <cell r="I280" t="str">
            <v>Equipment</v>
          </cell>
          <cell r="J280">
            <v>0</v>
          </cell>
          <cell r="K280">
            <v>34836</v>
          </cell>
          <cell r="L280">
            <v>99003</v>
          </cell>
        </row>
        <row r="281">
          <cell r="A281">
            <v>9220</v>
          </cell>
          <cell r="C281" t="str">
            <v>GENCOR HEATER</v>
          </cell>
          <cell r="E281" t="str">
            <v>88009-02-</v>
          </cell>
          <cell r="F281" t="str">
            <v>303M</v>
          </cell>
          <cell r="G281" t="str">
            <v>M</v>
          </cell>
          <cell r="H281" t="str">
            <v>22.</v>
          </cell>
          <cell r="I281" t="str">
            <v>Equipment</v>
          </cell>
          <cell r="J281">
            <v>0</v>
          </cell>
          <cell r="K281">
            <v>36678</v>
          </cell>
          <cell r="L281">
            <v>27423</v>
          </cell>
        </row>
        <row r="282">
          <cell r="A282">
            <v>9221</v>
          </cell>
          <cell r="C282" t="str">
            <v>AC STORAGE TANK</v>
          </cell>
          <cell r="E282" t="str">
            <v>88009-02-</v>
          </cell>
          <cell r="F282" t="str">
            <v>303M</v>
          </cell>
          <cell r="G282" t="str">
            <v>M</v>
          </cell>
          <cell r="H282" t="str">
            <v>22.</v>
          </cell>
          <cell r="I282" t="str">
            <v>Equipment</v>
          </cell>
          <cell r="J282">
            <v>0</v>
          </cell>
          <cell r="K282">
            <v>36745</v>
          </cell>
          <cell r="L282">
            <v>17500</v>
          </cell>
        </row>
        <row r="283">
          <cell r="A283">
            <v>9300</v>
          </cell>
          <cell r="C283" t="str">
            <v>CTB PUGMILL</v>
          </cell>
          <cell r="E283" t="str">
            <v>88009-02-</v>
          </cell>
          <cell r="F283" t="str">
            <v>303M</v>
          </cell>
          <cell r="G283" t="str">
            <v>M</v>
          </cell>
          <cell r="H283" t="str">
            <v>22.</v>
          </cell>
          <cell r="I283" t="str">
            <v>Equipment</v>
          </cell>
          <cell r="J283">
            <v>0</v>
          </cell>
          <cell r="K283">
            <v>35582</v>
          </cell>
          <cell r="L283">
            <v>433893</v>
          </cell>
        </row>
        <row r="284">
          <cell r="A284">
            <v>3545</v>
          </cell>
          <cell r="C284" t="str">
            <v>DIAGNOSTIC CENTER</v>
          </cell>
          <cell r="D284" t="str">
            <v>310-0322</v>
          </cell>
          <cell r="E284" t="str">
            <v>88009-02-</v>
          </cell>
          <cell r="F284" t="str">
            <v>012</v>
          </cell>
          <cell r="G284" t="str">
            <v>2</v>
          </cell>
          <cell r="H284" t="str">
            <v>23. 7</v>
          </cell>
          <cell r="I284" t="str">
            <v>Equipment</v>
          </cell>
          <cell r="J284">
            <v>0</v>
          </cell>
          <cell r="K284">
            <v>39534</v>
          </cell>
          <cell r="L284">
            <v>3801.64</v>
          </cell>
        </row>
        <row r="285">
          <cell r="A285">
            <v>3293</v>
          </cell>
          <cell r="C285" t="str">
            <v>ARROWBOARD</v>
          </cell>
          <cell r="D285" t="str">
            <v>231</v>
          </cell>
          <cell r="E285" t="str">
            <v>88009-02-</v>
          </cell>
          <cell r="F285" t="str">
            <v>407</v>
          </cell>
          <cell r="G285" t="str">
            <v>7</v>
          </cell>
          <cell r="H285" t="str">
            <v>23.10</v>
          </cell>
          <cell r="I285" t="str">
            <v>Equipment</v>
          </cell>
          <cell r="J285">
            <v>0</v>
          </cell>
          <cell r="K285">
            <v>32599</v>
          </cell>
          <cell r="L285">
            <v>2120</v>
          </cell>
        </row>
        <row r="286">
          <cell r="A286">
            <v>3310</v>
          </cell>
          <cell r="C286" t="str">
            <v>ARROWBOARD</v>
          </cell>
          <cell r="E286" t="str">
            <v>88009-02-</v>
          </cell>
          <cell r="F286" t="str">
            <v>407</v>
          </cell>
          <cell r="G286" t="str">
            <v>7</v>
          </cell>
          <cell r="H286" t="str">
            <v>23.10</v>
          </cell>
          <cell r="I286" t="str">
            <v>Equipment</v>
          </cell>
          <cell r="J286">
            <v>0</v>
          </cell>
          <cell r="K286">
            <v>33420</v>
          </cell>
          <cell r="L286">
            <v>4159</v>
          </cell>
        </row>
        <row r="287">
          <cell r="A287">
            <v>3311</v>
          </cell>
          <cell r="C287" t="str">
            <v>ARROWBOARD</v>
          </cell>
          <cell r="E287" t="str">
            <v>88009-02-</v>
          </cell>
          <cell r="F287" t="str">
            <v>407</v>
          </cell>
          <cell r="G287" t="str">
            <v>7</v>
          </cell>
          <cell r="H287" t="str">
            <v>23.10</v>
          </cell>
          <cell r="I287" t="str">
            <v>Equipment</v>
          </cell>
          <cell r="J287">
            <v>0</v>
          </cell>
          <cell r="K287">
            <v>33420</v>
          </cell>
          <cell r="L287">
            <v>4159</v>
          </cell>
        </row>
        <row r="288">
          <cell r="A288">
            <v>3339</v>
          </cell>
          <cell r="C288" t="str">
            <v>ARROW BOARD</v>
          </cell>
          <cell r="E288" t="str">
            <v>88009-02-</v>
          </cell>
          <cell r="F288" t="str">
            <v>407</v>
          </cell>
          <cell r="G288" t="str">
            <v>7</v>
          </cell>
          <cell r="H288" t="str">
            <v>23.10</v>
          </cell>
          <cell r="I288" t="str">
            <v>Equipment</v>
          </cell>
          <cell r="J288">
            <v>0</v>
          </cell>
          <cell r="K288">
            <v>34182</v>
          </cell>
          <cell r="L288">
            <v>5010</v>
          </cell>
        </row>
        <row r="289">
          <cell r="A289">
            <v>3458</v>
          </cell>
          <cell r="C289" t="str">
            <v>CMS BOARD</v>
          </cell>
          <cell r="D289" t="str">
            <v>380</v>
          </cell>
          <cell r="E289" t="str">
            <v>88009-02-</v>
          </cell>
          <cell r="F289" t="str">
            <v>407</v>
          </cell>
          <cell r="G289" t="str">
            <v>7</v>
          </cell>
          <cell r="H289" t="str">
            <v>23. 6</v>
          </cell>
          <cell r="I289" t="str">
            <v>Equipment</v>
          </cell>
          <cell r="J289">
            <v>0</v>
          </cell>
          <cell r="K289">
            <v>37722</v>
          </cell>
          <cell r="L289">
            <v>16500</v>
          </cell>
        </row>
        <row r="290">
          <cell r="A290">
            <v>3459</v>
          </cell>
          <cell r="C290" t="str">
            <v>CMS BOARD</v>
          </cell>
          <cell r="D290" t="str">
            <v>380</v>
          </cell>
          <cell r="E290" t="str">
            <v>88009-02-</v>
          </cell>
          <cell r="F290" t="str">
            <v>407</v>
          </cell>
          <cell r="G290" t="str">
            <v>7</v>
          </cell>
          <cell r="H290" t="str">
            <v>23. 6</v>
          </cell>
          <cell r="I290" t="str">
            <v>Equipment</v>
          </cell>
          <cell r="J290">
            <v>0</v>
          </cell>
          <cell r="K290">
            <v>37722</v>
          </cell>
          <cell r="L290">
            <v>16500</v>
          </cell>
        </row>
        <row r="291">
          <cell r="A291" t="str">
            <v>SUBTOTAL MONTHLY EQUIPMENT</v>
          </cell>
          <cell r="L291">
            <v>6606106.1299999999</v>
          </cell>
        </row>
        <row r="294">
          <cell r="A294" t="str">
            <v>MONTHLY  VEHICLES</v>
          </cell>
        </row>
        <row r="295">
          <cell r="A295">
            <v>3336</v>
          </cell>
          <cell r="C295" t="str">
            <v>2 AXLE WATER TRUCK</v>
          </cell>
          <cell r="D295" t="str">
            <v>WATER TRUCK</v>
          </cell>
          <cell r="E295" t="str">
            <v>88009-02-</v>
          </cell>
          <cell r="F295" t="str">
            <v>303M</v>
          </cell>
          <cell r="G295" t="str">
            <v>M</v>
          </cell>
          <cell r="H295" t="str">
            <v>17.15</v>
          </cell>
          <cell r="I295" t="str">
            <v>Vehicle</v>
          </cell>
          <cell r="J295">
            <v>0</v>
          </cell>
          <cell r="K295">
            <v>34151</v>
          </cell>
          <cell r="L295">
            <v>18318</v>
          </cell>
        </row>
        <row r="296">
          <cell r="A296">
            <v>3504</v>
          </cell>
          <cell r="C296" t="str">
            <v>2 AXLE WATER TRUCK</v>
          </cell>
          <cell r="D296" t="str">
            <v>330</v>
          </cell>
          <cell r="E296" t="str">
            <v>88009-02-</v>
          </cell>
          <cell r="F296" t="str">
            <v>803M</v>
          </cell>
          <cell r="G296" t="str">
            <v>M</v>
          </cell>
          <cell r="H296" t="str">
            <v>17.15</v>
          </cell>
          <cell r="I296" t="str">
            <v>Vehicle</v>
          </cell>
          <cell r="J296">
            <v>0</v>
          </cell>
          <cell r="K296">
            <v>38959</v>
          </cell>
          <cell r="L296">
            <v>55210.99</v>
          </cell>
        </row>
        <row r="297">
          <cell r="A297">
            <v>3505</v>
          </cell>
          <cell r="C297" t="str">
            <v>2 AXLE WATER TRUCK</v>
          </cell>
          <cell r="D297" t="str">
            <v>330</v>
          </cell>
          <cell r="E297" t="str">
            <v>88009-02-</v>
          </cell>
          <cell r="F297" t="str">
            <v>403M</v>
          </cell>
          <cell r="G297" t="str">
            <v>M</v>
          </cell>
          <cell r="H297" t="str">
            <v>17.15</v>
          </cell>
          <cell r="I297" t="str">
            <v>Vehicle</v>
          </cell>
          <cell r="J297">
            <v>0</v>
          </cell>
          <cell r="K297">
            <v>38959</v>
          </cell>
          <cell r="L297">
            <v>54955.99</v>
          </cell>
        </row>
        <row r="298">
          <cell r="A298">
            <v>3506</v>
          </cell>
          <cell r="C298" t="str">
            <v>2 AXLE WATER TRUCK</v>
          </cell>
          <cell r="D298" t="str">
            <v>330</v>
          </cell>
          <cell r="E298" t="str">
            <v>88009-02-</v>
          </cell>
          <cell r="F298" t="str">
            <v>103M</v>
          </cell>
          <cell r="G298" t="str">
            <v>M</v>
          </cell>
          <cell r="H298" t="str">
            <v>17.15</v>
          </cell>
          <cell r="I298" t="str">
            <v>Vehicle</v>
          </cell>
          <cell r="J298">
            <v>0</v>
          </cell>
          <cell r="K298">
            <v>38959</v>
          </cell>
          <cell r="L298">
            <v>55210.99</v>
          </cell>
        </row>
        <row r="299">
          <cell r="A299">
            <v>3507</v>
          </cell>
          <cell r="C299" t="str">
            <v>2 AXLE WATER TRUCK</v>
          </cell>
          <cell r="D299" t="str">
            <v>330</v>
          </cell>
          <cell r="E299" t="str">
            <v>88009-02-</v>
          </cell>
          <cell r="F299" t="str">
            <v>303M</v>
          </cell>
          <cell r="G299" t="str">
            <v>M</v>
          </cell>
          <cell r="H299" t="str">
            <v>17.15</v>
          </cell>
          <cell r="I299" t="str">
            <v>Vehicle</v>
          </cell>
          <cell r="J299">
            <v>0</v>
          </cell>
          <cell r="K299">
            <v>38959</v>
          </cell>
          <cell r="L299">
            <v>54955.98</v>
          </cell>
        </row>
        <row r="300">
          <cell r="A300">
            <v>7528</v>
          </cell>
          <cell r="C300" t="str">
            <v>AUTOMOBILE</v>
          </cell>
          <cell r="D300" t="str">
            <v>TAURUS</v>
          </cell>
          <cell r="E300" t="str">
            <v>88009-02-</v>
          </cell>
          <cell r="F300" t="str">
            <v>101M</v>
          </cell>
          <cell r="G300" t="str">
            <v>M</v>
          </cell>
          <cell r="H300" t="str">
            <v>19. 2</v>
          </cell>
          <cell r="I300" t="str">
            <v>Vehicle</v>
          </cell>
          <cell r="J300">
            <v>0</v>
          </cell>
          <cell r="K300">
            <v>38687</v>
          </cell>
          <cell r="L300">
            <v>4478.5200000000004</v>
          </cell>
        </row>
        <row r="301">
          <cell r="A301">
            <v>7529</v>
          </cell>
          <cell r="C301" t="str">
            <v>AUTOMOBILE</v>
          </cell>
          <cell r="D301" t="str">
            <v>TAURUS</v>
          </cell>
          <cell r="E301" t="str">
            <v>88009-02-</v>
          </cell>
          <cell r="F301" t="str">
            <v>411M</v>
          </cell>
          <cell r="G301" t="str">
            <v>M</v>
          </cell>
          <cell r="H301" t="str">
            <v>19. 2</v>
          </cell>
          <cell r="I301" t="str">
            <v>Vehicle</v>
          </cell>
          <cell r="J301">
            <v>0</v>
          </cell>
          <cell r="K301">
            <v>38749</v>
          </cell>
          <cell r="L301">
            <v>4455.78</v>
          </cell>
        </row>
        <row r="302">
          <cell r="A302">
            <v>7533</v>
          </cell>
          <cell r="C302" t="str">
            <v>AUTOMOBILE</v>
          </cell>
          <cell r="D302" t="str">
            <v>TAURUS</v>
          </cell>
          <cell r="E302" t="str">
            <v>88009-02-</v>
          </cell>
          <cell r="F302" t="str">
            <v>101M</v>
          </cell>
          <cell r="G302" t="str">
            <v>M</v>
          </cell>
          <cell r="H302" t="str">
            <v>19. 2</v>
          </cell>
          <cell r="I302" t="str">
            <v>Vehicle</v>
          </cell>
          <cell r="J302">
            <v>0</v>
          </cell>
          <cell r="K302">
            <v>38930</v>
          </cell>
          <cell r="L302">
            <v>4697.3900000000003</v>
          </cell>
        </row>
        <row r="303">
          <cell r="A303">
            <v>7534</v>
          </cell>
          <cell r="C303" t="str">
            <v>AUTOMOBILE</v>
          </cell>
          <cell r="D303" t="str">
            <v>TAURUS</v>
          </cell>
          <cell r="E303" t="str">
            <v>88009-02-</v>
          </cell>
          <cell r="F303" t="str">
            <v>801M</v>
          </cell>
          <cell r="G303" t="str">
            <v>M</v>
          </cell>
          <cell r="H303" t="str">
            <v>19. 2</v>
          </cell>
          <cell r="I303" t="str">
            <v>Vehicle</v>
          </cell>
          <cell r="J303">
            <v>0</v>
          </cell>
          <cell r="K303">
            <v>38991</v>
          </cell>
          <cell r="L303">
            <v>4559.49</v>
          </cell>
        </row>
        <row r="304">
          <cell r="A304">
            <v>7537</v>
          </cell>
          <cell r="C304" t="str">
            <v>AUTOMOBILE</v>
          </cell>
          <cell r="D304" t="str">
            <v>EXPLORER</v>
          </cell>
          <cell r="E304" t="str">
            <v>88009-02-</v>
          </cell>
          <cell r="F304" t="str">
            <v>301M</v>
          </cell>
          <cell r="G304" t="str">
            <v>M</v>
          </cell>
          <cell r="H304" t="str">
            <v>19. 2</v>
          </cell>
          <cell r="I304" t="str">
            <v>Vehicle</v>
          </cell>
          <cell r="J304">
            <v>0</v>
          </cell>
          <cell r="K304">
            <v>39083</v>
          </cell>
          <cell r="L304">
            <v>4935.5</v>
          </cell>
        </row>
        <row r="305">
          <cell r="A305">
            <v>7538</v>
          </cell>
          <cell r="C305" t="str">
            <v>SUV</v>
          </cell>
          <cell r="D305" t="str">
            <v>EXPEDITION</v>
          </cell>
          <cell r="E305" t="str">
            <v>88009-02-</v>
          </cell>
          <cell r="F305" t="str">
            <v>601M</v>
          </cell>
          <cell r="G305" t="str">
            <v>M</v>
          </cell>
          <cell r="H305" t="str">
            <v>19. 2</v>
          </cell>
          <cell r="I305" t="str">
            <v>Vehicle</v>
          </cell>
          <cell r="J305">
            <v>0</v>
          </cell>
          <cell r="K305">
            <v>39142</v>
          </cell>
          <cell r="L305">
            <v>9083.4699999999993</v>
          </cell>
        </row>
        <row r="306">
          <cell r="A306">
            <v>7539</v>
          </cell>
          <cell r="C306" t="str">
            <v>SUV</v>
          </cell>
          <cell r="D306" t="str">
            <v>EXPEDITION</v>
          </cell>
          <cell r="E306" t="str">
            <v>88009-02-</v>
          </cell>
          <cell r="F306" t="str">
            <v>301M</v>
          </cell>
          <cell r="G306" t="str">
            <v>M</v>
          </cell>
          <cell r="H306" t="str">
            <v>19. 2</v>
          </cell>
          <cell r="I306" t="str">
            <v>Vehicle</v>
          </cell>
          <cell r="J306">
            <v>0</v>
          </cell>
          <cell r="K306">
            <v>39142</v>
          </cell>
          <cell r="L306">
            <v>7874.08</v>
          </cell>
        </row>
        <row r="307">
          <cell r="A307">
            <v>7541</v>
          </cell>
          <cell r="C307" t="str">
            <v>AUTOMOBILE</v>
          </cell>
          <cell r="D307" t="str">
            <v>ESCAPE</v>
          </cell>
          <cell r="E307" t="str">
            <v>88009-02-</v>
          </cell>
          <cell r="F307" t="str">
            <v>701M</v>
          </cell>
          <cell r="G307" t="str">
            <v>M</v>
          </cell>
          <cell r="H307" t="str">
            <v>19. 2</v>
          </cell>
          <cell r="I307" t="str">
            <v>Vehicle</v>
          </cell>
          <cell r="J307">
            <v>0</v>
          </cell>
          <cell r="K307">
            <v>39234</v>
          </cell>
          <cell r="L307">
            <v>4698.4799999999996</v>
          </cell>
        </row>
        <row r="308">
          <cell r="A308">
            <v>7545</v>
          </cell>
          <cell r="C308" t="str">
            <v>AUTOMOBILE</v>
          </cell>
          <cell r="D308" t="str">
            <v>TAURUS</v>
          </cell>
          <cell r="E308" t="str">
            <v>88009-02-</v>
          </cell>
          <cell r="F308" t="str">
            <v>101M</v>
          </cell>
          <cell r="G308" t="str">
            <v>M</v>
          </cell>
          <cell r="H308" t="str">
            <v>19. 2</v>
          </cell>
          <cell r="I308" t="str">
            <v>Vehicle</v>
          </cell>
          <cell r="J308">
            <v>0</v>
          </cell>
          <cell r="K308">
            <v>39387</v>
          </cell>
          <cell r="L308">
            <v>4275.66</v>
          </cell>
        </row>
        <row r="309">
          <cell r="A309">
            <v>7546</v>
          </cell>
          <cell r="C309" t="str">
            <v>AUTOMOBILE</v>
          </cell>
          <cell r="D309" t="str">
            <v>ESCAPE</v>
          </cell>
          <cell r="E309" t="str">
            <v>88009-02-</v>
          </cell>
          <cell r="F309" t="str">
            <v>301M</v>
          </cell>
          <cell r="G309" t="str">
            <v>M</v>
          </cell>
          <cell r="H309" t="str">
            <v>19. 2</v>
          </cell>
          <cell r="I309" t="str">
            <v>Vehicle</v>
          </cell>
          <cell r="J309">
            <v>0</v>
          </cell>
          <cell r="K309">
            <v>39387</v>
          </cell>
          <cell r="L309">
            <v>4921.47</v>
          </cell>
        </row>
        <row r="310">
          <cell r="A310">
            <v>7547</v>
          </cell>
          <cell r="C310" t="str">
            <v>AUTOMOBILE</v>
          </cell>
          <cell r="D310" t="str">
            <v>ESCAPE</v>
          </cell>
          <cell r="E310" t="str">
            <v>88009-02-</v>
          </cell>
          <cell r="F310" t="str">
            <v>401M</v>
          </cell>
          <cell r="G310" t="str">
            <v>M</v>
          </cell>
          <cell r="H310" t="str">
            <v>19. 2</v>
          </cell>
          <cell r="I310" t="str">
            <v>Vehicle</v>
          </cell>
          <cell r="J310">
            <v>0</v>
          </cell>
          <cell r="K310">
            <v>39479</v>
          </cell>
          <cell r="L310">
            <v>4922.0200000000004</v>
          </cell>
        </row>
        <row r="311">
          <cell r="A311">
            <v>7548</v>
          </cell>
          <cell r="C311" t="str">
            <v>AUTOMOBILE</v>
          </cell>
          <cell r="D311" t="str">
            <v>EXPLORER</v>
          </cell>
          <cell r="E311" t="str">
            <v>88009-02-</v>
          </cell>
          <cell r="F311" t="str">
            <v>901M</v>
          </cell>
          <cell r="G311" t="str">
            <v>M</v>
          </cell>
          <cell r="H311" t="str">
            <v>19. 2</v>
          </cell>
          <cell r="I311" t="str">
            <v>Vehicle</v>
          </cell>
          <cell r="J311">
            <v>0</v>
          </cell>
          <cell r="K311">
            <v>39539</v>
          </cell>
          <cell r="L311">
            <v>6998.36</v>
          </cell>
        </row>
        <row r="312">
          <cell r="A312">
            <v>7549</v>
          </cell>
          <cell r="C312" t="str">
            <v>AUTOMOBILE</v>
          </cell>
          <cell r="D312" t="str">
            <v>ESCAPE</v>
          </cell>
          <cell r="E312" t="str">
            <v>88009-02-</v>
          </cell>
          <cell r="F312" t="str">
            <v>411M</v>
          </cell>
          <cell r="G312" t="str">
            <v>M</v>
          </cell>
          <cell r="H312" t="str">
            <v>19. 1</v>
          </cell>
          <cell r="I312" t="str">
            <v>Vehicle</v>
          </cell>
          <cell r="J312">
            <v>38127</v>
          </cell>
          <cell r="K312">
            <v>0</v>
          </cell>
          <cell r="L312">
            <v>4838.12</v>
          </cell>
        </row>
        <row r="313">
          <cell r="A313">
            <v>7553</v>
          </cell>
          <cell r="C313" t="str">
            <v>SUV</v>
          </cell>
          <cell r="D313" t="str">
            <v>NAVIGATOR</v>
          </cell>
          <cell r="E313" t="str">
            <v>88009-02-</v>
          </cell>
          <cell r="F313" t="str">
            <v>010</v>
          </cell>
          <cell r="G313" t="str">
            <v>0</v>
          </cell>
          <cell r="H313" t="str">
            <v>19. 1</v>
          </cell>
          <cell r="I313" t="str">
            <v>Vehicle</v>
          </cell>
          <cell r="J313">
            <v>38132</v>
          </cell>
          <cell r="K313">
            <v>0</v>
          </cell>
          <cell r="L313">
            <v>11974.62</v>
          </cell>
        </row>
        <row r="314">
          <cell r="A314">
            <v>7555</v>
          </cell>
          <cell r="C314" t="str">
            <v>HYBRID AUTOMOBILE</v>
          </cell>
          <cell r="D314" t="str">
            <v>ESCAPE</v>
          </cell>
          <cell r="E314" t="str">
            <v>88009-02-</v>
          </cell>
          <cell r="F314" t="str">
            <v>801M</v>
          </cell>
          <cell r="G314" t="str">
            <v>M</v>
          </cell>
          <cell r="H314" t="str">
            <v>19. 3</v>
          </cell>
          <cell r="I314" t="str">
            <v>Vehicle</v>
          </cell>
          <cell r="J314">
            <v>38227</v>
          </cell>
          <cell r="K314">
            <v>0</v>
          </cell>
          <cell r="L314">
            <v>4876.24</v>
          </cell>
        </row>
        <row r="315">
          <cell r="A315">
            <v>7556</v>
          </cell>
          <cell r="C315" t="str">
            <v>HYBRID AUTOMOBILE</v>
          </cell>
          <cell r="D315" t="str">
            <v>ESCAPE</v>
          </cell>
          <cell r="E315" t="str">
            <v>88009-02-</v>
          </cell>
          <cell r="F315" t="str">
            <v>801M</v>
          </cell>
          <cell r="G315" t="str">
            <v>M</v>
          </cell>
          <cell r="H315" t="str">
            <v>19. 3</v>
          </cell>
          <cell r="I315" t="str">
            <v>Vehicle</v>
          </cell>
          <cell r="J315">
            <v>38227</v>
          </cell>
          <cell r="K315">
            <v>0</v>
          </cell>
          <cell r="L315">
            <v>4876.24</v>
          </cell>
        </row>
        <row r="316">
          <cell r="A316">
            <v>7557</v>
          </cell>
          <cell r="C316" t="str">
            <v>HYBRID AUTOMOBILE</v>
          </cell>
          <cell r="D316" t="str">
            <v>ESCAPE</v>
          </cell>
          <cell r="E316" t="str">
            <v>88009-02-</v>
          </cell>
          <cell r="F316" t="str">
            <v>801M</v>
          </cell>
          <cell r="G316" t="str">
            <v>M</v>
          </cell>
          <cell r="H316" t="str">
            <v>19. 3</v>
          </cell>
          <cell r="I316" t="str">
            <v>Vehicle</v>
          </cell>
          <cell r="J316">
            <v>38227</v>
          </cell>
          <cell r="K316">
            <v>0</v>
          </cell>
          <cell r="L316">
            <v>4876.24</v>
          </cell>
        </row>
        <row r="317">
          <cell r="A317">
            <v>7561</v>
          </cell>
          <cell r="C317" t="str">
            <v>HYBRID AUTOMOBILE</v>
          </cell>
          <cell r="D317" t="str">
            <v>ESCAPE</v>
          </cell>
          <cell r="E317" t="str">
            <v>88009-02-</v>
          </cell>
          <cell r="F317" t="str">
            <v>301M</v>
          </cell>
          <cell r="G317" t="str">
            <v>M</v>
          </cell>
          <cell r="H317" t="str">
            <v>19. 3</v>
          </cell>
          <cell r="I317" t="str">
            <v>Vehicle</v>
          </cell>
          <cell r="J317">
            <v>38473</v>
          </cell>
          <cell r="K317">
            <v>0</v>
          </cell>
          <cell r="L317">
            <v>31403.73</v>
          </cell>
        </row>
        <row r="318">
          <cell r="A318">
            <v>7562</v>
          </cell>
          <cell r="C318" t="str">
            <v>SUV</v>
          </cell>
          <cell r="D318" t="str">
            <v>EXPEDITION</v>
          </cell>
          <cell r="E318" t="str">
            <v>88009-02-</v>
          </cell>
          <cell r="F318" t="str">
            <v>701M</v>
          </cell>
          <cell r="G318" t="str">
            <v>M</v>
          </cell>
          <cell r="H318" t="str">
            <v>19. 1</v>
          </cell>
          <cell r="I318" t="str">
            <v>Vehicle</v>
          </cell>
          <cell r="J318">
            <v>38534</v>
          </cell>
          <cell r="K318">
            <v>0</v>
          </cell>
          <cell r="L318">
            <v>39435.53</v>
          </cell>
        </row>
        <row r="319">
          <cell r="A319">
            <v>7563</v>
          </cell>
          <cell r="C319" t="str">
            <v>HYBRID AUTOMOBILE</v>
          </cell>
          <cell r="D319" t="str">
            <v>ESCAPE</v>
          </cell>
          <cell r="E319" t="str">
            <v>88009-02-</v>
          </cell>
          <cell r="F319" t="str">
            <v>101M</v>
          </cell>
          <cell r="G319" t="str">
            <v>M</v>
          </cell>
          <cell r="H319" t="str">
            <v>19. 3</v>
          </cell>
          <cell r="I319" t="str">
            <v>Vehicle</v>
          </cell>
          <cell r="J319">
            <v>38626</v>
          </cell>
          <cell r="K319">
            <v>0</v>
          </cell>
          <cell r="L319">
            <v>30006.9</v>
          </cell>
        </row>
        <row r="320">
          <cell r="A320">
            <v>7564</v>
          </cell>
          <cell r="C320" t="str">
            <v>SUV</v>
          </cell>
          <cell r="D320" t="str">
            <v>EXPEDITION</v>
          </cell>
          <cell r="E320" t="str">
            <v>88009-02-</v>
          </cell>
          <cell r="F320" t="str">
            <v>101M</v>
          </cell>
          <cell r="G320" t="str">
            <v>M</v>
          </cell>
          <cell r="H320" t="str">
            <v>19. 1</v>
          </cell>
          <cell r="I320" t="str">
            <v>Vehicle</v>
          </cell>
          <cell r="J320">
            <v>38657</v>
          </cell>
          <cell r="K320">
            <v>0</v>
          </cell>
          <cell r="L320">
            <v>45768.33</v>
          </cell>
        </row>
        <row r="321">
          <cell r="A321">
            <v>7565</v>
          </cell>
          <cell r="C321" t="str">
            <v>SUV</v>
          </cell>
          <cell r="D321" t="str">
            <v>ESCALADE</v>
          </cell>
          <cell r="E321" t="str">
            <v>88009-02-</v>
          </cell>
          <cell r="F321" t="str">
            <v>010</v>
          </cell>
          <cell r="G321" t="str">
            <v>0</v>
          </cell>
          <cell r="H321" t="str">
            <v>19. 1</v>
          </cell>
          <cell r="I321" t="str">
            <v>Vehicle</v>
          </cell>
          <cell r="J321">
            <v>38808</v>
          </cell>
          <cell r="K321">
            <v>0</v>
          </cell>
          <cell r="L321">
            <v>65976.91</v>
          </cell>
        </row>
        <row r="322">
          <cell r="A322">
            <v>7566</v>
          </cell>
          <cell r="C322" t="str">
            <v>AUTOMOBILE</v>
          </cell>
          <cell r="D322" t="str">
            <v>EXPLORER</v>
          </cell>
          <cell r="E322" t="str">
            <v>88009-02-</v>
          </cell>
          <cell r="F322" t="str">
            <v>101M</v>
          </cell>
          <cell r="G322" t="str">
            <v>M</v>
          </cell>
          <cell r="H322" t="str">
            <v>19. 1</v>
          </cell>
          <cell r="I322" t="str">
            <v>Vehicle</v>
          </cell>
          <cell r="J322">
            <v>38869</v>
          </cell>
          <cell r="K322">
            <v>0</v>
          </cell>
          <cell r="L322">
            <v>31137.99</v>
          </cell>
        </row>
        <row r="323">
          <cell r="A323">
            <v>7567</v>
          </cell>
          <cell r="C323" t="str">
            <v>HYBRID AUTOMOBILE</v>
          </cell>
          <cell r="D323" t="str">
            <v>ESCAPE</v>
          </cell>
          <cell r="E323" t="str">
            <v>88009-02-</v>
          </cell>
          <cell r="F323" t="str">
            <v>101M</v>
          </cell>
          <cell r="G323" t="str">
            <v>M</v>
          </cell>
          <cell r="H323" t="str">
            <v>19. 3</v>
          </cell>
          <cell r="I323" t="str">
            <v>Vehicle</v>
          </cell>
          <cell r="J323">
            <v>38869</v>
          </cell>
          <cell r="K323">
            <v>0</v>
          </cell>
          <cell r="L323">
            <v>26608.5</v>
          </cell>
        </row>
        <row r="324">
          <cell r="A324">
            <v>7568</v>
          </cell>
          <cell r="C324" t="str">
            <v>HYBRID AUTOMOBILE</v>
          </cell>
          <cell r="D324" t="str">
            <v>ESCAPE</v>
          </cell>
          <cell r="E324" t="str">
            <v>88009-02-</v>
          </cell>
          <cell r="F324" t="str">
            <v>401M</v>
          </cell>
          <cell r="G324" t="str">
            <v>M</v>
          </cell>
          <cell r="H324" t="str">
            <v>19. 3</v>
          </cell>
          <cell r="I324" t="str">
            <v>Vehicle</v>
          </cell>
          <cell r="J324">
            <v>38961</v>
          </cell>
          <cell r="K324">
            <v>0</v>
          </cell>
          <cell r="L324">
            <v>26996.78</v>
          </cell>
        </row>
        <row r="325">
          <cell r="A325">
            <v>7569</v>
          </cell>
          <cell r="C325" t="str">
            <v>HYBRID AUTOMOBILE</v>
          </cell>
          <cell r="D325" t="str">
            <v>ESCAPE</v>
          </cell>
          <cell r="E325" t="str">
            <v>88009-02-</v>
          </cell>
          <cell r="F325" t="str">
            <v>101M</v>
          </cell>
          <cell r="G325" t="str">
            <v>M</v>
          </cell>
          <cell r="H325" t="str">
            <v>19. 3</v>
          </cell>
          <cell r="I325" t="str">
            <v>Vehicle</v>
          </cell>
          <cell r="J325">
            <v>38991</v>
          </cell>
          <cell r="K325">
            <v>0</v>
          </cell>
          <cell r="L325">
            <v>26253.919999999998</v>
          </cell>
        </row>
        <row r="326">
          <cell r="A326">
            <v>7570</v>
          </cell>
          <cell r="C326" t="str">
            <v>HYBRID AUTOMOBILE</v>
          </cell>
          <cell r="D326" t="str">
            <v>ESCAPE</v>
          </cell>
          <cell r="E326" t="str">
            <v>88009-02-</v>
          </cell>
          <cell r="F326" t="str">
            <v>801M</v>
          </cell>
          <cell r="G326" t="str">
            <v>M</v>
          </cell>
          <cell r="H326" t="str">
            <v>19. 3</v>
          </cell>
          <cell r="I326" t="str">
            <v>Vehicle</v>
          </cell>
          <cell r="J326">
            <v>38961</v>
          </cell>
          <cell r="K326">
            <v>0</v>
          </cell>
          <cell r="L326">
            <v>26996.78</v>
          </cell>
        </row>
        <row r="327">
          <cell r="A327">
            <v>7571</v>
          </cell>
          <cell r="C327" t="str">
            <v>HYBRID AUTOMOBILE</v>
          </cell>
          <cell r="D327" t="str">
            <v>ESCAPE</v>
          </cell>
          <cell r="E327" t="str">
            <v>88009-02-</v>
          </cell>
          <cell r="F327" t="str">
            <v>801M</v>
          </cell>
          <cell r="G327" t="str">
            <v>M</v>
          </cell>
          <cell r="H327" t="str">
            <v>19. 3</v>
          </cell>
          <cell r="I327" t="str">
            <v>Vehicle</v>
          </cell>
          <cell r="J327">
            <v>38991</v>
          </cell>
          <cell r="K327">
            <v>0</v>
          </cell>
          <cell r="L327">
            <v>26254.37</v>
          </cell>
        </row>
        <row r="328">
          <cell r="A328">
            <v>7572</v>
          </cell>
          <cell r="C328" t="str">
            <v>SUV</v>
          </cell>
          <cell r="D328" t="str">
            <v>EXPEDITION</v>
          </cell>
          <cell r="E328" t="str">
            <v>88009-02-</v>
          </cell>
          <cell r="F328" t="str">
            <v>401M</v>
          </cell>
          <cell r="G328" t="str">
            <v>M</v>
          </cell>
          <cell r="H328" t="str">
            <v>19. 1</v>
          </cell>
          <cell r="I328" t="str">
            <v>Vehicle</v>
          </cell>
          <cell r="J328">
            <v>39052</v>
          </cell>
          <cell r="K328">
            <v>0</v>
          </cell>
          <cell r="L328">
            <v>37926.199999999997</v>
          </cell>
        </row>
        <row r="329">
          <cell r="A329">
            <v>7573</v>
          </cell>
          <cell r="C329" t="str">
            <v>HYBRID AUTOMOBILE</v>
          </cell>
          <cell r="D329" t="str">
            <v>ESCAPE</v>
          </cell>
          <cell r="E329" t="str">
            <v>88009-02-</v>
          </cell>
          <cell r="F329" t="str">
            <v>701M</v>
          </cell>
          <cell r="G329" t="str">
            <v>M</v>
          </cell>
          <cell r="H329" t="str">
            <v>19. 3</v>
          </cell>
          <cell r="I329" t="str">
            <v>Vehicle</v>
          </cell>
          <cell r="J329">
            <v>39052</v>
          </cell>
          <cell r="K329">
            <v>0</v>
          </cell>
          <cell r="L329">
            <v>25585.81</v>
          </cell>
        </row>
        <row r="330">
          <cell r="A330">
            <v>7574</v>
          </cell>
          <cell r="C330" t="str">
            <v>HYBRID AUTOMOBILE</v>
          </cell>
          <cell r="D330" t="str">
            <v>ESCAPE</v>
          </cell>
          <cell r="E330" t="str">
            <v>88009-02-</v>
          </cell>
          <cell r="F330" t="str">
            <v>015</v>
          </cell>
          <cell r="G330" t="str">
            <v>5</v>
          </cell>
          <cell r="H330" t="str">
            <v>19. 3</v>
          </cell>
          <cell r="I330" t="str">
            <v>Vehicle</v>
          </cell>
          <cell r="J330">
            <v>39083</v>
          </cell>
          <cell r="K330">
            <v>0</v>
          </cell>
          <cell r="L330">
            <v>28686.36</v>
          </cell>
        </row>
        <row r="331">
          <cell r="A331">
            <v>7575</v>
          </cell>
          <cell r="C331" t="str">
            <v>HYBRID AUTOMOBILE</v>
          </cell>
          <cell r="D331" t="str">
            <v>ESCAPE</v>
          </cell>
          <cell r="E331" t="str">
            <v>88009-02-</v>
          </cell>
          <cell r="F331" t="str">
            <v>101M</v>
          </cell>
          <cell r="G331" t="str">
            <v>M</v>
          </cell>
          <cell r="H331" t="str">
            <v>19. 3</v>
          </cell>
          <cell r="I331" t="str">
            <v>Vehicle</v>
          </cell>
          <cell r="J331">
            <v>39083</v>
          </cell>
          <cell r="K331">
            <v>0</v>
          </cell>
          <cell r="L331">
            <v>28686.36</v>
          </cell>
        </row>
        <row r="332">
          <cell r="A332">
            <v>7576</v>
          </cell>
          <cell r="C332" t="str">
            <v>AUTOMOBILE</v>
          </cell>
          <cell r="D332" t="str">
            <v>EXPLORER</v>
          </cell>
          <cell r="E332" t="str">
            <v>88009-02-</v>
          </cell>
          <cell r="F332" t="str">
            <v>010</v>
          </cell>
          <cell r="G332" t="str">
            <v>0</v>
          </cell>
          <cell r="H332" t="str">
            <v>19. 1</v>
          </cell>
          <cell r="I332" t="str">
            <v>Vehicle</v>
          </cell>
          <cell r="J332">
            <v>39234</v>
          </cell>
          <cell r="K332">
            <v>0</v>
          </cell>
          <cell r="L332">
            <v>32344.42</v>
          </cell>
        </row>
        <row r="333">
          <cell r="A333">
            <v>7577</v>
          </cell>
          <cell r="C333" t="str">
            <v>HYBRID AUTOMOBILE</v>
          </cell>
          <cell r="D333" t="str">
            <v>ESCAPE</v>
          </cell>
          <cell r="E333" t="str">
            <v>88009-02-</v>
          </cell>
          <cell r="F333" t="str">
            <v>601M</v>
          </cell>
          <cell r="G333" t="str">
            <v>M</v>
          </cell>
          <cell r="H333" t="str">
            <v>19. 3</v>
          </cell>
          <cell r="I333" t="str">
            <v>Vehicle</v>
          </cell>
          <cell r="J333">
            <v>39234</v>
          </cell>
          <cell r="K333">
            <v>0</v>
          </cell>
          <cell r="L333">
            <v>26016.39</v>
          </cell>
        </row>
        <row r="334">
          <cell r="A334">
            <v>7578</v>
          </cell>
          <cell r="C334" t="str">
            <v>HYBRID AUTOMOBILE</v>
          </cell>
          <cell r="D334" t="str">
            <v>ESCAPE</v>
          </cell>
          <cell r="E334" t="str">
            <v>88009-02-</v>
          </cell>
          <cell r="F334" t="str">
            <v>701M</v>
          </cell>
          <cell r="G334" t="str">
            <v>M</v>
          </cell>
          <cell r="H334" t="str">
            <v>19. 3</v>
          </cell>
          <cell r="I334" t="str">
            <v>Vehicle</v>
          </cell>
          <cell r="J334">
            <v>39326</v>
          </cell>
          <cell r="K334">
            <v>0</v>
          </cell>
          <cell r="L334">
            <v>26610.720000000001</v>
          </cell>
        </row>
        <row r="335">
          <cell r="A335">
            <v>7579</v>
          </cell>
          <cell r="C335" t="str">
            <v>HYBRID AUTOMOBILE</v>
          </cell>
          <cell r="D335" t="str">
            <v>ESCAPE</v>
          </cell>
          <cell r="E335" t="str">
            <v>88009-02-</v>
          </cell>
          <cell r="F335" t="str">
            <v>111M</v>
          </cell>
          <cell r="G335" t="str">
            <v>M</v>
          </cell>
          <cell r="H335" t="str">
            <v>19. 3</v>
          </cell>
          <cell r="I335" t="str">
            <v>Vehicle</v>
          </cell>
          <cell r="J335">
            <v>39356</v>
          </cell>
          <cell r="K335">
            <v>0</v>
          </cell>
          <cell r="L335">
            <v>26918.48</v>
          </cell>
        </row>
        <row r="336">
          <cell r="A336">
            <v>7580</v>
          </cell>
          <cell r="C336" t="str">
            <v>HYBRID AUTOMOBILE</v>
          </cell>
          <cell r="D336" t="str">
            <v>ESCAPE</v>
          </cell>
          <cell r="E336" t="str">
            <v>88009-02-</v>
          </cell>
          <cell r="F336" t="str">
            <v>101M</v>
          </cell>
          <cell r="G336" t="str">
            <v>M</v>
          </cell>
          <cell r="H336" t="str">
            <v>19. 3</v>
          </cell>
          <cell r="I336" t="str">
            <v>Vehicle</v>
          </cell>
          <cell r="J336">
            <v>39387</v>
          </cell>
          <cell r="K336">
            <v>0</v>
          </cell>
          <cell r="L336">
            <v>27267.69</v>
          </cell>
        </row>
        <row r="337">
          <cell r="A337">
            <v>7581</v>
          </cell>
          <cell r="C337" t="str">
            <v>HYBRID AUTOMOBILE</v>
          </cell>
          <cell r="D337" t="str">
            <v>ESCAPE</v>
          </cell>
          <cell r="E337" t="str">
            <v>88009-02-</v>
          </cell>
          <cell r="F337" t="str">
            <v>301M</v>
          </cell>
          <cell r="G337" t="str">
            <v>M</v>
          </cell>
          <cell r="H337" t="str">
            <v>19. 3</v>
          </cell>
          <cell r="I337" t="str">
            <v>Vehicle</v>
          </cell>
          <cell r="J337">
            <v>39387</v>
          </cell>
          <cell r="K337">
            <v>0</v>
          </cell>
          <cell r="L337">
            <v>27104.86</v>
          </cell>
        </row>
        <row r="338">
          <cell r="A338">
            <v>7582</v>
          </cell>
          <cell r="C338" t="str">
            <v>HYBRID AUTOMOBILE</v>
          </cell>
          <cell r="D338" t="str">
            <v>ESCAPE</v>
          </cell>
          <cell r="E338" t="str">
            <v>88009-02-</v>
          </cell>
          <cell r="F338" t="str">
            <v>701M</v>
          </cell>
          <cell r="G338" t="str">
            <v>M</v>
          </cell>
          <cell r="H338" t="str">
            <v>19. 3</v>
          </cell>
          <cell r="I338" t="str">
            <v>Vehicle</v>
          </cell>
          <cell r="J338">
            <v>39508</v>
          </cell>
          <cell r="K338">
            <v>0</v>
          </cell>
          <cell r="L338">
            <v>27264.38</v>
          </cell>
        </row>
        <row r="339">
          <cell r="A339">
            <v>7583</v>
          </cell>
          <cell r="C339" t="str">
            <v>HYBRID AUTOMOBILE</v>
          </cell>
          <cell r="D339" t="str">
            <v>ESCAPE</v>
          </cell>
          <cell r="E339" t="str">
            <v>88009-02-</v>
          </cell>
          <cell r="F339" t="str">
            <v>601M</v>
          </cell>
          <cell r="G339" t="str">
            <v>M</v>
          </cell>
          <cell r="H339" t="str">
            <v>19. 3</v>
          </cell>
          <cell r="I339" t="str">
            <v>Vehicle</v>
          </cell>
          <cell r="J339">
            <v>39539</v>
          </cell>
          <cell r="K339">
            <v>0</v>
          </cell>
          <cell r="L339">
            <v>28666.58</v>
          </cell>
        </row>
        <row r="340">
          <cell r="A340">
            <v>7584</v>
          </cell>
          <cell r="C340" t="str">
            <v>HYBRID AUTOMOBILE</v>
          </cell>
          <cell r="D340" t="str">
            <v>ESCAPE</v>
          </cell>
          <cell r="E340" t="str">
            <v>88009-02-</v>
          </cell>
          <cell r="F340" t="str">
            <v>601M</v>
          </cell>
          <cell r="G340" t="str">
            <v>M</v>
          </cell>
          <cell r="H340" t="str">
            <v>19. 3</v>
          </cell>
          <cell r="I340" t="str">
            <v>Vehicle</v>
          </cell>
          <cell r="J340">
            <v>39539</v>
          </cell>
          <cell r="K340">
            <v>0</v>
          </cell>
          <cell r="L340">
            <v>27767.37</v>
          </cell>
        </row>
        <row r="341">
          <cell r="A341">
            <v>7585</v>
          </cell>
          <cell r="C341" t="str">
            <v>HYBRID AUTOMOBILE</v>
          </cell>
          <cell r="D341" t="str">
            <v>ESCAPE</v>
          </cell>
          <cell r="E341" t="str">
            <v>88009-02-</v>
          </cell>
          <cell r="F341" t="str">
            <v>401M</v>
          </cell>
          <cell r="G341" t="str">
            <v>M</v>
          </cell>
          <cell r="H341" t="str">
            <v>19. 3</v>
          </cell>
          <cell r="I341" t="str">
            <v>Vehicle</v>
          </cell>
          <cell r="J341">
            <v>39569</v>
          </cell>
          <cell r="K341">
            <v>0</v>
          </cell>
          <cell r="L341">
            <v>29337.79</v>
          </cell>
        </row>
        <row r="342">
          <cell r="A342">
            <v>7586</v>
          </cell>
          <cell r="C342" t="str">
            <v>HYBRID AUTOMOBILE</v>
          </cell>
          <cell r="D342" t="str">
            <v>ESCAPE</v>
          </cell>
          <cell r="E342" t="str">
            <v>88009-02-</v>
          </cell>
          <cell r="F342" t="str">
            <v>301M</v>
          </cell>
          <cell r="G342" t="str">
            <v>M</v>
          </cell>
          <cell r="H342" t="str">
            <v>19. 3</v>
          </cell>
          <cell r="I342" t="str">
            <v>Vehicle</v>
          </cell>
          <cell r="J342">
            <v>39600</v>
          </cell>
          <cell r="K342">
            <v>0</v>
          </cell>
          <cell r="L342">
            <v>30056.59</v>
          </cell>
        </row>
        <row r="343">
          <cell r="A343">
            <v>7587</v>
          </cell>
          <cell r="C343" t="str">
            <v>HYBRID AUTOMOBILE</v>
          </cell>
          <cell r="D343" t="str">
            <v>ESCAPE</v>
          </cell>
          <cell r="E343" t="str">
            <v>88009-02-</v>
          </cell>
          <cell r="F343" t="str">
            <v>111M</v>
          </cell>
          <cell r="G343" t="str">
            <v>M</v>
          </cell>
          <cell r="H343" t="str">
            <v>19. 3</v>
          </cell>
          <cell r="I343" t="str">
            <v>Vehicle</v>
          </cell>
          <cell r="J343">
            <v>39600</v>
          </cell>
          <cell r="K343">
            <v>0</v>
          </cell>
          <cell r="L343">
            <v>28927.56</v>
          </cell>
        </row>
        <row r="344">
          <cell r="A344">
            <v>7588</v>
          </cell>
          <cell r="C344" t="str">
            <v>AUTOMOBILE</v>
          </cell>
          <cell r="D344" t="str">
            <v>EXPLORER</v>
          </cell>
          <cell r="E344" t="str">
            <v>88009-02-</v>
          </cell>
          <cell r="F344" t="str">
            <v>020</v>
          </cell>
          <cell r="G344" t="str">
            <v>0</v>
          </cell>
          <cell r="H344" t="str">
            <v>19. 1</v>
          </cell>
          <cell r="I344" t="str">
            <v>Vehicle</v>
          </cell>
          <cell r="J344">
            <v>39600</v>
          </cell>
          <cell r="K344">
            <v>0</v>
          </cell>
          <cell r="L344">
            <v>33735.919999999998</v>
          </cell>
        </row>
        <row r="345">
          <cell r="A345">
            <v>7589</v>
          </cell>
          <cell r="C345" t="str">
            <v>HYBRID AUTOMOBILE</v>
          </cell>
          <cell r="D345" t="str">
            <v>ESCAPE</v>
          </cell>
          <cell r="E345" t="str">
            <v>88009-02-</v>
          </cell>
          <cell r="F345" t="str">
            <v>101M</v>
          </cell>
          <cell r="G345" t="str">
            <v>M</v>
          </cell>
          <cell r="H345" t="str">
            <v>19. 3</v>
          </cell>
          <cell r="I345" t="str">
            <v>Vehicle</v>
          </cell>
          <cell r="J345">
            <v>39630</v>
          </cell>
          <cell r="K345">
            <v>0</v>
          </cell>
          <cell r="L345">
            <v>30066.91</v>
          </cell>
        </row>
        <row r="346">
          <cell r="A346">
            <v>8040</v>
          </cell>
          <cell r="C346" t="str">
            <v>CREW TRUCK UTILITY BED</v>
          </cell>
          <cell r="D346" t="str">
            <v>F450</v>
          </cell>
          <cell r="E346" t="str">
            <v>88009-02-</v>
          </cell>
          <cell r="F346" t="str">
            <v>301M</v>
          </cell>
          <cell r="G346" t="str">
            <v>M</v>
          </cell>
          <cell r="H346" t="str">
            <v>17.13</v>
          </cell>
          <cell r="I346" t="str">
            <v>Vehicle</v>
          </cell>
          <cell r="J346">
            <v>0</v>
          </cell>
          <cell r="K346">
            <v>34090</v>
          </cell>
          <cell r="L346">
            <v>33132</v>
          </cell>
        </row>
        <row r="347">
          <cell r="A347">
            <v>8046</v>
          </cell>
          <cell r="C347" t="str">
            <v>FLATBED TRAFFIC CONTROL</v>
          </cell>
          <cell r="D347" t="str">
            <v>F450</v>
          </cell>
          <cell r="E347" t="str">
            <v>88009-02-</v>
          </cell>
          <cell r="F347" t="str">
            <v>401M</v>
          </cell>
          <cell r="G347" t="str">
            <v>M</v>
          </cell>
          <cell r="H347" t="str">
            <v>17.14</v>
          </cell>
          <cell r="I347" t="str">
            <v>Vehicle</v>
          </cell>
          <cell r="J347">
            <v>0</v>
          </cell>
          <cell r="K347">
            <v>34243</v>
          </cell>
          <cell r="L347">
            <v>21912</v>
          </cell>
        </row>
        <row r="348">
          <cell r="A348">
            <v>8062</v>
          </cell>
          <cell r="C348" t="str">
            <v>FLATBED TRAFFIC CONTROL</v>
          </cell>
          <cell r="D348" t="str">
            <v>F350</v>
          </cell>
          <cell r="E348" t="str">
            <v>88009-02-</v>
          </cell>
          <cell r="F348" t="str">
            <v>301M</v>
          </cell>
          <cell r="G348" t="str">
            <v>M</v>
          </cell>
          <cell r="H348" t="str">
            <v>17.14</v>
          </cell>
          <cell r="I348" t="str">
            <v>Vehicle</v>
          </cell>
          <cell r="J348">
            <v>0</v>
          </cell>
          <cell r="K348">
            <v>35288</v>
          </cell>
          <cell r="L348">
            <v>18925</v>
          </cell>
        </row>
        <row r="349">
          <cell r="A349">
            <v>8076</v>
          </cell>
          <cell r="C349" t="str">
            <v>PICKUP TRAFFIC CONTROL</v>
          </cell>
          <cell r="D349" t="str">
            <v>F250</v>
          </cell>
          <cell r="E349" t="str">
            <v>88009-02-</v>
          </cell>
          <cell r="F349" t="str">
            <v>401M</v>
          </cell>
          <cell r="G349" t="str">
            <v>M</v>
          </cell>
          <cell r="H349" t="str">
            <v>17.14</v>
          </cell>
          <cell r="I349" t="str">
            <v>Vehicle</v>
          </cell>
          <cell r="J349">
            <v>0</v>
          </cell>
          <cell r="K349">
            <v>35703</v>
          </cell>
          <cell r="L349">
            <v>19253</v>
          </cell>
        </row>
        <row r="350">
          <cell r="A350">
            <v>8082</v>
          </cell>
          <cell r="C350" t="str">
            <v>PICKUP TRUCK</v>
          </cell>
          <cell r="D350" t="str">
            <v>F250</v>
          </cell>
          <cell r="E350" t="str">
            <v>88009-02-</v>
          </cell>
          <cell r="F350" t="str">
            <v>301M</v>
          </cell>
          <cell r="G350" t="str">
            <v>M</v>
          </cell>
          <cell r="H350" t="str">
            <v>17.11</v>
          </cell>
          <cell r="I350" t="str">
            <v>Vehicle</v>
          </cell>
          <cell r="J350">
            <v>0</v>
          </cell>
          <cell r="K350">
            <v>37408</v>
          </cell>
          <cell r="L350">
            <v>4228.04</v>
          </cell>
        </row>
        <row r="351">
          <cell r="A351">
            <v>8084</v>
          </cell>
          <cell r="C351" t="str">
            <v>SAW TRUCK</v>
          </cell>
          <cell r="D351" t="str">
            <v>F450</v>
          </cell>
          <cell r="E351" t="str">
            <v>88009-02-</v>
          </cell>
          <cell r="F351" t="str">
            <v>101M</v>
          </cell>
          <cell r="G351" t="str">
            <v>M</v>
          </cell>
          <cell r="H351" t="str">
            <v>17.10</v>
          </cell>
          <cell r="I351" t="str">
            <v>Vehicle</v>
          </cell>
          <cell r="J351">
            <v>0</v>
          </cell>
          <cell r="K351">
            <v>37500</v>
          </cell>
          <cell r="L351">
            <v>7282.72</v>
          </cell>
        </row>
        <row r="352">
          <cell r="A352">
            <v>8086</v>
          </cell>
          <cell r="C352" t="str">
            <v>FLATBED TRAFFIC CONTROL</v>
          </cell>
          <cell r="D352" t="str">
            <v>F450</v>
          </cell>
          <cell r="E352" t="str">
            <v>88009-02-</v>
          </cell>
          <cell r="F352" t="str">
            <v>301M</v>
          </cell>
          <cell r="G352" t="str">
            <v>M</v>
          </cell>
          <cell r="H352" t="str">
            <v>17.14</v>
          </cell>
          <cell r="I352" t="str">
            <v>Vehicle</v>
          </cell>
          <cell r="J352">
            <v>0</v>
          </cell>
          <cell r="K352">
            <v>37670</v>
          </cell>
          <cell r="L352">
            <v>7593.58</v>
          </cell>
        </row>
        <row r="353">
          <cell r="A353">
            <v>8090</v>
          </cell>
          <cell r="C353" t="str">
            <v>PICKUP TRUCK</v>
          </cell>
          <cell r="D353" t="str">
            <v>F250</v>
          </cell>
          <cell r="E353" t="str">
            <v>88009-02-</v>
          </cell>
          <cell r="F353" t="str">
            <v>301M</v>
          </cell>
          <cell r="G353" t="str">
            <v>M</v>
          </cell>
          <cell r="H353" t="str">
            <v>17.11</v>
          </cell>
          <cell r="I353" t="str">
            <v>Vehicle</v>
          </cell>
          <cell r="J353">
            <v>0</v>
          </cell>
          <cell r="K353">
            <v>37834</v>
          </cell>
          <cell r="L353">
            <v>4376.32</v>
          </cell>
        </row>
        <row r="354">
          <cell r="A354">
            <v>8092</v>
          </cell>
          <cell r="C354" t="str">
            <v>PICKUP TRUCK</v>
          </cell>
          <cell r="D354" t="str">
            <v>RANGER</v>
          </cell>
          <cell r="E354" t="str">
            <v>88009-02-</v>
          </cell>
          <cell r="F354" t="str">
            <v>101M</v>
          </cell>
          <cell r="G354" t="str">
            <v>M</v>
          </cell>
          <cell r="H354" t="str">
            <v>17. 9</v>
          </cell>
          <cell r="I354" t="str">
            <v>Vehicle</v>
          </cell>
          <cell r="J354">
            <v>0</v>
          </cell>
          <cell r="K354">
            <v>37817</v>
          </cell>
          <cell r="L354">
            <v>2987.66</v>
          </cell>
        </row>
        <row r="355">
          <cell r="A355">
            <v>8094</v>
          </cell>
          <cell r="C355" t="str">
            <v>FLATBED CREW TRUCK</v>
          </cell>
          <cell r="D355" t="str">
            <v>F450</v>
          </cell>
          <cell r="E355" t="str">
            <v>88009-02-</v>
          </cell>
          <cell r="F355" t="str">
            <v>601M</v>
          </cell>
          <cell r="G355" t="str">
            <v>M</v>
          </cell>
          <cell r="H355" t="str">
            <v>17. 8</v>
          </cell>
          <cell r="I355" t="str">
            <v>Vehicle</v>
          </cell>
          <cell r="J355">
            <v>0</v>
          </cell>
          <cell r="K355">
            <v>37956</v>
          </cell>
          <cell r="L355">
            <v>8540.17</v>
          </cell>
        </row>
        <row r="356">
          <cell r="A356">
            <v>8098</v>
          </cell>
          <cell r="C356" t="str">
            <v>PICKUP TRUCK</v>
          </cell>
          <cell r="D356" t="str">
            <v>F150</v>
          </cell>
          <cell r="E356" t="str">
            <v>88009-02-</v>
          </cell>
          <cell r="F356" t="str">
            <v>101M</v>
          </cell>
          <cell r="G356" t="str">
            <v>M</v>
          </cell>
          <cell r="H356" t="str">
            <v>17. 9</v>
          </cell>
          <cell r="I356" t="str">
            <v>Vehicle</v>
          </cell>
          <cell r="J356">
            <v>0</v>
          </cell>
          <cell r="K356">
            <v>38084</v>
          </cell>
          <cell r="L356">
            <v>3847.38</v>
          </cell>
        </row>
        <row r="357">
          <cell r="A357">
            <v>8099</v>
          </cell>
          <cell r="C357" t="str">
            <v>PICKUP TRUCK</v>
          </cell>
          <cell r="D357" t="str">
            <v>F250</v>
          </cell>
          <cell r="E357" t="str">
            <v>88009-02-</v>
          </cell>
          <cell r="F357" t="str">
            <v>401M</v>
          </cell>
          <cell r="G357" t="str">
            <v>M</v>
          </cell>
          <cell r="H357" t="str">
            <v>17.11</v>
          </cell>
          <cell r="I357" t="str">
            <v>Vehicle</v>
          </cell>
          <cell r="J357">
            <v>0</v>
          </cell>
          <cell r="K357">
            <v>38084</v>
          </cell>
          <cell r="L357">
            <v>4482.8900000000003</v>
          </cell>
        </row>
        <row r="358">
          <cell r="A358">
            <v>8100</v>
          </cell>
          <cell r="C358" t="str">
            <v>PICKUP TRUCK</v>
          </cell>
          <cell r="D358" t="str">
            <v>F250</v>
          </cell>
          <cell r="E358" t="str">
            <v>88009-02-</v>
          </cell>
          <cell r="F358" t="str">
            <v>301M</v>
          </cell>
          <cell r="G358" t="str">
            <v>M</v>
          </cell>
          <cell r="H358" t="str">
            <v>17.11</v>
          </cell>
          <cell r="I358" t="str">
            <v>Vehicle</v>
          </cell>
          <cell r="J358">
            <v>0</v>
          </cell>
          <cell r="K358">
            <v>38078</v>
          </cell>
          <cell r="L358">
            <v>4499.1400000000003</v>
          </cell>
        </row>
        <row r="359">
          <cell r="A359">
            <v>8101</v>
          </cell>
          <cell r="C359" t="str">
            <v>PICKUP TRUCK</v>
          </cell>
          <cell r="D359" t="str">
            <v>F250</v>
          </cell>
          <cell r="E359" t="str">
            <v>88009-02-</v>
          </cell>
          <cell r="F359" t="str">
            <v>301M</v>
          </cell>
          <cell r="G359" t="str">
            <v>M</v>
          </cell>
          <cell r="H359" t="str">
            <v>17.11</v>
          </cell>
          <cell r="I359" t="str">
            <v>Vehicle</v>
          </cell>
          <cell r="J359">
            <v>0</v>
          </cell>
          <cell r="K359">
            <v>38078</v>
          </cell>
          <cell r="L359">
            <v>4503</v>
          </cell>
        </row>
        <row r="360">
          <cell r="A360">
            <v>8102</v>
          </cell>
          <cell r="C360" t="str">
            <v>MECHANICS TRUCK</v>
          </cell>
          <cell r="D360" t="str">
            <v>F450</v>
          </cell>
          <cell r="E360" t="str">
            <v>88009-02-</v>
          </cell>
          <cell r="F360" t="str">
            <v>401M</v>
          </cell>
          <cell r="G360" t="str">
            <v>M</v>
          </cell>
          <cell r="H360" t="str">
            <v>17.10</v>
          </cell>
          <cell r="I360" t="str">
            <v>Vehicle</v>
          </cell>
          <cell r="J360">
            <v>0</v>
          </cell>
          <cell r="K360">
            <v>38153</v>
          </cell>
          <cell r="L360">
            <v>9472.39</v>
          </cell>
        </row>
        <row r="361">
          <cell r="A361">
            <v>8103</v>
          </cell>
          <cell r="C361" t="str">
            <v>FLATBED CREW TRUCK</v>
          </cell>
          <cell r="D361" t="str">
            <v>F450</v>
          </cell>
          <cell r="E361" t="str">
            <v>88009-02-</v>
          </cell>
          <cell r="F361" t="str">
            <v>601M</v>
          </cell>
          <cell r="G361" t="str">
            <v>M</v>
          </cell>
          <cell r="H361" t="str">
            <v>17. 8</v>
          </cell>
          <cell r="I361" t="str">
            <v>Vehicle</v>
          </cell>
          <cell r="J361">
            <v>0</v>
          </cell>
          <cell r="K361">
            <v>38084</v>
          </cell>
          <cell r="L361">
            <v>8593.9599999999991</v>
          </cell>
        </row>
        <row r="362">
          <cell r="A362">
            <v>8104</v>
          </cell>
          <cell r="C362" t="str">
            <v>PICKUP TRUCK</v>
          </cell>
          <cell r="D362" t="str">
            <v>F250</v>
          </cell>
          <cell r="E362" t="str">
            <v>88009-02-</v>
          </cell>
          <cell r="F362" t="str">
            <v>101M</v>
          </cell>
          <cell r="G362" t="str">
            <v>M</v>
          </cell>
          <cell r="H362" t="str">
            <v>17.11</v>
          </cell>
          <cell r="I362" t="str">
            <v>Vehicle</v>
          </cell>
          <cell r="J362">
            <v>0</v>
          </cell>
          <cell r="K362">
            <v>38078</v>
          </cell>
          <cell r="L362">
            <v>4508.6899999999996</v>
          </cell>
        </row>
        <row r="363">
          <cell r="A363">
            <v>8106</v>
          </cell>
          <cell r="C363" t="str">
            <v>PICKUP TRUCK</v>
          </cell>
          <cell r="D363" t="str">
            <v>RANGER</v>
          </cell>
          <cell r="E363" t="str">
            <v>88009-02-</v>
          </cell>
          <cell r="F363" t="str">
            <v>101M</v>
          </cell>
          <cell r="G363" t="str">
            <v>M</v>
          </cell>
          <cell r="H363" t="str">
            <v>17. 9</v>
          </cell>
          <cell r="I363" t="str">
            <v>Vehicle</v>
          </cell>
          <cell r="J363">
            <v>0</v>
          </cell>
          <cell r="K363">
            <v>38153</v>
          </cell>
          <cell r="L363">
            <v>3252.45</v>
          </cell>
        </row>
        <row r="364">
          <cell r="A364">
            <v>8107</v>
          </cell>
          <cell r="C364" t="str">
            <v>PICKUP TRUCK</v>
          </cell>
          <cell r="D364" t="str">
            <v>F250</v>
          </cell>
          <cell r="E364" t="str">
            <v>88009-02-</v>
          </cell>
          <cell r="F364" t="str">
            <v>301M</v>
          </cell>
          <cell r="G364" t="str">
            <v>M</v>
          </cell>
          <cell r="H364" t="str">
            <v>17.11</v>
          </cell>
          <cell r="I364" t="str">
            <v>Vehicle</v>
          </cell>
          <cell r="J364">
            <v>0</v>
          </cell>
          <cell r="K364">
            <v>38153</v>
          </cell>
          <cell r="L364">
            <v>4487.76</v>
          </cell>
        </row>
        <row r="365">
          <cell r="A365">
            <v>8108</v>
          </cell>
          <cell r="C365" t="str">
            <v>FLATBED CREW TRUCK</v>
          </cell>
          <cell r="D365" t="str">
            <v>F350</v>
          </cell>
          <cell r="E365" t="str">
            <v>88009-02-</v>
          </cell>
          <cell r="F365" t="str">
            <v>701M</v>
          </cell>
          <cell r="G365" t="str">
            <v>M</v>
          </cell>
          <cell r="H365" t="str">
            <v>17. 8</v>
          </cell>
          <cell r="I365" t="str">
            <v>Vehicle</v>
          </cell>
          <cell r="J365">
            <v>0</v>
          </cell>
          <cell r="K365">
            <v>38260</v>
          </cell>
          <cell r="L365">
            <v>8661.4699999999993</v>
          </cell>
        </row>
        <row r="366">
          <cell r="A366">
            <v>8109</v>
          </cell>
          <cell r="C366" t="str">
            <v>MECHANICS TRUCK</v>
          </cell>
          <cell r="D366" t="str">
            <v>F450</v>
          </cell>
          <cell r="E366" t="str">
            <v>88009-02-</v>
          </cell>
          <cell r="F366" t="str">
            <v>301M</v>
          </cell>
          <cell r="G366" t="str">
            <v>M</v>
          </cell>
          <cell r="H366" t="str">
            <v>17.10</v>
          </cell>
          <cell r="I366" t="str">
            <v>Vehicle</v>
          </cell>
          <cell r="J366">
            <v>0</v>
          </cell>
          <cell r="K366">
            <v>38442</v>
          </cell>
          <cell r="L366">
            <v>9850.0499999999993</v>
          </cell>
        </row>
        <row r="367">
          <cell r="A367">
            <v>8110</v>
          </cell>
          <cell r="C367" t="str">
            <v>PICKUP TRAFFIC CONTROL</v>
          </cell>
          <cell r="D367" t="str">
            <v>F250</v>
          </cell>
          <cell r="E367" t="str">
            <v>88009-02-</v>
          </cell>
          <cell r="F367" t="str">
            <v>101M</v>
          </cell>
          <cell r="G367" t="str">
            <v>M</v>
          </cell>
          <cell r="H367" t="str">
            <v>17.14</v>
          </cell>
          <cell r="I367" t="str">
            <v>Vehicle</v>
          </cell>
          <cell r="J367">
            <v>0</v>
          </cell>
          <cell r="K367">
            <v>38411</v>
          </cell>
          <cell r="L367">
            <v>4605.88</v>
          </cell>
        </row>
        <row r="368">
          <cell r="A368">
            <v>8114</v>
          </cell>
          <cell r="C368" t="str">
            <v>FLATBED CREW TRUCK</v>
          </cell>
          <cell r="D368" t="str">
            <v>F450</v>
          </cell>
          <cell r="E368" t="str">
            <v>88009-02-</v>
          </cell>
          <cell r="F368" t="str">
            <v>601M</v>
          </cell>
          <cell r="G368" t="str">
            <v>M</v>
          </cell>
          <cell r="H368" t="str">
            <v>17. 8</v>
          </cell>
          <cell r="I368" t="str">
            <v>Vehicle</v>
          </cell>
          <cell r="J368">
            <v>0</v>
          </cell>
          <cell r="K368">
            <v>38565</v>
          </cell>
          <cell r="L368">
            <v>7599.65</v>
          </cell>
        </row>
        <row r="369">
          <cell r="A369">
            <v>8116</v>
          </cell>
          <cell r="C369" t="str">
            <v>CREW TRUCK UTILITY BED</v>
          </cell>
          <cell r="D369" t="str">
            <v>F350</v>
          </cell>
          <cell r="E369" t="str">
            <v>88009-02-</v>
          </cell>
          <cell r="F369" t="str">
            <v>901M</v>
          </cell>
          <cell r="G369" t="str">
            <v>M</v>
          </cell>
          <cell r="H369" t="str">
            <v>17.13</v>
          </cell>
          <cell r="I369" t="str">
            <v>Vehicle</v>
          </cell>
          <cell r="J369">
            <v>0</v>
          </cell>
          <cell r="K369">
            <v>38687</v>
          </cell>
          <cell r="L369">
            <v>7682.93</v>
          </cell>
        </row>
        <row r="370">
          <cell r="A370">
            <v>8118</v>
          </cell>
          <cell r="C370" t="str">
            <v>FLATBED TRAFFIC CONTROL</v>
          </cell>
          <cell r="D370" t="str">
            <v>F450</v>
          </cell>
          <cell r="E370" t="str">
            <v>88009-02-</v>
          </cell>
          <cell r="F370" t="str">
            <v>301M</v>
          </cell>
          <cell r="G370" t="str">
            <v>M</v>
          </cell>
          <cell r="H370" t="str">
            <v>17.14</v>
          </cell>
          <cell r="I370" t="str">
            <v>Vehicle</v>
          </cell>
          <cell r="J370">
            <v>0</v>
          </cell>
          <cell r="K370">
            <v>38652</v>
          </cell>
          <cell r="L370">
            <v>6314.23</v>
          </cell>
        </row>
        <row r="371">
          <cell r="A371">
            <v>8120</v>
          </cell>
          <cell r="C371" t="str">
            <v>PICKUP TRUCK</v>
          </cell>
          <cell r="D371" t="str">
            <v>F250</v>
          </cell>
          <cell r="E371" t="str">
            <v>88009-02-</v>
          </cell>
          <cell r="F371" t="str">
            <v>101M</v>
          </cell>
          <cell r="G371" t="str">
            <v>M</v>
          </cell>
          <cell r="H371" t="str">
            <v>17.11</v>
          </cell>
          <cell r="I371" t="str">
            <v>Vehicle</v>
          </cell>
          <cell r="J371">
            <v>0</v>
          </cell>
          <cell r="K371">
            <v>38749</v>
          </cell>
          <cell r="L371">
            <v>4608.2</v>
          </cell>
        </row>
        <row r="372">
          <cell r="A372">
            <v>8121</v>
          </cell>
          <cell r="C372" t="str">
            <v>PICKUP TRUCK</v>
          </cell>
          <cell r="D372" t="str">
            <v>F250</v>
          </cell>
          <cell r="E372" t="str">
            <v>88009-02-</v>
          </cell>
          <cell r="F372" t="str">
            <v>101M</v>
          </cell>
          <cell r="G372" t="str">
            <v>M</v>
          </cell>
          <cell r="H372" t="str">
            <v>17.11</v>
          </cell>
          <cell r="I372" t="str">
            <v>Vehicle</v>
          </cell>
          <cell r="J372">
            <v>0</v>
          </cell>
          <cell r="K372">
            <v>38652</v>
          </cell>
          <cell r="L372">
            <v>4614.2700000000004</v>
          </cell>
        </row>
        <row r="373">
          <cell r="A373">
            <v>8122</v>
          </cell>
          <cell r="C373" t="str">
            <v>PICKUP TRUCK</v>
          </cell>
          <cell r="D373" t="str">
            <v>F250</v>
          </cell>
          <cell r="E373" t="str">
            <v>88009-02-</v>
          </cell>
          <cell r="F373" t="str">
            <v>701M</v>
          </cell>
          <cell r="G373" t="str">
            <v>M</v>
          </cell>
          <cell r="H373" t="str">
            <v>17.11</v>
          </cell>
          <cell r="I373" t="str">
            <v>Vehicle</v>
          </cell>
          <cell r="J373">
            <v>0</v>
          </cell>
          <cell r="K373">
            <v>37329</v>
          </cell>
          <cell r="L373">
            <v>23114.75</v>
          </cell>
        </row>
        <row r="374">
          <cell r="A374">
            <v>8123</v>
          </cell>
          <cell r="B374" t="str">
            <v>8123-1</v>
          </cell>
          <cell r="C374" t="str">
            <v>UTILITY BODY</v>
          </cell>
          <cell r="D374" t="str">
            <v>F350</v>
          </cell>
          <cell r="E374" t="str">
            <v>88009-02-</v>
          </cell>
          <cell r="F374" t="str">
            <v>701M</v>
          </cell>
          <cell r="G374" t="str">
            <v>M</v>
          </cell>
          <cell r="H374" t="str">
            <v>17. 8</v>
          </cell>
          <cell r="I374" t="str">
            <v>Vehicle</v>
          </cell>
          <cell r="J374">
            <v>0</v>
          </cell>
          <cell r="K374">
            <v>37386</v>
          </cell>
          <cell r="L374">
            <v>12633.86</v>
          </cell>
        </row>
        <row r="375">
          <cell r="A375">
            <v>8123</v>
          </cell>
          <cell r="C375" t="str">
            <v>FLATBED CREW TRUCK</v>
          </cell>
          <cell r="D375" t="str">
            <v>F350</v>
          </cell>
          <cell r="E375" t="str">
            <v>88009-02-</v>
          </cell>
          <cell r="F375" t="str">
            <v>701M</v>
          </cell>
          <cell r="G375" t="str">
            <v>M</v>
          </cell>
          <cell r="H375" t="str">
            <v>17. 8</v>
          </cell>
          <cell r="I375" t="str">
            <v>Vehicle</v>
          </cell>
          <cell r="J375">
            <v>0</v>
          </cell>
          <cell r="K375">
            <v>37350</v>
          </cell>
          <cell r="L375">
            <v>28983.72</v>
          </cell>
        </row>
        <row r="376">
          <cell r="A376">
            <v>8124</v>
          </cell>
          <cell r="C376" t="str">
            <v>PICKUP TRUCK</v>
          </cell>
          <cell r="D376" t="str">
            <v>F250</v>
          </cell>
          <cell r="E376" t="str">
            <v>88009-02-</v>
          </cell>
          <cell r="F376" t="str">
            <v>301M</v>
          </cell>
          <cell r="G376" t="str">
            <v>M</v>
          </cell>
          <cell r="H376" t="str">
            <v>17.11</v>
          </cell>
          <cell r="I376" t="str">
            <v>Vehicle</v>
          </cell>
          <cell r="J376">
            <v>0</v>
          </cell>
          <cell r="K376">
            <v>37411</v>
          </cell>
          <cell r="L376">
            <v>23008.52</v>
          </cell>
        </row>
        <row r="377">
          <cell r="A377">
            <v>8125</v>
          </cell>
          <cell r="C377" t="str">
            <v>CREW TRUCK UTILITY BED</v>
          </cell>
          <cell r="D377" t="str">
            <v>F450</v>
          </cell>
          <cell r="E377" t="str">
            <v>88009-02-</v>
          </cell>
          <cell r="F377" t="str">
            <v>301M</v>
          </cell>
          <cell r="G377" t="str">
            <v>M</v>
          </cell>
          <cell r="H377" t="str">
            <v>17.13</v>
          </cell>
          <cell r="I377" t="str">
            <v>Vehicle</v>
          </cell>
          <cell r="J377">
            <v>0</v>
          </cell>
          <cell r="K377">
            <v>37438</v>
          </cell>
          <cell r="L377">
            <v>32094.74</v>
          </cell>
        </row>
        <row r="378">
          <cell r="A378">
            <v>8127</v>
          </cell>
          <cell r="C378" t="str">
            <v>PICKUP TRUCK</v>
          </cell>
          <cell r="D378" t="str">
            <v>F250</v>
          </cell>
          <cell r="E378" t="str">
            <v>88009-02-</v>
          </cell>
          <cell r="F378" t="str">
            <v>701M</v>
          </cell>
          <cell r="G378" t="str">
            <v>M</v>
          </cell>
          <cell r="H378" t="str">
            <v>17.11</v>
          </cell>
          <cell r="I378" t="str">
            <v>Vehicle</v>
          </cell>
          <cell r="J378">
            <v>0</v>
          </cell>
          <cell r="K378">
            <v>37494</v>
          </cell>
          <cell r="L378">
            <v>23191.59</v>
          </cell>
        </row>
        <row r="379">
          <cell r="A379">
            <v>8128</v>
          </cell>
          <cell r="C379" t="str">
            <v>PICKUP TRUCK</v>
          </cell>
          <cell r="D379" t="str">
            <v>F250</v>
          </cell>
          <cell r="E379" t="str">
            <v>88009-02-</v>
          </cell>
          <cell r="F379" t="str">
            <v>601M</v>
          </cell>
          <cell r="G379" t="str">
            <v>M</v>
          </cell>
          <cell r="H379" t="str">
            <v>17.11</v>
          </cell>
          <cell r="I379" t="str">
            <v>Vehicle</v>
          </cell>
          <cell r="J379">
            <v>0</v>
          </cell>
          <cell r="K379">
            <v>37494</v>
          </cell>
          <cell r="L379">
            <v>23191.59</v>
          </cell>
        </row>
        <row r="380">
          <cell r="A380">
            <v>8130</v>
          </cell>
          <cell r="C380" t="str">
            <v>FLATBED CREW TRUCK</v>
          </cell>
          <cell r="D380" t="str">
            <v>F450</v>
          </cell>
          <cell r="E380" t="str">
            <v>88009-02-</v>
          </cell>
          <cell r="F380" t="str">
            <v>601M</v>
          </cell>
          <cell r="G380" t="str">
            <v>M</v>
          </cell>
          <cell r="H380" t="str">
            <v>17. 8</v>
          </cell>
          <cell r="I380" t="str">
            <v>Vehicle</v>
          </cell>
          <cell r="J380">
            <v>0</v>
          </cell>
          <cell r="K380">
            <v>37565</v>
          </cell>
          <cell r="L380">
            <v>43874.81</v>
          </cell>
        </row>
        <row r="381">
          <cell r="A381">
            <v>8132</v>
          </cell>
          <cell r="C381" t="str">
            <v>PICKUP TRUCK</v>
          </cell>
          <cell r="D381" t="str">
            <v>F250</v>
          </cell>
          <cell r="E381" t="str">
            <v>88009-02-</v>
          </cell>
          <cell r="F381" t="str">
            <v>401M</v>
          </cell>
          <cell r="G381" t="str">
            <v>M</v>
          </cell>
          <cell r="H381" t="str">
            <v>17. 9</v>
          </cell>
          <cell r="I381" t="str">
            <v>Vehicle</v>
          </cell>
          <cell r="J381">
            <v>0</v>
          </cell>
          <cell r="K381">
            <v>37553</v>
          </cell>
          <cell r="L381">
            <v>23078.97</v>
          </cell>
        </row>
        <row r="382">
          <cell r="A382">
            <v>8133</v>
          </cell>
          <cell r="C382" t="str">
            <v>PICKUP TRUCK</v>
          </cell>
          <cell r="D382" t="str">
            <v>F250</v>
          </cell>
          <cell r="E382" t="str">
            <v>88009-02-</v>
          </cell>
          <cell r="F382" t="str">
            <v>701M</v>
          </cell>
          <cell r="G382" t="str">
            <v>M</v>
          </cell>
          <cell r="H382" t="str">
            <v>17.11</v>
          </cell>
          <cell r="I382" t="str">
            <v>Vehicle</v>
          </cell>
          <cell r="J382">
            <v>0</v>
          </cell>
          <cell r="K382">
            <v>37553</v>
          </cell>
          <cell r="L382">
            <v>23186.07</v>
          </cell>
        </row>
        <row r="383">
          <cell r="A383">
            <v>8135</v>
          </cell>
          <cell r="C383" t="str">
            <v>PICKUP TRUCK</v>
          </cell>
          <cell r="D383" t="str">
            <v>RANGER</v>
          </cell>
          <cell r="E383" t="str">
            <v>88009-02-</v>
          </cell>
          <cell r="F383" t="str">
            <v>801M</v>
          </cell>
          <cell r="G383" t="str">
            <v>M</v>
          </cell>
          <cell r="H383" t="str">
            <v>17. 9</v>
          </cell>
          <cell r="I383" t="str">
            <v>Vehicle</v>
          </cell>
          <cell r="J383">
            <v>0</v>
          </cell>
          <cell r="K383">
            <v>37511</v>
          </cell>
          <cell r="L383">
            <v>18559.46</v>
          </cell>
        </row>
        <row r="384">
          <cell r="A384">
            <v>8136</v>
          </cell>
          <cell r="C384" t="str">
            <v>PICKUP TRUCK</v>
          </cell>
          <cell r="D384" t="str">
            <v>F250</v>
          </cell>
          <cell r="E384" t="str">
            <v>88009-02-</v>
          </cell>
          <cell r="F384" t="str">
            <v>111M</v>
          </cell>
          <cell r="G384" t="str">
            <v>M</v>
          </cell>
          <cell r="H384" t="str">
            <v>17.11</v>
          </cell>
          <cell r="I384" t="str">
            <v>Vehicle</v>
          </cell>
          <cell r="J384">
            <v>0</v>
          </cell>
          <cell r="K384">
            <v>37553</v>
          </cell>
          <cell r="L384">
            <v>23186.07</v>
          </cell>
        </row>
        <row r="385">
          <cell r="A385">
            <v>8137</v>
          </cell>
          <cell r="C385" t="str">
            <v>PICKUP TRUCK</v>
          </cell>
          <cell r="D385" t="str">
            <v>F250</v>
          </cell>
          <cell r="E385" t="str">
            <v>88009-02-</v>
          </cell>
          <cell r="F385" t="str">
            <v>101M</v>
          </cell>
          <cell r="G385" t="str">
            <v>M</v>
          </cell>
          <cell r="H385" t="str">
            <v>17.11</v>
          </cell>
          <cell r="I385" t="str">
            <v>Vehicle</v>
          </cell>
          <cell r="J385">
            <v>0</v>
          </cell>
          <cell r="K385">
            <v>37763</v>
          </cell>
          <cell r="L385">
            <v>23601.65</v>
          </cell>
        </row>
        <row r="386">
          <cell r="A386">
            <v>8138</v>
          </cell>
          <cell r="C386" t="str">
            <v>FLATBED CREW TRUCK</v>
          </cell>
          <cell r="D386" t="str">
            <v>F450</v>
          </cell>
          <cell r="E386" t="str">
            <v>88009-02-</v>
          </cell>
          <cell r="F386" t="str">
            <v>601M</v>
          </cell>
          <cell r="G386" t="str">
            <v>M</v>
          </cell>
          <cell r="H386" t="str">
            <v>17. 8</v>
          </cell>
          <cell r="I386" t="str">
            <v>Vehicle</v>
          </cell>
          <cell r="J386">
            <v>0</v>
          </cell>
          <cell r="K386">
            <v>37760</v>
          </cell>
          <cell r="L386">
            <v>45069.62</v>
          </cell>
        </row>
        <row r="387">
          <cell r="A387">
            <v>8141</v>
          </cell>
          <cell r="C387" t="str">
            <v>PICKUP TRUCK</v>
          </cell>
          <cell r="D387" t="str">
            <v>F150</v>
          </cell>
          <cell r="E387" t="str">
            <v>88009-02-</v>
          </cell>
          <cell r="F387" t="str">
            <v>101M</v>
          </cell>
          <cell r="G387" t="str">
            <v>M</v>
          </cell>
          <cell r="H387" t="str">
            <v>17. 9</v>
          </cell>
          <cell r="I387" t="str">
            <v>Vehicle</v>
          </cell>
          <cell r="J387">
            <v>0</v>
          </cell>
          <cell r="K387">
            <v>37855</v>
          </cell>
          <cell r="L387">
            <v>27924.61</v>
          </cell>
        </row>
        <row r="388">
          <cell r="A388">
            <v>8143</v>
          </cell>
          <cell r="C388" t="str">
            <v>PICKUP TRUCK</v>
          </cell>
          <cell r="D388" t="str">
            <v>F150</v>
          </cell>
          <cell r="E388" t="str">
            <v>88009-02-</v>
          </cell>
          <cell r="F388" t="str">
            <v>801M</v>
          </cell>
          <cell r="G388" t="str">
            <v>M</v>
          </cell>
          <cell r="H388" t="str">
            <v>17. 9</v>
          </cell>
          <cell r="I388" t="str">
            <v>Vehicle</v>
          </cell>
          <cell r="J388">
            <v>0</v>
          </cell>
          <cell r="K388">
            <v>37889</v>
          </cell>
          <cell r="L388">
            <v>27483.25</v>
          </cell>
        </row>
        <row r="389">
          <cell r="A389">
            <v>8145</v>
          </cell>
          <cell r="C389" t="str">
            <v>PICKUP TRUCK</v>
          </cell>
          <cell r="D389" t="str">
            <v>F250</v>
          </cell>
          <cell r="E389" t="str">
            <v>88009-02-</v>
          </cell>
          <cell r="F389" t="str">
            <v>801M</v>
          </cell>
          <cell r="G389" t="str">
            <v>M</v>
          </cell>
          <cell r="H389" t="str">
            <v>17.11</v>
          </cell>
          <cell r="I389" t="str">
            <v>Vehicle</v>
          </cell>
          <cell r="J389">
            <v>0</v>
          </cell>
          <cell r="K389">
            <v>37987</v>
          </cell>
          <cell r="L389">
            <v>39441.160000000003</v>
          </cell>
        </row>
        <row r="390">
          <cell r="A390">
            <v>8146</v>
          </cell>
          <cell r="B390" t="str">
            <v>8146-1</v>
          </cell>
          <cell r="C390" t="str">
            <v>TRUCKBED ONLY</v>
          </cell>
          <cell r="D390" t="str">
            <v>F450 BED</v>
          </cell>
          <cell r="E390" t="str">
            <v>88009-02-</v>
          </cell>
          <cell r="F390" t="str">
            <v>301M</v>
          </cell>
          <cell r="G390" t="str">
            <v>M</v>
          </cell>
          <cell r="H390" t="str">
            <v>17. 8</v>
          </cell>
          <cell r="I390" t="str">
            <v>Vehicle</v>
          </cell>
          <cell r="J390">
            <v>0</v>
          </cell>
          <cell r="K390">
            <v>38128</v>
          </cell>
          <cell r="L390">
            <v>9403.75</v>
          </cell>
        </row>
        <row r="391">
          <cell r="A391">
            <v>8146</v>
          </cell>
          <cell r="C391" t="str">
            <v>FLATBED CREW TRUCK</v>
          </cell>
          <cell r="D391" t="str">
            <v>F450</v>
          </cell>
          <cell r="E391" t="str">
            <v>88009-02-</v>
          </cell>
          <cell r="F391" t="str">
            <v>301M</v>
          </cell>
          <cell r="G391" t="str">
            <v>M</v>
          </cell>
          <cell r="H391" t="str">
            <v>17. 8</v>
          </cell>
          <cell r="I391" t="str">
            <v>Vehicle</v>
          </cell>
          <cell r="J391">
            <v>0</v>
          </cell>
          <cell r="K391">
            <v>38079</v>
          </cell>
          <cell r="L391">
            <v>33899.230000000003</v>
          </cell>
        </row>
        <row r="392">
          <cell r="A392">
            <v>8147</v>
          </cell>
          <cell r="C392" t="str">
            <v>PICKUP TRUCK</v>
          </cell>
          <cell r="D392" t="str">
            <v>F150</v>
          </cell>
          <cell r="E392" t="str">
            <v>88009-02-</v>
          </cell>
          <cell r="F392" t="str">
            <v>401M</v>
          </cell>
          <cell r="G392" t="str">
            <v>M</v>
          </cell>
          <cell r="H392" t="str">
            <v>17. 9</v>
          </cell>
          <cell r="I392" t="str">
            <v>Vehicle</v>
          </cell>
          <cell r="J392">
            <v>0</v>
          </cell>
          <cell r="K392">
            <v>38034</v>
          </cell>
          <cell r="L392">
            <v>28949.98</v>
          </cell>
        </row>
        <row r="393">
          <cell r="A393">
            <v>8149</v>
          </cell>
          <cell r="C393" t="str">
            <v>PICKUP TRUCK</v>
          </cell>
          <cell r="D393" t="str">
            <v>F250</v>
          </cell>
          <cell r="E393" t="str">
            <v>88009-02-</v>
          </cell>
          <cell r="F393" t="str">
            <v>101M</v>
          </cell>
          <cell r="G393" t="str">
            <v>M</v>
          </cell>
          <cell r="H393" t="e">
            <v>#N/A</v>
          </cell>
          <cell r="I393" t="e">
            <v>#N/A</v>
          </cell>
          <cell r="J393">
            <v>0</v>
          </cell>
          <cell r="K393">
            <v>38034</v>
          </cell>
          <cell r="L393">
            <v>23834.45</v>
          </cell>
        </row>
        <row r="394">
          <cell r="A394">
            <v>8150</v>
          </cell>
          <cell r="B394" t="str">
            <v>8150-1</v>
          </cell>
          <cell r="C394" t="str">
            <v>MOUNTS/GAS CANS</v>
          </cell>
          <cell r="E394" t="str">
            <v>88009-02-</v>
          </cell>
          <cell r="F394" t="str">
            <v>801M</v>
          </cell>
          <cell r="G394" t="str">
            <v>M</v>
          </cell>
          <cell r="H394" t="str">
            <v>17. 8</v>
          </cell>
          <cell r="I394" t="str">
            <v>Vehicle</v>
          </cell>
          <cell r="J394">
            <v>0</v>
          </cell>
          <cell r="K394">
            <v>38194</v>
          </cell>
          <cell r="L394">
            <v>11945.39</v>
          </cell>
        </row>
        <row r="395">
          <cell r="A395">
            <v>8150</v>
          </cell>
          <cell r="C395" t="str">
            <v>FLATBED CREW TRUCK</v>
          </cell>
          <cell r="D395" t="str">
            <v>F450</v>
          </cell>
          <cell r="E395" t="str">
            <v>88009-02-</v>
          </cell>
          <cell r="F395" t="str">
            <v>801M</v>
          </cell>
          <cell r="G395" t="str">
            <v>M</v>
          </cell>
          <cell r="H395" t="str">
            <v>17. 8</v>
          </cell>
          <cell r="I395" t="str">
            <v>Vehicle</v>
          </cell>
          <cell r="J395">
            <v>0</v>
          </cell>
          <cell r="K395">
            <v>38155</v>
          </cell>
          <cell r="L395">
            <v>34714.69</v>
          </cell>
        </row>
        <row r="396">
          <cell r="A396">
            <v>8151</v>
          </cell>
          <cell r="B396" t="str">
            <v>8151-1</v>
          </cell>
          <cell r="C396" t="str">
            <v>MOUNTS/GAS CANS</v>
          </cell>
          <cell r="E396" t="str">
            <v>88009-02-</v>
          </cell>
          <cell r="F396" t="str">
            <v>701M</v>
          </cell>
          <cell r="G396" t="str">
            <v>M</v>
          </cell>
          <cell r="H396" t="str">
            <v>17. 8</v>
          </cell>
          <cell r="I396" t="str">
            <v>Vehicle</v>
          </cell>
          <cell r="J396">
            <v>0</v>
          </cell>
          <cell r="K396">
            <v>38197</v>
          </cell>
          <cell r="L396">
            <v>11945.39</v>
          </cell>
        </row>
        <row r="397">
          <cell r="A397">
            <v>8151</v>
          </cell>
          <cell r="C397" t="str">
            <v>FLATBED CREW TRUCK</v>
          </cell>
          <cell r="D397" t="str">
            <v>F450</v>
          </cell>
          <cell r="E397" t="str">
            <v>88009-02-</v>
          </cell>
          <cell r="F397" t="str">
            <v>701M</v>
          </cell>
          <cell r="G397" t="str">
            <v>M</v>
          </cell>
          <cell r="H397" t="str">
            <v>17. 8</v>
          </cell>
          <cell r="I397" t="str">
            <v>Vehicle</v>
          </cell>
          <cell r="J397">
            <v>0</v>
          </cell>
          <cell r="K397">
            <v>38155</v>
          </cell>
          <cell r="L397">
            <v>34714.69</v>
          </cell>
        </row>
        <row r="398">
          <cell r="A398">
            <v>8152</v>
          </cell>
          <cell r="C398" t="str">
            <v>FLATBED CREW TRUCK</v>
          </cell>
          <cell r="D398" t="str">
            <v>F250</v>
          </cell>
          <cell r="E398" t="str">
            <v>88009-02-</v>
          </cell>
          <cell r="F398" t="str">
            <v>701M</v>
          </cell>
          <cell r="G398" t="str">
            <v>M</v>
          </cell>
          <cell r="H398" t="str">
            <v>17. 8</v>
          </cell>
          <cell r="I398" t="str">
            <v>Vehicle</v>
          </cell>
          <cell r="J398">
            <v>0</v>
          </cell>
          <cell r="K398">
            <v>38155</v>
          </cell>
          <cell r="L398">
            <v>23874.45</v>
          </cell>
        </row>
        <row r="399">
          <cell r="A399">
            <v>8153</v>
          </cell>
          <cell r="C399" t="str">
            <v>PICKUP TRUCK</v>
          </cell>
          <cell r="D399" t="str">
            <v>F150</v>
          </cell>
          <cell r="E399" t="str">
            <v>88009-02-</v>
          </cell>
          <cell r="F399" t="str">
            <v>801M</v>
          </cell>
          <cell r="G399" t="str">
            <v>M</v>
          </cell>
          <cell r="H399" t="str">
            <v>17. 9</v>
          </cell>
          <cell r="I399" t="str">
            <v>Vehicle</v>
          </cell>
          <cell r="J399">
            <v>0</v>
          </cell>
          <cell r="K399">
            <v>38155</v>
          </cell>
          <cell r="L399">
            <v>29660.5</v>
          </cell>
        </row>
        <row r="400">
          <cell r="A400">
            <v>8154</v>
          </cell>
          <cell r="C400" t="str">
            <v>PICKUP TRUCK</v>
          </cell>
          <cell r="D400" t="str">
            <v>F250</v>
          </cell>
          <cell r="E400" t="str">
            <v>88009-02-</v>
          </cell>
          <cell r="F400" t="str">
            <v>101M</v>
          </cell>
          <cell r="G400" t="str">
            <v>M</v>
          </cell>
          <cell r="H400" t="str">
            <v>17.11</v>
          </cell>
          <cell r="I400" t="str">
            <v>Vehicle</v>
          </cell>
          <cell r="J400">
            <v>0</v>
          </cell>
          <cell r="K400">
            <v>38231</v>
          </cell>
          <cell r="L400">
            <v>24563.47</v>
          </cell>
        </row>
        <row r="401">
          <cell r="A401">
            <v>8155</v>
          </cell>
          <cell r="C401" t="str">
            <v>PICKUP TRUCK</v>
          </cell>
          <cell r="D401" t="str">
            <v>F250</v>
          </cell>
          <cell r="E401" t="str">
            <v>88009-02-</v>
          </cell>
          <cell r="F401" t="str">
            <v>401M</v>
          </cell>
          <cell r="G401" t="str">
            <v>M</v>
          </cell>
          <cell r="H401" t="str">
            <v>17.11</v>
          </cell>
          <cell r="I401" t="str">
            <v>Vehicle</v>
          </cell>
          <cell r="J401">
            <v>0</v>
          </cell>
          <cell r="K401">
            <v>38231</v>
          </cell>
          <cell r="L401">
            <v>24563.47</v>
          </cell>
        </row>
        <row r="402">
          <cell r="A402">
            <v>8156</v>
          </cell>
          <cell r="C402" t="str">
            <v>PICKUP TRUCK</v>
          </cell>
          <cell r="D402" t="str">
            <v>F150</v>
          </cell>
          <cell r="E402" t="str">
            <v>88009-02-</v>
          </cell>
          <cell r="F402" t="str">
            <v>401M</v>
          </cell>
          <cell r="G402" t="str">
            <v>M</v>
          </cell>
          <cell r="H402" t="str">
            <v>17. 9</v>
          </cell>
          <cell r="I402" t="str">
            <v>Vehicle</v>
          </cell>
          <cell r="J402">
            <v>0</v>
          </cell>
          <cell r="K402">
            <v>38231</v>
          </cell>
          <cell r="L402">
            <v>29549.56</v>
          </cell>
        </row>
        <row r="403">
          <cell r="A403">
            <v>8157</v>
          </cell>
          <cell r="C403" t="str">
            <v>FLATBED CREW TRUCK</v>
          </cell>
          <cell r="D403" t="str">
            <v>F450</v>
          </cell>
          <cell r="E403" t="str">
            <v>88009-02-</v>
          </cell>
          <cell r="F403" t="str">
            <v>411M</v>
          </cell>
          <cell r="G403" t="str">
            <v>M</v>
          </cell>
          <cell r="H403" t="str">
            <v>17. 8</v>
          </cell>
          <cell r="I403" t="str">
            <v>Vehicle</v>
          </cell>
          <cell r="J403">
            <v>0</v>
          </cell>
          <cell r="K403">
            <v>38231</v>
          </cell>
          <cell r="L403">
            <v>43457.99</v>
          </cell>
        </row>
        <row r="404">
          <cell r="A404">
            <v>8158</v>
          </cell>
          <cell r="C404" t="str">
            <v>FLATBED CREW TRUCK</v>
          </cell>
          <cell r="D404" t="str">
            <v>F450</v>
          </cell>
          <cell r="E404" t="str">
            <v>88009-02-</v>
          </cell>
          <cell r="F404" t="str">
            <v>411M</v>
          </cell>
          <cell r="G404" t="str">
            <v>M</v>
          </cell>
          <cell r="H404" t="str">
            <v>17. 8</v>
          </cell>
          <cell r="I404" t="str">
            <v>Vehicle</v>
          </cell>
          <cell r="J404">
            <v>0</v>
          </cell>
          <cell r="K404">
            <v>38272</v>
          </cell>
          <cell r="L404">
            <v>45386.71</v>
          </cell>
        </row>
        <row r="405">
          <cell r="A405">
            <v>8160</v>
          </cell>
          <cell r="C405" t="str">
            <v>PICKUP TRUCK</v>
          </cell>
          <cell r="D405" t="str">
            <v>F150</v>
          </cell>
          <cell r="E405" t="str">
            <v>88009-02-</v>
          </cell>
          <cell r="F405" t="str">
            <v>411M</v>
          </cell>
          <cell r="G405" t="str">
            <v>M</v>
          </cell>
          <cell r="H405" t="str">
            <v>17. 9</v>
          </cell>
          <cell r="I405" t="str">
            <v>Vehicle</v>
          </cell>
          <cell r="J405">
            <v>0</v>
          </cell>
          <cell r="K405">
            <v>38222</v>
          </cell>
          <cell r="L405">
            <v>29921.31</v>
          </cell>
        </row>
        <row r="406">
          <cell r="A406">
            <v>8161</v>
          </cell>
          <cell r="C406" t="str">
            <v>FLATBED CREW TRUCK</v>
          </cell>
          <cell r="D406" t="str">
            <v>3500</v>
          </cell>
          <cell r="E406" t="str">
            <v>88009-02-</v>
          </cell>
          <cell r="F406" t="str">
            <v>411M</v>
          </cell>
          <cell r="G406" t="str">
            <v>M</v>
          </cell>
          <cell r="H406" t="str">
            <v>17. 8</v>
          </cell>
          <cell r="I406" t="str">
            <v>Vehicle</v>
          </cell>
          <cell r="J406">
            <v>0</v>
          </cell>
          <cell r="K406">
            <v>38224</v>
          </cell>
          <cell r="L406">
            <v>7273</v>
          </cell>
        </row>
        <row r="407">
          <cell r="A407">
            <v>8163</v>
          </cell>
          <cell r="C407" t="str">
            <v>PICKUP TRUCK</v>
          </cell>
          <cell r="D407" t="str">
            <v>F150</v>
          </cell>
          <cell r="E407" t="str">
            <v>88009-02-</v>
          </cell>
          <cell r="F407" t="str">
            <v>701M</v>
          </cell>
          <cell r="G407" t="str">
            <v>M</v>
          </cell>
          <cell r="H407" t="str">
            <v>17. 9</v>
          </cell>
          <cell r="I407" t="str">
            <v>Vehicle</v>
          </cell>
          <cell r="J407">
            <v>0</v>
          </cell>
          <cell r="K407">
            <v>38246</v>
          </cell>
          <cell r="L407">
            <v>25185.75</v>
          </cell>
        </row>
        <row r="408">
          <cell r="A408">
            <v>8164</v>
          </cell>
          <cell r="C408" t="str">
            <v>FLATBED CREW TRUCK</v>
          </cell>
          <cell r="D408" t="str">
            <v>F450</v>
          </cell>
          <cell r="E408" t="str">
            <v>88009-02-</v>
          </cell>
          <cell r="F408" t="str">
            <v>601M</v>
          </cell>
          <cell r="G408" t="str">
            <v>M</v>
          </cell>
          <cell r="H408" t="str">
            <v>17. 8</v>
          </cell>
          <cell r="I408" t="str">
            <v>Vehicle</v>
          </cell>
          <cell r="J408">
            <v>0</v>
          </cell>
          <cell r="K408">
            <v>38365</v>
          </cell>
          <cell r="L408">
            <v>44205.440000000002</v>
          </cell>
        </row>
        <row r="409">
          <cell r="A409">
            <v>8165</v>
          </cell>
          <cell r="C409" t="str">
            <v>MECHANICS TRUCK</v>
          </cell>
          <cell r="D409" t="str">
            <v>F550</v>
          </cell>
          <cell r="E409" t="str">
            <v>88009-02-</v>
          </cell>
          <cell r="F409" t="str">
            <v>101M</v>
          </cell>
          <cell r="G409" t="str">
            <v>M</v>
          </cell>
          <cell r="H409" t="str">
            <v>17.10</v>
          </cell>
          <cell r="I409" t="str">
            <v>Vehicle</v>
          </cell>
          <cell r="J409">
            <v>0</v>
          </cell>
          <cell r="K409">
            <v>38272</v>
          </cell>
          <cell r="L409">
            <v>63503.95</v>
          </cell>
        </row>
        <row r="410">
          <cell r="A410">
            <v>8166</v>
          </cell>
          <cell r="C410" t="str">
            <v>PICKUP TRUCK</v>
          </cell>
          <cell r="D410" t="str">
            <v>F250</v>
          </cell>
          <cell r="E410" t="str">
            <v>88009-02-</v>
          </cell>
          <cell r="F410" t="str">
            <v>101M</v>
          </cell>
          <cell r="G410" t="str">
            <v>M</v>
          </cell>
          <cell r="H410" t="str">
            <v>17.11</v>
          </cell>
          <cell r="I410" t="str">
            <v>Vehicle</v>
          </cell>
          <cell r="J410">
            <v>0</v>
          </cell>
          <cell r="K410">
            <v>38309</v>
          </cell>
          <cell r="L410">
            <v>24857.91</v>
          </cell>
        </row>
        <row r="411">
          <cell r="A411">
            <v>8167</v>
          </cell>
          <cell r="C411" t="str">
            <v>PICKUP TRUCK</v>
          </cell>
          <cell r="D411" t="str">
            <v>F250</v>
          </cell>
          <cell r="E411" t="str">
            <v>88009-02-</v>
          </cell>
          <cell r="F411" t="str">
            <v>401M</v>
          </cell>
          <cell r="G411" t="str">
            <v>M</v>
          </cell>
          <cell r="H411" t="str">
            <v>17.11</v>
          </cell>
          <cell r="I411" t="str">
            <v>Vehicle</v>
          </cell>
          <cell r="J411">
            <v>0</v>
          </cell>
          <cell r="K411">
            <v>38322</v>
          </cell>
          <cell r="L411">
            <v>24742.89</v>
          </cell>
        </row>
        <row r="412">
          <cell r="A412">
            <v>8168</v>
          </cell>
          <cell r="C412" t="str">
            <v>PICKUP TRUCK</v>
          </cell>
          <cell r="D412" t="str">
            <v>F250</v>
          </cell>
          <cell r="E412" t="str">
            <v>88009-02-</v>
          </cell>
          <cell r="F412" t="str">
            <v>101M</v>
          </cell>
          <cell r="G412" t="str">
            <v>M</v>
          </cell>
          <cell r="H412" t="str">
            <v>17.11</v>
          </cell>
          <cell r="I412" t="str">
            <v>Vehicle</v>
          </cell>
          <cell r="J412">
            <v>0</v>
          </cell>
          <cell r="K412">
            <v>38309</v>
          </cell>
          <cell r="L412">
            <v>24857.91</v>
          </cell>
        </row>
        <row r="413">
          <cell r="A413">
            <v>8169</v>
          </cell>
          <cell r="C413" t="str">
            <v>FLATBED CREW TRUCK</v>
          </cell>
          <cell r="D413" t="str">
            <v>F450</v>
          </cell>
          <cell r="E413" t="str">
            <v>88009-02-</v>
          </cell>
          <cell r="F413" t="str">
            <v>111M</v>
          </cell>
          <cell r="G413" t="str">
            <v>M</v>
          </cell>
          <cell r="H413" t="str">
            <v>17. 8</v>
          </cell>
          <cell r="I413" t="str">
            <v>Vehicle</v>
          </cell>
          <cell r="J413">
            <v>38443</v>
          </cell>
          <cell r="K413">
            <v>0</v>
          </cell>
          <cell r="L413">
            <v>46107.96</v>
          </cell>
        </row>
        <row r="414">
          <cell r="A414">
            <v>8170</v>
          </cell>
          <cell r="C414" t="str">
            <v>PICKUP TRUCK</v>
          </cell>
          <cell r="D414" t="str">
            <v>F250</v>
          </cell>
          <cell r="E414" t="str">
            <v>88009-02-</v>
          </cell>
          <cell r="F414" t="str">
            <v>701M</v>
          </cell>
          <cell r="G414" t="str">
            <v>M</v>
          </cell>
          <cell r="H414" t="str">
            <v>17.11</v>
          </cell>
          <cell r="I414" t="str">
            <v>Vehicle</v>
          </cell>
          <cell r="J414">
            <v>0</v>
          </cell>
          <cell r="K414">
            <v>38365</v>
          </cell>
          <cell r="L414">
            <v>24857.91</v>
          </cell>
        </row>
        <row r="415">
          <cell r="A415">
            <v>8171</v>
          </cell>
          <cell r="C415" t="str">
            <v>PICKUP TRUCK</v>
          </cell>
          <cell r="D415" t="str">
            <v>F250</v>
          </cell>
          <cell r="E415" t="str">
            <v>88009-02-</v>
          </cell>
          <cell r="F415" t="str">
            <v>101M</v>
          </cell>
          <cell r="G415" t="str">
            <v>M</v>
          </cell>
          <cell r="H415" t="str">
            <v>17.11</v>
          </cell>
          <cell r="I415" t="str">
            <v>Vehicle</v>
          </cell>
          <cell r="J415">
            <v>38353</v>
          </cell>
          <cell r="K415">
            <v>0</v>
          </cell>
          <cell r="L415">
            <v>24854.2</v>
          </cell>
        </row>
        <row r="416">
          <cell r="A416">
            <v>8172</v>
          </cell>
          <cell r="C416" t="str">
            <v>FLATBED CREW TRUCK</v>
          </cell>
          <cell r="D416" t="str">
            <v>F450</v>
          </cell>
          <cell r="E416" t="str">
            <v>88009-02-</v>
          </cell>
          <cell r="F416" t="str">
            <v>801M</v>
          </cell>
          <cell r="G416" t="str">
            <v>M</v>
          </cell>
          <cell r="H416" t="str">
            <v>17. 8</v>
          </cell>
          <cell r="I416" t="str">
            <v>Vehicle</v>
          </cell>
          <cell r="J416">
            <v>38443</v>
          </cell>
          <cell r="K416">
            <v>0</v>
          </cell>
          <cell r="L416">
            <v>45036.29</v>
          </cell>
        </row>
        <row r="417">
          <cell r="A417">
            <v>8173</v>
          </cell>
          <cell r="C417" t="str">
            <v>PICKUP TRUCK</v>
          </cell>
          <cell r="D417" t="str">
            <v>F250</v>
          </cell>
          <cell r="E417" t="str">
            <v>88009-02-</v>
          </cell>
          <cell r="F417" t="str">
            <v>301M</v>
          </cell>
          <cell r="G417" t="str">
            <v>M</v>
          </cell>
          <cell r="H417" t="str">
            <v>17.11</v>
          </cell>
          <cell r="I417" t="str">
            <v>Vehicle</v>
          </cell>
          <cell r="J417">
            <v>38504</v>
          </cell>
          <cell r="K417">
            <v>0</v>
          </cell>
          <cell r="L417">
            <v>25925.25</v>
          </cell>
        </row>
        <row r="418">
          <cell r="A418">
            <v>8174</v>
          </cell>
          <cell r="C418" t="str">
            <v>PICKUP TRUCK</v>
          </cell>
          <cell r="D418" t="str">
            <v>F250</v>
          </cell>
          <cell r="E418" t="str">
            <v>88009-02-</v>
          </cell>
          <cell r="F418" t="str">
            <v>301M</v>
          </cell>
          <cell r="G418" t="str">
            <v>M</v>
          </cell>
          <cell r="H418" t="str">
            <v>17.11</v>
          </cell>
          <cell r="I418" t="str">
            <v>Vehicle</v>
          </cell>
          <cell r="J418">
            <v>38504</v>
          </cell>
          <cell r="K418">
            <v>0</v>
          </cell>
          <cell r="L418">
            <v>25925.68</v>
          </cell>
        </row>
        <row r="419">
          <cell r="A419">
            <v>8175</v>
          </cell>
          <cell r="C419" t="str">
            <v>FLATBED CREW TRUCK</v>
          </cell>
          <cell r="D419" t="str">
            <v>F450</v>
          </cell>
          <cell r="E419" t="str">
            <v>88009-02-</v>
          </cell>
          <cell r="F419" t="str">
            <v>301M</v>
          </cell>
          <cell r="G419" t="str">
            <v>M</v>
          </cell>
          <cell r="H419" t="str">
            <v>17. 8</v>
          </cell>
          <cell r="I419" t="str">
            <v>Vehicle</v>
          </cell>
          <cell r="J419">
            <v>38504</v>
          </cell>
          <cell r="K419">
            <v>0</v>
          </cell>
          <cell r="L419">
            <v>46809.21</v>
          </cell>
        </row>
        <row r="420">
          <cell r="A420">
            <v>8176</v>
          </cell>
          <cell r="C420" t="str">
            <v>PICKUP TRUCK</v>
          </cell>
          <cell r="D420" t="str">
            <v>F150</v>
          </cell>
          <cell r="E420" t="str">
            <v>88009-02-</v>
          </cell>
          <cell r="F420" t="str">
            <v>111M</v>
          </cell>
          <cell r="G420" t="str">
            <v>M</v>
          </cell>
          <cell r="H420" t="str">
            <v>17. 9</v>
          </cell>
          <cell r="I420" t="str">
            <v>Vehicle</v>
          </cell>
          <cell r="J420">
            <v>38443</v>
          </cell>
          <cell r="K420">
            <v>0</v>
          </cell>
          <cell r="L420">
            <v>28594.18</v>
          </cell>
        </row>
        <row r="421">
          <cell r="A421">
            <v>8177</v>
          </cell>
          <cell r="C421" t="str">
            <v>PICKUP TRUCK</v>
          </cell>
          <cell r="D421" t="str">
            <v>F250</v>
          </cell>
          <cell r="E421" t="str">
            <v>88009-02-</v>
          </cell>
          <cell r="F421" t="str">
            <v>101M</v>
          </cell>
          <cell r="G421" t="str">
            <v>M</v>
          </cell>
          <cell r="H421" t="str">
            <v>17.11</v>
          </cell>
          <cell r="I421" t="str">
            <v>Vehicle</v>
          </cell>
          <cell r="J421">
            <v>38504</v>
          </cell>
          <cell r="K421">
            <v>0</v>
          </cell>
          <cell r="L421">
            <v>26167.34</v>
          </cell>
        </row>
        <row r="422">
          <cell r="A422">
            <v>8178</v>
          </cell>
          <cell r="B422" t="str">
            <v>8178-1</v>
          </cell>
          <cell r="C422" t="str">
            <v>FLATBED &amp; UTILITY BOXES</v>
          </cell>
          <cell r="D422" t="str">
            <v>F450</v>
          </cell>
          <cell r="E422" t="str">
            <v>88009-02-</v>
          </cell>
          <cell r="F422" t="str">
            <v>111M</v>
          </cell>
          <cell r="G422" t="str">
            <v>M</v>
          </cell>
          <cell r="H422" t="str">
            <v>17. 8</v>
          </cell>
          <cell r="I422" t="str">
            <v>Vehicle</v>
          </cell>
          <cell r="J422">
            <v>0</v>
          </cell>
          <cell r="K422">
            <v>38626</v>
          </cell>
          <cell r="L422">
            <v>12439.01</v>
          </cell>
        </row>
        <row r="423">
          <cell r="A423">
            <v>8178</v>
          </cell>
          <cell r="C423" t="str">
            <v>FLATBED CREW TRUCK</v>
          </cell>
          <cell r="D423" t="str">
            <v>F450</v>
          </cell>
          <cell r="E423" t="str">
            <v>88009-02-</v>
          </cell>
          <cell r="F423" t="str">
            <v>111M</v>
          </cell>
          <cell r="G423" t="str">
            <v>M</v>
          </cell>
          <cell r="H423" t="str">
            <v>17. 8</v>
          </cell>
          <cell r="I423" t="str">
            <v>Vehicle</v>
          </cell>
          <cell r="J423">
            <v>38565</v>
          </cell>
          <cell r="K423">
            <v>0</v>
          </cell>
          <cell r="L423">
            <v>38275.79</v>
          </cell>
        </row>
        <row r="424">
          <cell r="A424">
            <v>8179</v>
          </cell>
          <cell r="C424" t="str">
            <v>PICKUP TRUCK</v>
          </cell>
          <cell r="D424" t="str">
            <v>F150</v>
          </cell>
          <cell r="E424" t="str">
            <v>88009-02-</v>
          </cell>
          <cell r="F424" t="str">
            <v>601M</v>
          </cell>
          <cell r="G424" t="str">
            <v>M</v>
          </cell>
          <cell r="H424" t="str">
            <v>17. 9</v>
          </cell>
          <cell r="I424" t="str">
            <v>Vehicle</v>
          </cell>
          <cell r="J424">
            <v>38504</v>
          </cell>
          <cell r="K424">
            <v>0</v>
          </cell>
          <cell r="L424">
            <v>29801.16</v>
          </cell>
        </row>
        <row r="425">
          <cell r="A425">
            <v>8180</v>
          </cell>
          <cell r="C425" t="str">
            <v>PICKUP TRUCK</v>
          </cell>
          <cell r="D425" t="str">
            <v>F250</v>
          </cell>
          <cell r="E425" t="str">
            <v>88009-02-</v>
          </cell>
          <cell r="F425" t="str">
            <v>701M</v>
          </cell>
          <cell r="G425" t="str">
            <v>M</v>
          </cell>
          <cell r="H425" t="str">
            <v>17.11</v>
          </cell>
          <cell r="I425" t="str">
            <v>Vehicle</v>
          </cell>
          <cell r="J425">
            <v>38534</v>
          </cell>
          <cell r="K425">
            <v>0</v>
          </cell>
          <cell r="L425">
            <v>25214.91</v>
          </cell>
        </row>
        <row r="426">
          <cell r="A426">
            <v>8181</v>
          </cell>
          <cell r="C426" t="str">
            <v>PICKUP TRUCK</v>
          </cell>
          <cell r="D426" t="str">
            <v>F250</v>
          </cell>
          <cell r="E426" t="str">
            <v>88009-02-</v>
          </cell>
          <cell r="F426" t="str">
            <v>301M</v>
          </cell>
          <cell r="G426" t="str">
            <v>M</v>
          </cell>
          <cell r="H426" t="str">
            <v>17.11</v>
          </cell>
          <cell r="I426" t="str">
            <v>Vehicle</v>
          </cell>
          <cell r="J426">
            <v>38626</v>
          </cell>
          <cell r="K426">
            <v>0</v>
          </cell>
          <cell r="L426">
            <v>33470.25</v>
          </cell>
        </row>
        <row r="427">
          <cell r="A427">
            <v>8182</v>
          </cell>
          <cell r="C427" t="str">
            <v>PICKUP TRUCK</v>
          </cell>
          <cell r="D427" t="str">
            <v>F250</v>
          </cell>
          <cell r="E427" t="str">
            <v>88009-02-</v>
          </cell>
          <cell r="F427" t="str">
            <v>411M</v>
          </cell>
          <cell r="G427" t="str">
            <v>M</v>
          </cell>
          <cell r="H427" t="str">
            <v>17.11</v>
          </cell>
          <cell r="I427" t="str">
            <v>Vehicle</v>
          </cell>
          <cell r="J427">
            <v>38657</v>
          </cell>
          <cell r="K427">
            <v>0</v>
          </cell>
          <cell r="L427">
            <v>38054.78</v>
          </cell>
        </row>
        <row r="428">
          <cell r="A428">
            <v>8183</v>
          </cell>
          <cell r="C428" t="str">
            <v>PICKUP TRUCK</v>
          </cell>
          <cell r="D428" t="str">
            <v>F250</v>
          </cell>
          <cell r="E428" t="str">
            <v>88009-02-</v>
          </cell>
          <cell r="F428" t="str">
            <v>401M</v>
          </cell>
          <cell r="G428" t="str">
            <v>M</v>
          </cell>
          <cell r="H428" t="str">
            <v>17.11</v>
          </cell>
          <cell r="I428" t="str">
            <v>Vehicle</v>
          </cell>
          <cell r="J428">
            <v>38565</v>
          </cell>
          <cell r="K428">
            <v>0</v>
          </cell>
          <cell r="L428">
            <v>27170.07</v>
          </cell>
        </row>
        <row r="429">
          <cell r="A429">
            <v>8184</v>
          </cell>
          <cell r="C429" t="str">
            <v>PICKUP TRUCK</v>
          </cell>
          <cell r="D429" t="str">
            <v>F250</v>
          </cell>
          <cell r="E429" t="str">
            <v>88009-02-</v>
          </cell>
          <cell r="F429" t="str">
            <v>401M</v>
          </cell>
          <cell r="G429" t="str">
            <v>M</v>
          </cell>
          <cell r="H429" t="str">
            <v>17.11</v>
          </cell>
          <cell r="I429" t="str">
            <v>Vehicle</v>
          </cell>
          <cell r="J429">
            <v>38565</v>
          </cell>
          <cell r="K429">
            <v>0</v>
          </cell>
          <cell r="L429">
            <v>27170.07</v>
          </cell>
        </row>
        <row r="430">
          <cell r="A430">
            <v>8185</v>
          </cell>
          <cell r="C430" t="str">
            <v>PICKUP TRUCK</v>
          </cell>
          <cell r="D430" t="str">
            <v>F250</v>
          </cell>
          <cell r="E430" t="str">
            <v>88009-02-</v>
          </cell>
          <cell r="F430" t="str">
            <v>301M</v>
          </cell>
          <cell r="G430" t="str">
            <v>M</v>
          </cell>
          <cell r="H430" t="str">
            <v>17.11</v>
          </cell>
          <cell r="I430" t="str">
            <v>Vehicle</v>
          </cell>
          <cell r="J430">
            <v>38749</v>
          </cell>
          <cell r="K430">
            <v>0</v>
          </cell>
          <cell r="L430">
            <v>27272.83</v>
          </cell>
        </row>
        <row r="431">
          <cell r="A431">
            <v>8186</v>
          </cell>
          <cell r="C431" t="str">
            <v>PICKUP TRUCK</v>
          </cell>
          <cell r="D431" t="str">
            <v>F250</v>
          </cell>
          <cell r="E431" t="str">
            <v>88009-02-</v>
          </cell>
          <cell r="F431" t="str">
            <v>301M</v>
          </cell>
          <cell r="G431" t="str">
            <v>M</v>
          </cell>
          <cell r="H431" t="str">
            <v>17.11</v>
          </cell>
          <cell r="I431" t="str">
            <v>Vehicle</v>
          </cell>
          <cell r="J431">
            <v>38749</v>
          </cell>
          <cell r="K431">
            <v>0</v>
          </cell>
          <cell r="L431">
            <v>27272.83</v>
          </cell>
        </row>
        <row r="432">
          <cell r="A432">
            <v>8187</v>
          </cell>
          <cell r="C432" t="str">
            <v>FLATBED CREW TRUCK</v>
          </cell>
          <cell r="D432" t="str">
            <v>F455</v>
          </cell>
          <cell r="E432" t="str">
            <v>88009-02-</v>
          </cell>
          <cell r="F432" t="str">
            <v>301M</v>
          </cell>
          <cell r="G432" t="str">
            <v>M</v>
          </cell>
          <cell r="H432" t="str">
            <v>17. 8</v>
          </cell>
          <cell r="I432" t="str">
            <v>Vehicle</v>
          </cell>
          <cell r="J432">
            <v>38777</v>
          </cell>
          <cell r="K432">
            <v>0</v>
          </cell>
          <cell r="L432">
            <v>53538.21</v>
          </cell>
        </row>
        <row r="433">
          <cell r="A433">
            <v>8188</v>
          </cell>
          <cell r="C433" t="str">
            <v>PICKUP TRUCK</v>
          </cell>
          <cell r="D433" t="str">
            <v>F250</v>
          </cell>
          <cell r="E433" t="str">
            <v>88009-02-</v>
          </cell>
          <cell r="F433" t="str">
            <v>701M</v>
          </cell>
          <cell r="G433" t="str">
            <v>M</v>
          </cell>
          <cell r="H433" t="str">
            <v>17.11</v>
          </cell>
          <cell r="I433" t="str">
            <v>Vehicle</v>
          </cell>
          <cell r="J433">
            <v>38869</v>
          </cell>
          <cell r="K433">
            <v>0</v>
          </cell>
          <cell r="L433">
            <v>28409.96</v>
          </cell>
        </row>
        <row r="434">
          <cell r="A434">
            <v>8189</v>
          </cell>
          <cell r="C434" t="str">
            <v>PICKUP TRUCK</v>
          </cell>
          <cell r="D434" t="str">
            <v>F250</v>
          </cell>
          <cell r="E434" t="str">
            <v>88009-02-</v>
          </cell>
          <cell r="F434" t="str">
            <v>301M</v>
          </cell>
          <cell r="G434" t="str">
            <v>M</v>
          </cell>
          <cell r="H434" t="str">
            <v>17.11</v>
          </cell>
          <cell r="I434" t="str">
            <v>Vehicle</v>
          </cell>
          <cell r="J434">
            <v>38961</v>
          </cell>
          <cell r="K434">
            <v>0</v>
          </cell>
          <cell r="L434">
            <v>28210.21</v>
          </cell>
        </row>
        <row r="435">
          <cell r="A435">
            <v>8190</v>
          </cell>
          <cell r="C435" t="str">
            <v>PICKUP TRUCK</v>
          </cell>
          <cell r="D435" t="str">
            <v>F250</v>
          </cell>
          <cell r="E435" t="str">
            <v>88009-02-</v>
          </cell>
          <cell r="F435" t="str">
            <v>301M</v>
          </cell>
          <cell r="G435" t="str">
            <v>M</v>
          </cell>
          <cell r="H435" t="str">
            <v>17.11</v>
          </cell>
          <cell r="I435" t="str">
            <v>Vehicle</v>
          </cell>
          <cell r="J435">
            <v>38961</v>
          </cell>
          <cell r="K435">
            <v>0</v>
          </cell>
          <cell r="L435">
            <v>28210.21</v>
          </cell>
        </row>
        <row r="436">
          <cell r="A436">
            <v>8191</v>
          </cell>
          <cell r="C436" t="str">
            <v>PICKUP TRUCK</v>
          </cell>
          <cell r="D436" t="str">
            <v>F150</v>
          </cell>
          <cell r="E436" t="str">
            <v>88009-02-</v>
          </cell>
          <cell r="F436" t="str">
            <v>301M</v>
          </cell>
          <cell r="G436" t="str">
            <v>M</v>
          </cell>
          <cell r="H436" t="str">
            <v>17. 9</v>
          </cell>
          <cell r="I436" t="str">
            <v>Vehicle</v>
          </cell>
          <cell r="J436">
            <v>38961</v>
          </cell>
          <cell r="K436">
            <v>0</v>
          </cell>
          <cell r="L436">
            <v>31306.98</v>
          </cell>
        </row>
        <row r="437">
          <cell r="A437">
            <v>8192</v>
          </cell>
          <cell r="C437" t="str">
            <v>FLATBED CREW TRUCK</v>
          </cell>
          <cell r="D437" t="str">
            <v>F450</v>
          </cell>
          <cell r="E437" t="str">
            <v>88009-02-</v>
          </cell>
          <cell r="F437" t="str">
            <v>301M</v>
          </cell>
          <cell r="G437" t="str">
            <v>M</v>
          </cell>
          <cell r="H437" t="str">
            <v>17. 8</v>
          </cell>
          <cell r="I437" t="str">
            <v>Vehicle</v>
          </cell>
          <cell r="J437">
            <v>39083</v>
          </cell>
          <cell r="K437">
            <v>0</v>
          </cell>
          <cell r="L437">
            <v>36428.07</v>
          </cell>
        </row>
        <row r="438">
          <cell r="A438">
            <v>8193</v>
          </cell>
          <cell r="C438" t="str">
            <v>PICKUP TRUCK</v>
          </cell>
          <cell r="D438" t="str">
            <v>F250</v>
          </cell>
          <cell r="E438" t="str">
            <v>88009-02-</v>
          </cell>
          <cell r="F438" t="str">
            <v>101M</v>
          </cell>
          <cell r="G438" t="str">
            <v>M</v>
          </cell>
          <cell r="H438" t="str">
            <v>17.11</v>
          </cell>
          <cell r="I438" t="str">
            <v>Vehicle</v>
          </cell>
          <cell r="J438">
            <v>39142</v>
          </cell>
          <cell r="K438">
            <v>0</v>
          </cell>
          <cell r="L438">
            <v>26113.79</v>
          </cell>
        </row>
        <row r="439">
          <cell r="A439">
            <v>8194</v>
          </cell>
          <cell r="C439" t="str">
            <v>PICKUP TRUCK</v>
          </cell>
          <cell r="D439" t="str">
            <v>F250</v>
          </cell>
          <cell r="E439" t="str">
            <v>88009-02-</v>
          </cell>
          <cell r="F439" t="str">
            <v>101M</v>
          </cell>
          <cell r="G439" t="str">
            <v>M</v>
          </cell>
          <cell r="H439" t="str">
            <v>17.11</v>
          </cell>
          <cell r="I439" t="str">
            <v>Vehicle</v>
          </cell>
          <cell r="J439">
            <v>39142</v>
          </cell>
          <cell r="K439">
            <v>0</v>
          </cell>
          <cell r="L439">
            <v>26113.79</v>
          </cell>
        </row>
        <row r="440">
          <cell r="A440">
            <v>8195</v>
          </cell>
          <cell r="C440" t="str">
            <v>FLATBED CREW TRUCK</v>
          </cell>
          <cell r="D440" t="str">
            <v>F450</v>
          </cell>
          <cell r="E440" t="str">
            <v>88009-02-</v>
          </cell>
          <cell r="F440" t="str">
            <v>111M</v>
          </cell>
          <cell r="G440" t="str">
            <v>M</v>
          </cell>
          <cell r="H440" t="str">
            <v>17. 8</v>
          </cell>
          <cell r="I440" t="str">
            <v>Vehicle</v>
          </cell>
          <cell r="J440">
            <v>39234</v>
          </cell>
          <cell r="K440">
            <v>0</v>
          </cell>
          <cell r="L440">
            <v>48885.81</v>
          </cell>
        </row>
        <row r="441">
          <cell r="A441">
            <v>8196</v>
          </cell>
          <cell r="C441" t="str">
            <v>PICKUP TRUCK</v>
          </cell>
          <cell r="D441" t="str">
            <v>F150</v>
          </cell>
          <cell r="E441" t="str">
            <v>88009-02-</v>
          </cell>
          <cell r="F441" t="str">
            <v>101M</v>
          </cell>
          <cell r="G441" t="str">
            <v>M</v>
          </cell>
          <cell r="H441" t="str">
            <v>17. 9</v>
          </cell>
          <cell r="I441" t="str">
            <v>Vehicle</v>
          </cell>
          <cell r="J441">
            <v>39142</v>
          </cell>
          <cell r="K441">
            <v>0</v>
          </cell>
          <cell r="L441">
            <v>31696.07</v>
          </cell>
        </row>
        <row r="442">
          <cell r="A442">
            <v>8197</v>
          </cell>
          <cell r="C442" t="str">
            <v>PICKUP TRUCK</v>
          </cell>
          <cell r="D442" t="str">
            <v>RANGER</v>
          </cell>
          <cell r="E442" t="str">
            <v>88009-02-</v>
          </cell>
          <cell r="F442" t="str">
            <v>701M</v>
          </cell>
          <cell r="G442" t="str">
            <v>M</v>
          </cell>
          <cell r="H442" t="str">
            <v>17. 9</v>
          </cell>
          <cell r="I442" t="str">
            <v>Vehicle</v>
          </cell>
          <cell r="J442">
            <v>39173</v>
          </cell>
          <cell r="K442">
            <v>0</v>
          </cell>
          <cell r="L442">
            <v>19272.400000000001</v>
          </cell>
        </row>
        <row r="443">
          <cell r="A443">
            <v>8198</v>
          </cell>
          <cell r="C443" t="str">
            <v>FLATBED CREW TRUCK</v>
          </cell>
          <cell r="D443" t="str">
            <v>F450</v>
          </cell>
          <cell r="E443" t="str">
            <v>88009-02-</v>
          </cell>
          <cell r="F443" t="str">
            <v>601M</v>
          </cell>
          <cell r="G443" t="str">
            <v>M</v>
          </cell>
          <cell r="H443" t="str">
            <v>17. 8</v>
          </cell>
          <cell r="I443" t="str">
            <v>Vehicle</v>
          </cell>
          <cell r="J443">
            <v>39264</v>
          </cell>
          <cell r="K443">
            <v>0</v>
          </cell>
          <cell r="L443">
            <v>46659.9</v>
          </cell>
        </row>
        <row r="444">
          <cell r="A444">
            <v>8199</v>
          </cell>
          <cell r="C444" t="str">
            <v>PICKUP TRUCK</v>
          </cell>
          <cell r="D444" t="str">
            <v>F250</v>
          </cell>
          <cell r="E444" t="str">
            <v>88009-02-</v>
          </cell>
          <cell r="F444" t="str">
            <v>701M</v>
          </cell>
          <cell r="G444" t="str">
            <v>M</v>
          </cell>
          <cell r="H444" t="str">
            <v>17.11</v>
          </cell>
          <cell r="I444" t="str">
            <v>Vehicle</v>
          </cell>
          <cell r="J444">
            <v>39203</v>
          </cell>
          <cell r="K444">
            <v>0</v>
          </cell>
          <cell r="L444">
            <v>26647.119999999999</v>
          </cell>
        </row>
        <row r="445">
          <cell r="A445">
            <v>8200</v>
          </cell>
          <cell r="C445" t="str">
            <v>PICKUP TRUCK</v>
          </cell>
          <cell r="D445" t="str">
            <v>F250</v>
          </cell>
          <cell r="E445" t="str">
            <v>88009-02-</v>
          </cell>
          <cell r="F445" t="str">
            <v>101M</v>
          </cell>
          <cell r="G445" t="str">
            <v>M</v>
          </cell>
          <cell r="H445" t="str">
            <v>17.11</v>
          </cell>
          <cell r="I445" t="str">
            <v>Vehicle</v>
          </cell>
          <cell r="J445">
            <v>39234</v>
          </cell>
          <cell r="K445">
            <v>0</v>
          </cell>
          <cell r="L445">
            <v>24481.79</v>
          </cell>
        </row>
        <row r="446">
          <cell r="A446">
            <v>8201</v>
          </cell>
          <cell r="C446" t="str">
            <v>FLATBED TRAFFIC CONTROL</v>
          </cell>
          <cell r="D446" t="str">
            <v>F350</v>
          </cell>
          <cell r="E446" t="str">
            <v>88009-02-</v>
          </cell>
          <cell r="F446" t="str">
            <v>101M</v>
          </cell>
          <cell r="G446" t="str">
            <v>M</v>
          </cell>
          <cell r="H446" t="str">
            <v>17.14</v>
          </cell>
          <cell r="I446" t="str">
            <v>Vehicle</v>
          </cell>
          <cell r="J446">
            <v>0</v>
          </cell>
          <cell r="K446">
            <v>39227</v>
          </cell>
          <cell r="L446">
            <v>18943.75</v>
          </cell>
        </row>
        <row r="447">
          <cell r="A447">
            <v>8202</v>
          </cell>
          <cell r="C447" t="str">
            <v>PICKUP TRUCK</v>
          </cell>
          <cell r="D447" t="str">
            <v>F250</v>
          </cell>
          <cell r="E447" t="str">
            <v>88009-02-</v>
          </cell>
          <cell r="F447" t="str">
            <v>101M</v>
          </cell>
          <cell r="G447" t="str">
            <v>M</v>
          </cell>
          <cell r="H447" t="str">
            <v>17.11</v>
          </cell>
          <cell r="I447" t="str">
            <v>Vehicle</v>
          </cell>
          <cell r="J447">
            <v>39264</v>
          </cell>
          <cell r="K447">
            <v>0</v>
          </cell>
          <cell r="L447">
            <v>25019.48</v>
          </cell>
        </row>
        <row r="448">
          <cell r="A448">
            <v>8203</v>
          </cell>
          <cell r="C448" t="str">
            <v>FLATBED CREW TRUCK</v>
          </cell>
          <cell r="D448" t="str">
            <v>F450</v>
          </cell>
          <cell r="E448" t="str">
            <v>88009-02-</v>
          </cell>
          <cell r="F448" t="str">
            <v>111M</v>
          </cell>
          <cell r="G448" t="str">
            <v>M</v>
          </cell>
          <cell r="H448" t="str">
            <v>17. 8</v>
          </cell>
          <cell r="I448" t="str">
            <v>Vehicle</v>
          </cell>
          <cell r="J448">
            <v>39387</v>
          </cell>
          <cell r="K448">
            <v>0</v>
          </cell>
          <cell r="L448">
            <v>47291.48</v>
          </cell>
        </row>
        <row r="449">
          <cell r="A449">
            <v>8204</v>
          </cell>
          <cell r="C449" t="str">
            <v>PICKUP TRUCK</v>
          </cell>
          <cell r="D449" t="str">
            <v>F150</v>
          </cell>
          <cell r="E449" t="str">
            <v>88009-02-</v>
          </cell>
          <cell r="F449" t="str">
            <v>701M</v>
          </cell>
          <cell r="G449" t="str">
            <v>M</v>
          </cell>
          <cell r="H449" t="str">
            <v>17. 9</v>
          </cell>
          <cell r="I449" t="str">
            <v>Vehicle</v>
          </cell>
          <cell r="J449">
            <v>39326</v>
          </cell>
          <cell r="K449">
            <v>0</v>
          </cell>
          <cell r="L449">
            <v>27353.64</v>
          </cell>
        </row>
        <row r="450">
          <cell r="A450">
            <v>8205</v>
          </cell>
          <cell r="C450" t="str">
            <v>PICKUP TRUCK</v>
          </cell>
          <cell r="D450" t="str">
            <v>F150</v>
          </cell>
          <cell r="E450" t="str">
            <v>88009-02-</v>
          </cell>
          <cell r="F450" t="str">
            <v>701M</v>
          </cell>
          <cell r="G450" t="str">
            <v>M</v>
          </cell>
          <cell r="H450" t="str">
            <v>17. 9</v>
          </cell>
          <cell r="I450" t="str">
            <v>Vehicle</v>
          </cell>
          <cell r="J450">
            <v>39326</v>
          </cell>
          <cell r="K450">
            <v>0</v>
          </cell>
          <cell r="L450">
            <v>27353.64</v>
          </cell>
        </row>
        <row r="451">
          <cell r="A451">
            <v>8206</v>
          </cell>
          <cell r="C451" t="str">
            <v>PICKUP TRUCK</v>
          </cell>
          <cell r="D451" t="str">
            <v>F150</v>
          </cell>
          <cell r="E451" t="str">
            <v>88009-02-</v>
          </cell>
          <cell r="F451" t="str">
            <v>121M</v>
          </cell>
          <cell r="G451" t="str">
            <v>M</v>
          </cell>
          <cell r="H451" t="str">
            <v>17. 9</v>
          </cell>
          <cell r="I451" t="str">
            <v>Vehicle</v>
          </cell>
          <cell r="J451">
            <v>39387</v>
          </cell>
          <cell r="K451">
            <v>0</v>
          </cell>
          <cell r="L451">
            <v>29793.93</v>
          </cell>
        </row>
        <row r="452">
          <cell r="A452">
            <v>8207</v>
          </cell>
          <cell r="C452" t="str">
            <v>PICKUP TRUCK</v>
          </cell>
          <cell r="D452" t="str">
            <v>F250</v>
          </cell>
          <cell r="E452" t="str">
            <v>88009-02-</v>
          </cell>
          <cell r="F452" t="str">
            <v>101M</v>
          </cell>
          <cell r="G452" t="str">
            <v>M</v>
          </cell>
          <cell r="H452" t="str">
            <v>17.11</v>
          </cell>
          <cell r="I452" t="str">
            <v>Vehicle</v>
          </cell>
          <cell r="J452">
            <v>39387</v>
          </cell>
          <cell r="K452">
            <v>0</v>
          </cell>
          <cell r="L452">
            <v>25456.880000000001</v>
          </cell>
        </row>
        <row r="453">
          <cell r="A453">
            <v>8209</v>
          </cell>
          <cell r="C453" t="str">
            <v>PICKUP TRUCK</v>
          </cell>
          <cell r="D453" t="str">
            <v>RANGER</v>
          </cell>
          <cell r="E453" t="str">
            <v>88009-02-</v>
          </cell>
          <cell r="F453" t="str">
            <v>701M</v>
          </cell>
          <cell r="G453" t="str">
            <v>M</v>
          </cell>
          <cell r="H453" t="str">
            <v>17. 9</v>
          </cell>
          <cell r="I453" t="str">
            <v>Vehicle</v>
          </cell>
          <cell r="J453">
            <v>39387</v>
          </cell>
          <cell r="K453">
            <v>0</v>
          </cell>
          <cell r="L453">
            <v>20036.099999999999</v>
          </cell>
        </row>
        <row r="454">
          <cell r="A454">
            <v>8211</v>
          </cell>
          <cell r="C454" t="str">
            <v>PICKUP TRUCK</v>
          </cell>
          <cell r="D454" t="str">
            <v>F250</v>
          </cell>
          <cell r="E454" t="str">
            <v>88009-02-</v>
          </cell>
          <cell r="F454" t="str">
            <v>701M</v>
          </cell>
          <cell r="G454" t="str">
            <v>M</v>
          </cell>
          <cell r="H454" t="str">
            <v>17.11</v>
          </cell>
          <cell r="I454" t="str">
            <v>Vehicle</v>
          </cell>
          <cell r="J454">
            <v>39417</v>
          </cell>
          <cell r="K454">
            <v>0</v>
          </cell>
          <cell r="L454">
            <v>23425.32</v>
          </cell>
        </row>
        <row r="455">
          <cell r="A455">
            <v>8212</v>
          </cell>
          <cell r="C455" t="str">
            <v>PICKUP TRUCK</v>
          </cell>
          <cell r="D455" t="str">
            <v>F250</v>
          </cell>
          <cell r="E455" t="str">
            <v>88009-02-</v>
          </cell>
          <cell r="F455" t="str">
            <v>801M</v>
          </cell>
          <cell r="G455" t="str">
            <v>M</v>
          </cell>
          <cell r="H455" t="str">
            <v>17.11</v>
          </cell>
          <cell r="I455" t="str">
            <v>Vehicle</v>
          </cell>
          <cell r="J455">
            <v>39448</v>
          </cell>
          <cell r="K455">
            <v>0</v>
          </cell>
          <cell r="L455">
            <v>24556.799999999999</v>
          </cell>
        </row>
        <row r="456">
          <cell r="A456">
            <v>8213</v>
          </cell>
          <cell r="C456" t="str">
            <v>PICKUP TRUCK</v>
          </cell>
          <cell r="D456" t="str">
            <v>F150</v>
          </cell>
          <cell r="E456" t="str">
            <v>88009-02-</v>
          </cell>
          <cell r="F456" t="str">
            <v>020</v>
          </cell>
          <cell r="G456" t="str">
            <v>0</v>
          </cell>
          <cell r="H456" t="str">
            <v>17. 9</v>
          </cell>
          <cell r="I456" t="str">
            <v>Vehicle</v>
          </cell>
          <cell r="J456">
            <v>39457</v>
          </cell>
          <cell r="K456">
            <v>0</v>
          </cell>
          <cell r="L456">
            <v>27611.49</v>
          </cell>
        </row>
        <row r="457">
          <cell r="A457">
            <v>8214</v>
          </cell>
          <cell r="C457" t="str">
            <v>PICKUP TRUCK</v>
          </cell>
          <cell r="D457" t="str">
            <v>RANGER</v>
          </cell>
          <cell r="E457" t="str">
            <v>88009-02-</v>
          </cell>
          <cell r="F457" t="str">
            <v>801M</v>
          </cell>
          <cell r="G457" t="str">
            <v>M</v>
          </cell>
          <cell r="H457" t="str">
            <v>17. 9</v>
          </cell>
          <cell r="I457" t="str">
            <v>Vehicle</v>
          </cell>
          <cell r="J457">
            <v>39448</v>
          </cell>
          <cell r="K457">
            <v>0</v>
          </cell>
          <cell r="L457">
            <v>19845.04</v>
          </cell>
        </row>
        <row r="458">
          <cell r="A458">
            <v>8215</v>
          </cell>
          <cell r="C458" t="str">
            <v>MECHANICS TRUCK</v>
          </cell>
          <cell r="D458" t="str">
            <v>F450</v>
          </cell>
          <cell r="E458" t="str">
            <v>88009-02-</v>
          </cell>
          <cell r="F458" t="str">
            <v>101M</v>
          </cell>
          <cell r="G458" t="str">
            <v>M</v>
          </cell>
          <cell r="H458" t="str">
            <v>17.10</v>
          </cell>
          <cell r="I458" t="str">
            <v>Vehicle</v>
          </cell>
          <cell r="J458">
            <v>39569</v>
          </cell>
          <cell r="K458">
            <v>0</v>
          </cell>
          <cell r="L458">
            <v>66125.98</v>
          </cell>
        </row>
        <row r="459">
          <cell r="A459">
            <v>8216</v>
          </cell>
          <cell r="C459" t="str">
            <v>FLATBED CREW TRUCK</v>
          </cell>
          <cell r="D459" t="str">
            <v>F450</v>
          </cell>
          <cell r="E459" t="str">
            <v>88009-02-</v>
          </cell>
          <cell r="F459" t="str">
            <v>801M</v>
          </cell>
          <cell r="G459" t="str">
            <v>M</v>
          </cell>
          <cell r="H459" t="str">
            <v>17. 8</v>
          </cell>
          <cell r="I459" t="str">
            <v>Vehicle</v>
          </cell>
          <cell r="J459">
            <v>39569</v>
          </cell>
          <cell r="K459">
            <v>0</v>
          </cell>
          <cell r="L459">
            <v>47407.16</v>
          </cell>
        </row>
        <row r="460">
          <cell r="A460">
            <v>8217</v>
          </cell>
          <cell r="C460" t="str">
            <v>PICKUP TRUCK</v>
          </cell>
          <cell r="D460" t="str">
            <v>F150</v>
          </cell>
          <cell r="E460" t="str">
            <v>88009-02-</v>
          </cell>
          <cell r="F460" t="str">
            <v>801M</v>
          </cell>
          <cell r="G460" t="str">
            <v>M</v>
          </cell>
          <cell r="H460" t="str">
            <v>17. 9</v>
          </cell>
          <cell r="I460" t="str">
            <v>Vehicle</v>
          </cell>
          <cell r="J460">
            <v>39479</v>
          </cell>
          <cell r="K460">
            <v>0</v>
          </cell>
          <cell r="L460">
            <v>26183.51</v>
          </cell>
        </row>
        <row r="461">
          <cell r="A461">
            <v>8218</v>
          </cell>
          <cell r="C461" t="str">
            <v>PICKUP TRUCK</v>
          </cell>
          <cell r="D461" t="str">
            <v>F150</v>
          </cell>
          <cell r="E461" t="str">
            <v>88009-02-</v>
          </cell>
          <cell r="F461" t="str">
            <v>601M</v>
          </cell>
          <cell r="G461" t="str">
            <v>M</v>
          </cell>
          <cell r="H461" t="str">
            <v>17. 9</v>
          </cell>
          <cell r="I461" t="str">
            <v>Vehicle</v>
          </cell>
          <cell r="J461">
            <v>39479</v>
          </cell>
          <cell r="K461">
            <v>0</v>
          </cell>
          <cell r="L461">
            <v>27511.98</v>
          </cell>
        </row>
        <row r="462">
          <cell r="A462">
            <v>8219</v>
          </cell>
          <cell r="C462" t="str">
            <v>PICKUP TRUCK</v>
          </cell>
          <cell r="D462" t="str">
            <v>F150</v>
          </cell>
          <cell r="E462" t="str">
            <v>88009-02-</v>
          </cell>
          <cell r="F462" t="str">
            <v>601M</v>
          </cell>
          <cell r="G462" t="str">
            <v>M</v>
          </cell>
          <cell r="H462" t="str">
            <v>17. 9</v>
          </cell>
          <cell r="I462" t="str">
            <v>Vehicle</v>
          </cell>
          <cell r="J462">
            <v>39479</v>
          </cell>
          <cell r="K462">
            <v>0</v>
          </cell>
          <cell r="L462">
            <v>27316.89</v>
          </cell>
        </row>
        <row r="463">
          <cell r="A463">
            <v>8220</v>
          </cell>
          <cell r="C463" t="str">
            <v>PICKUP TRUCK</v>
          </cell>
          <cell r="D463" t="str">
            <v>F150</v>
          </cell>
          <cell r="E463" t="str">
            <v>88009-02-</v>
          </cell>
          <cell r="F463" t="str">
            <v>301M</v>
          </cell>
          <cell r="G463" t="str">
            <v>M</v>
          </cell>
          <cell r="H463" t="str">
            <v>17. 9</v>
          </cell>
          <cell r="I463" t="str">
            <v>Vehicle</v>
          </cell>
          <cell r="J463">
            <v>39479</v>
          </cell>
          <cell r="K463">
            <v>0</v>
          </cell>
          <cell r="L463">
            <v>29268.83</v>
          </cell>
        </row>
        <row r="464">
          <cell r="A464">
            <v>8221</v>
          </cell>
          <cell r="C464" t="str">
            <v>CREW TRUCK</v>
          </cell>
          <cell r="D464" t="str">
            <v>F350</v>
          </cell>
          <cell r="E464" t="str">
            <v>88009-02-</v>
          </cell>
          <cell r="F464" t="str">
            <v>411M</v>
          </cell>
          <cell r="G464" t="str">
            <v>M</v>
          </cell>
          <cell r="H464" t="str">
            <v>17.12</v>
          </cell>
          <cell r="I464" t="str">
            <v>Vehicle</v>
          </cell>
          <cell r="J464">
            <v>39508</v>
          </cell>
          <cell r="K464">
            <v>0</v>
          </cell>
          <cell r="L464">
            <v>34913.93</v>
          </cell>
        </row>
        <row r="465">
          <cell r="A465">
            <v>8222</v>
          </cell>
          <cell r="C465" t="str">
            <v>CREW TRUCK</v>
          </cell>
          <cell r="D465" t="str">
            <v>F350</v>
          </cell>
          <cell r="E465" t="str">
            <v>88009-02-</v>
          </cell>
          <cell r="F465" t="str">
            <v>411M</v>
          </cell>
          <cell r="G465" t="str">
            <v>M</v>
          </cell>
          <cell r="H465" t="str">
            <v>17.12</v>
          </cell>
          <cell r="I465" t="str">
            <v>Vehicle</v>
          </cell>
          <cell r="J465">
            <v>39508</v>
          </cell>
          <cell r="K465">
            <v>0</v>
          </cell>
          <cell r="L465">
            <v>34913.93</v>
          </cell>
        </row>
        <row r="466">
          <cell r="A466">
            <v>8223</v>
          </cell>
          <cell r="C466" t="str">
            <v>MECHANICS TRUCK</v>
          </cell>
          <cell r="D466" t="str">
            <v>F450</v>
          </cell>
          <cell r="E466" t="str">
            <v>88009-02-</v>
          </cell>
          <cell r="F466" t="str">
            <v>301M</v>
          </cell>
          <cell r="G466" t="str">
            <v>M</v>
          </cell>
          <cell r="H466" t="str">
            <v>17.10</v>
          </cell>
          <cell r="I466" t="str">
            <v>Vehicle</v>
          </cell>
          <cell r="J466">
            <v>39600</v>
          </cell>
          <cell r="K466">
            <v>0</v>
          </cell>
          <cell r="L466">
            <v>68724.52</v>
          </cell>
        </row>
        <row r="467">
          <cell r="A467">
            <v>8224</v>
          </cell>
          <cell r="C467" t="str">
            <v>PICKUP TRUCK</v>
          </cell>
          <cell r="D467" t="str">
            <v>F150</v>
          </cell>
          <cell r="E467" t="str">
            <v>88009-02-</v>
          </cell>
          <cell r="F467" t="str">
            <v>111M</v>
          </cell>
          <cell r="G467" t="str">
            <v>M</v>
          </cell>
          <cell r="H467" t="str">
            <v>17. 9</v>
          </cell>
          <cell r="I467" t="str">
            <v>Vehicle</v>
          </cell>
          <cell r="J467">
            <v>39569</v>
          </cell>
          <cell r="K467">
            <v>0</v>
          </cell>
          <cell r="L467">
            <v>28369.26</v>
          </cell>
        </row>
        <row r="468">
          <cell r="A468">
            <v>8225</v>
          </cell>
          <cell r="C468" t="str">
            <v>FLATBED CREW TRUCK</v>
          </cell>
          <cell r="D468" t="str">
            <v>F450</v>
          </cell>
          <cell r="E468" t="str">
            <v>88009-02-</v>
          </cell>
          <cell r="F468" t="str">
            <v>301M</v>
          </cell>
          <cell r="G468" t="str">
            <v>M</v>
          </cell>
          <cell r="H468" t="str">
            <v>17.13</v>
          </cell>
          <cell r="I468" t="str">
            <v>Vehicle</v>
          </cell>
          <cell r="J468">
            <v>39600</v>
          </cell>
          <cell r="K468">
            <v>0</v>
          </cell>
          <cell r="L468">
            <v>51574.9</v>
          </cell>
        </row>
        <row r="469">
          <cell r="A469">
            <v>8226</v>
          </cell>
          <cell r="C469" t="str">
            <v>FLATBED CREW TRUCK</v>
          </cell>
          <cell r="D469" t="str">
            <v>F450</v>
          </cell>
          <cell r="E469" t="str">
            <v>88009-02-</v>
          </cell>
          <cell r="F469" t="str">
            <v>111M</v>
          </cell>
          <cell r="G469" t="str">
            <v>M</v>
          </cell>
          <cell r="H469" t="str">
            <v>17. 8</v>
          </cell>
          <cell r="I469" t="str">
            <v>Vehicle</v>
          </cell>
          <cell r="J469">
            <v>39630</v>
          </cell>
          <cell r="K469">
            <v>0</v>
          </cell>
          <cell r="L469">
            <v>49079.47</v>
          </cell>
        </row>
        <row r="470">
          <cell r="A470">
            <v>8228</v>
          </cell>
          <cell r="C470" t="str">
            <v>PICKUP TRUCK</v>
          </cell>
          <cell r="D470" t="str">
            <v>F150</v>
          </cell>
          <cell r="E470" t="str">
            <v>88009-02-</v>
          </cell>
          <cell r="F470" t="str">
            <v>701M</v>
          </cell>
          <cell r="G470" t="str">
            <v>M</v>
          </cell>
          <cell r="H470" t="e">
            <v>#N/A</v>
          </cell>
          <cell r="I470" t="e">
            <v>#N/A</v>
          </cell>
          <cell r="J470">
            <v>39630</v>
          </cell>
          <cell r="K470">
            <v>0</v>
          </cell>
          <cell r="L470">
            <v>25969.9</v>
          </cell>
        </row>
        <row r="471">
          <cell r="A471">
            <v>8229</v>
          </cell>
          <cell r="C471" t="str">
            <v>PICKUP TRUCK</v>
          </cell>
          <cell r="D471" t="str">
            <v>F250</v>
          </cell>
          <cell r="E471" t="str">
            <v>88009-02-</v>
          </cell>
          <cell r="F471" t="str">
            <v>701M</v>
          </cell>
          <cell r="G471" t="str">
            <v>M</v>
          </cell>
          <cell r="H471" t="str">
            <v>17.11</v>
          </cell>
          <cell r="I471" t="str">
            <v>Vehicle</v>
          </cell>
          <cell r="J471">
            <v>39630</v>
          </cell>
          <cell r="K471">
            <v>0</v>
          </cell>
          <cell r="L471">
            <v>23328.86</v>
          </cell>
        </row>
        <row r="472">
          <cell r="A472" t="str">
            <v>SUBTOTAL MONTHLY VEHICLES</v>
          </cell>
          <cell r="L472">
            <v>4476025.6100000013</v>
          </cell>
        </row>
        <row r="474">
          <cell r="A474" t="str">
            <v>MATERIALS</v>
          </cell>
        </row>
        <row r="475">
          <cell r="A475">
            <v>3120</v>
          </cell>
          <cell r="C475" t="str">
            <v>CARGO CONTAINER</v>
          </cell>
          <cell r="E475" t="str">
            <v>88009-02-</v>
          </cell>
          <cell r="F475" t="str">
            <v>703M</v>
          </cell>
          <cell r="G475" t="str">
            <v>M</v>
          </cell>
          <cell r="H475" t="str">
            <v>23. 8</v>
          </cell>
          <cell r="I475" t="str">
            <v>Material</v>
          </cell>
          <cell r="J475">
            <v>0</v>
          </cell>
          <cell r="K475">
            <v>37006</v>
          </cell>
          <cell r="L475">
            <v>2248</v>
          </cell>
        </row>
        <row r="476">
          <cell r="A476">
            <v>3405</v>
          </cell>
          <cell r="C476" t="str">
            <v>CARGO CONTAINER</v>
          </cell>
          <cell r="E476" t="str">
            <v>88009-02-</v>
          </cell>
          <cell r="F476" t="str">
            <v>703M</v>
          </cell>
          <cell r="G476" t="str">
            <v>M</v>
          </cell>
          <cell r="H476" t="str">
            <v>23. 8</v>
          </cell>
          <cell r="I476" t="str">
            <v>Material</v>
          </cell>
          <cell r="J476">
            <v>0</v>
          </cell>
          <cell r="K476">
            <v>36097</v>
          </cell>
          <cell r="L476">
            <v>2315</v>
          </cell>
        </row>
        <row r="477">
          <cell r="A477">
            <v>3406</v>
          </cell>
          <cell r="C477" t="str">
            <v>CARGO CONTAINER</v>
          </cell>
          <cell r="E477" t="str">
            <v>88009-02-</v>
          </cell>
          <cell r="F477" t="str">
            <v>703M</v>
          </cell>
          <cell r="G477" t="str">
            <v>M</v>
          </cell>
          <cell r="H477" t="str">
            <v>23. 8</v>
          </cell>
          <cell r="I477" t="str">
            <v>Material</v>
          </cell>
          <cell r="J477">
            <v>0</v>
          </cell>
          <cell r="K477">
            <v>36097</v>
          </cell>
          <cell r="L477">
            <v>2315</v>
          </cell>
        </row>
        <row r="478">
          <cell r="A478">
            <v>8000</v>
          </cell>
          <cell r="C478" t="str">
            <v>VAN TRAILER</v>
          </cell>
          <cell r="D478" t="str">
            <v>VAN</v>
          </cell>
          <cell r="E478" t="str">
            <v>88009-02-</v>
          </cell>
          <cell r="F478" t="str">
            <v>703M</v>
          </cell>
          <cell r="G478" t="str">
            <v>M</v>
          </cell>
          <cell r="H478" t="str">
            <v>23. 8</v>
          </cell>
          <cell r="I478" t="str">
            <v>Material</v>
          </cell>
          <cell r="J478">
            <v>0</v>
          </cell>
          <cell r="K478">
            <v>36381</v>
          </cell>
          <cell r="L478">
            <v>1040</v>
          </cell>
        </row>
        <row r="479">
          <cell r="A479">
            <v>3862</v>
          </cell>
          <cell r="C479" t="str">
            <v>SEE TRAIN CONTAINER</v>
          </cell>
          <cell r="E479" t="str">
            <v>88009-02-</v>
          </cell>
          <cell r="F479" t="str">
            <v>060</v>
          </cell>
          <cell r="G479" t="str">
            <v>0</v>
          </cell>
          <cell r="H479" t="str">
            <v>23. 8</v>
          </cell>
          <cell r="I479" t="str">
            <v>Material</v>
          </cell>
          <cell r="J479">
            <v>0</v>
          </cell>
          <cell r="K479">
            <v>36376</v>
          </cell>
          <cell r="L479">
            <v>2725</v>
          </cell>
        </row>
        <row r="480">
          <cell r="A480" t="str">
            <v>B1</v>
          </cell>
          <cell r="C480" t="str">
            <v>STEEL BEAMS</v>
          </cell>
          <cell r="E480" t="str">
            <v>88009-02-</v>
          </cell>
          <cell r="F480" t="str">
            <v>703M</v>
          </cell>
          <cell r="G480" t="str">
            <v>M</v>
          </cell>
          <cell r="H480" t="e">
            <v>#N/A</v>
          </cell>
          <cell r="I480" t="e">
            <v>#N/A</v>
          </cell>
          <cell r="J480">
            <v>0</v>
          </cell>
          <cell r="K480">
            <v>35156</v>
          </cell>
          <cell r="L480">
            <v>32829</v>
          </cell>
        </row>
        <row r="481">
          <cell r="A481" t="str">
            <v>B2</v>
          </cell>
          <cell r="C481" t="str">
            <v>STEEL BEAMS</v>
          </cell>
          <cell r="E481" t="str">
            <v>88009-02-</v>
          </cell>
          <cell r="F481" t="str">
            <v>703M</v>
          </cell>
          <cell r="G481" t="str">
            <v>M</v>
          </cell>
          <cell r="H481" t="e">
            <v>#N/A</v>
          </cell>
          <cell r="I481" t="e">
            <v>#N/A</v>
          </cell>
          <cell r="J481">
            <v>0</v>
          </cell>
          <cell r="K481">
            <v>35247</v>
          </cell>
          <cell r="L481">
            <v>48597</v>
          </cell>
        </row>
        <row r="482">
          <cell r="A482" t="str">
            <v>B3</v>
          </cell>
          <cell r="C482" t="str">
            <v>STEEL BEAMS</v>
          </cell>
          <cell r="E482" t="str">
            <v>88009-02-</v>
          </cell>
          <cell r="F482" t="str">
            <v>703M</v>
          </cell>
          <cell r="G482" t="str">
            <v>M</v>
          </cell>
          <cell r="H482" t="e">
            <v>#N/A</v>
          </cell>
          <cell r="I482" t="e">
            <v>#N/A</v>
          </cell>
          <cell r="J482">
            <v>0</v>
          </cell>
          <cell r="K482">
            <v>35339</v>
          </cell>
          <cell r="L482">
            <v>170161</v>
          </cell>
        </row>
        <row r="483">
          <cell r="A483" t="str">
            <v>B4</v>
          </cell>
          <cell r="C483" t="str">
            <v>STEEL BEAMS</v>
          </cell>
          <cell r="E483" t="str">
            <v>88009-02-</v>
          </cell>
          <cell r="F483" t="str">
            <v>703M</v>
          </cell>
          <cell r="G483" t="str">
            <v>M</v>
          </cell>
          <cell r="H483" t="e">
            <v>#N/A</v>
          </cell>
          <cell r="I483" t="e">
            <v>#N/A</v>
          </cell>
          <cell r="J483">
            <v>0</v>
          </cell>
          <cell r="K483">
            <v>35370</v>
          </cell>
          <cell r="L483">
            <v>43957</v>
          </cell>
        </row>
        <row r="484">
          <cell r="A484" t="str">
            <v>B5</v>
          </cell>
          <cell r="C484" t="str">
            <v>STEEL BEAMS</v>
          </cell>
          <cell r="E484" t="str">
            <v>88009-02-</v>
          </cell>
          <cell r="F484" t="str">
            <v>703M</v>
          </cell>
          <cell r="G484" t="str">
            <v>M</v>
          </cell>
          <cell r="H484" t="e">
            <v>#N/A</v>
          </cell>
          <cell r="I484" t="e">
            <v>#N/A</v>
          </cell>
          <cell r="J484">
            <v>0</v>
          </cell>
          <cell r="K484">
            <v>36219</v>
          </cell>
          <cell r="L484">
            <v>13576</v>
          </cell>
        </row>
        <row r="485">
          <cell r="A485" t="str">
            <v>F1</v>
          </cell>
          <cell r="C485" t="str">
            <v>FORMS</v>
          </cell>
          <cell r="E485" t="str">
            <v>88009-02-</v>
          </cell>
          <cell r="F485" t="str">
            <v>703M</v>
          </cell>
          <cell r="G485" t="str">
            <v>M</v>
          </cell>
          <cell r="H485" t="e">
            <v>#N/A</v>
          </cell>
          <cell r="I485" t="e">
            <v>#N/A</v>
          </cell>
          <cell r="J485">
            <v>0</v>
          </cell>
          <cell r="K485">
            <v>35309</v>
          </cell>
          <cell r="L485">
            <v>80210</v>
          </cell>
        </row>
        <row r="486">
          <cell r="A486" t="str">
            <v>F2</v>
          </cell>
          <cell r="C486" t="str">
            <v>FORMS</v>
          </cell>
          <cell r="E486" t="str">
            <v>88009-02-</v>
          </cell>
          <cell r="F486" t="str">
            <v>703M</v>
          </cell>
          <cell r="G486" t="str">
            <v>M</v>
          </cell>
          <cell r="H486" t="e">
            <v>#N/A</v>
          </cell>
          <cell r="I486" t="e">
            <v>#N/A</v>
          </cell>
          <cell r="J486">
            <v>0</v>
          </cell>
          <cell r="K486">
            <v>39556</v>
          </cell>
          <cell r="L486">
            <v>50901.3</v>
          </cell>
        </row>
        <row r="487">
          <cell r="A487" t="str">
            <v>T1</v>
          </cell>
          <cell r="C487" t="str">
            <v>TIMBERS</v>
          </cell>
          <cell r="E487" t="str">
            <v>88009-02-</v>
          </cell>
          <cell r="F487" t="str">
            <v>703M</v>
          </cell>
          <cell r="G487" t="str">
            <v>M</v>
          </cell>
          <cell r="H487" t="e">
            <v>#N/A</v>
          </cell>
          <cell r="I487" t="e">
            <v>#N/A</v>
          </cell>
          <cell r="J487">
            <v>0</v>
          </cell>
          <cell r="K487">
            <v>35125</v>
          </cell>
          <cell r="L487">
            <v>24812</v>
          </cell>
        </row>
        <row r="488">
          <cell r="A488" t="str">
            <v>T2</v>
          </cell>
          <cell r="C488" t="str">
            <v>TIMBERS</v>
          </cell>
          <cell r="E488" t="str">
            <v>88009-02-</v>
          </cell>
          <cell r="F488" t="str">
            <v>703M</v>
          </cell>
          <cell r="G488" t="str">
            <v>M</v>
          </cell>
          <cell r="H488" t="e">
            <v>#N/A</v>
          </cell>
          <cell r="I488" t="e">
            <v>#N/A</v>
          </cell>
          <cell r="J488">
            <v>0</v>
          </cell>
          <cell r="K488">
            <v>35339</v>
          </cell>
          <cell r="L488">
            <v>48678</v>
          </cell>
        </row>
        <row r="489">
          <cell r="A489" t="str">
            <v>T3</v>
          </cell>
          <cell r="C489" t="str">
            <v>TIMBERS</v>
          </cell>
          <cell r="E489" t="str">
            <v>88009-02-</v>
          </cell>
          <cell r="F489" t="str">
            <v>703M</v>
          </cell>
          <cell r="G489" t="str">
            <v>M</v>
          </cell>
          <cell r="H489" t="e">
            <v>#N/A</v>
          </cell>
          <cell r="I489" t="e">
            <v>#N/A</v>
          </cell>
          <cell r="J489">
            <v>0</v>
          </cell>
          <cell r="K489">
            <v>35370</v>
          </cell>
          <cell r="L489">
            <v>63721</v>
          </cell>
        </row>
        <row r="490">
          <cell r="A490" t="str">
            <v>K1</v>
          </cell>
          <cell r="C490" t="str">
            <v>K-RAIL</v>
          </cell>
          <cell r="E490" t="str">
            <v>88009-02-</v>
          </cell>
          <cell r="F490" t="str">
            <v>060</v>
          </cell>
          <cell r="G490" t="str">
            <v>0</v>
          </cell>
          <cell r="H490" t="e">
            <v>#N/A</v>
          </cell>
          <cell r="I490" t="e">
            <v>#N/A</v>
          </cell>
          <cell r="J490">
            <v>0</v>
          </cell>
          <cell r="K490">
            <v>33909</v>
          </cell>
          <cell r="L490">
            <v>9374</v>
          </cell>
        </row>
        <row r="491">
          <cell r="A491" t="str">
            <v>K10</v>
          </cell>
          <cell r="C491" t="str">
            <v>K-RAIL</v>
          </cell>
          <cell r="E491" t="str">
            <v>88009-02-</v>
          </cell>
          <cell r="F491" t="str">
            <v>060</v>
          </cell>
          <cell r="G491" t="str">
            <v>0</v>
          </cell>
          <cell r="H491" t="e">
            <v>#N/A</v>
          </cell>
          <cell r="I491" t="e">
            <v>#N/A</v>
          </cell>
          <cell r="J491">
            <v>0</v>
          </cell>
          <cell r="K491">
            <v>34455</v>
          </cell>
          <cell r="L491">
            <v>15915</v>
          </cell>
        </row>
        <row r="492">
          <cell r="A492" t="str">
            <v>K11</v>
          </cell>
          <cell r="C492" t="str">
            <v>K-RAIL</v>
          </cell>
          <cell r="E492" t="str">
            <v>88009-02-</v>
          </cell>
          <cell r="F492" t="str">
            <v>060</v>
          </cell>
          <cell r="G492" t="str">
            <v>0</v>
          </cell>
          <cell r="H492" t="e">
            <v>#N/A</v>
          </cell>
          <cell r="I492" t="e">
            <v>#N/A</v>
          </cell>
          <cell r="J492">
            <v>0</v>
          </cell>
          <cell r="K492">
            <v>34455</v>
          </cell>
          <cell r="L492">
            <v>16075</v>
          </cell>
        </row>
        <row r="493">
          <cell r="A493" t="str">
            <v>K13</v>
          </cell>
          <cell r="C493" t="str">
            <v>K-RAIL</v>
          </cell>
          <cell r="E493" t="str">
            <v>88009-02-</v>
          </cell>
          <cell r="F493" t="str">
            <v>060</v>
          </cell>
          <cell r="G493" t="str">
            <v>0</v>
          </cell>
          <cell r="H493" t="e">
            <v>#N/A</v>
          </cell>
          <cell r="I493" t="e">
            <v>#N/A</v>
          </cell>
          <cell r="J493">
            <v>0</v>
          </cell>
          <cell r="K493">
            <v>34486</v>
          </cell>
          <cell r="L493">
            <v>39457</v>
          </cell>
        </row>
        <row r="494">
          <cell r="A494" t="str">
            <v>K14</v>
          </cell>
          <cell r="C494" t="str">
            <v>K-RAIL</v>
          </cell>
          <cell r="E494" t="str">
            <v>88009-02-</v>
          </cell>
          <cell r="F494" t="str">
            <v>060</v>
          </cell>
          <cell r="G494" t="str">
            <v>0</v>
          </cell>
          <cell r="H494" t="e">
            <v>#N/A</v>
          </cell>
          <cell r="I494" t="e">
            <v>#N/A</v>
          </cell>
          <cell r="J494">
            <v>0</v>
          </cell>
          <cell r="K494">
            <v>34578</v>
          </cell>
          <cell r="L494">
            <v>16210</v>
          </cell>
        </row>
        <row r="495">
          <cell r="A495" t="str">
            <v>K15</v>
          </cell>
          <cell r="C495" t="str">
            <v>K-RAIL</v>
          </cell>
          <cell r="E495" t="str">
            <v>88009-02-</v>
          </cell>
          <cell r="F495" t="str">
            <v>060</v>
          </cell>
          <cell r="G495" t="str">
            <v>0</v>
          </cell>
          <cell r="H495" t="e">
            <v>#N/A</v>
          </cell>
          <cell r="I495" t="e">
            <v>#N/A</v>
          </cell>
          <cell r="J495">
            <v>0</v>
          </cell>
          <cell r="K495">
            <v>34608</v>
          </cell>
          <cell r="L495">
            <v>4753</v>
          </cell>
        </row>
        <row r="496">
          <cell r="A496" t="str">
            <v>K2</v>
          </cell>
          <cell r="C496" t="str">
            <v>K-RAIL</v>
          </cell>
          <cell r="E496" t="str">
            <v>88009-02-</v>
          </cell>
          <cell r="F496" t="str">
            <v>060</v>
          </cell>
          <cell r="G496" t="str">
            <v>0</v>
          </cell>
          <cell r="H496" t="e">
            <v>#N/A</v>
          </cell>
          <cell r="I496" t="e">
            <v>#N/A</v>
          </cell>
          <cell r="J496">
            <v>0</v>
          </cell>
          <cell r="K496">
            <v>33909</v>
          </cell>
          <cell r="L496">
            <v>19400</v>
          </cell>
        </row>
        <row r="497">
          <cell r="A497" t="str">
            <v>K5</v>
          </cell>
          <cell r="C497" t="str">
            <v>K-RAIL</v>
          </cell>
          <cell r="E497" t="str">
            <v>88009-02-</v>
          </cell>
          <cell r="F497" t="str">
            <v>060</v>
          </cell>
          <cell r="G497" t="str">
            <v>0</v>
          </cell>
          <cell r="H497" t="e">
            <v>#N/A</v>
          </cell>
          <cell r="I497" t="e">
            <v>#N/A</v>
          </cell>
          <cell r="J497">
            <v>0</v>
          </cell>
          <cell r="K497">
            <v>34213</v>
          </cell>
          <cell r="L497">
            <v>188571</v>
          </cell>
        </row>
        <row r="498">
          <cell r="A498" t="str">
            <v>K6</v>
          </cell>
          <cell r="C498" t="str">
            <v>K-RAIL</v>
          </cell>
          <cell r="E498" t="str">
            <v>88009-02-</v>
          </cell>
          <cell r="F498" t="str">
            <v>060</v>
          </cell>
          <cell r="G498" t="str">
            <v>0</v>
          </cell>
          <cell r="H498" t="e">
            <v>#N/A</v>
          </cell>
          <cell r="I498" t="e">
            <v>#N/A</v>
          </cell>
          <cell r="J498">
            <v>0</v>
          </cell>
          <cell r="K498">
            <v>34213</v>
          </cell>
          <cell r="L498">
            <v>12857</v>
          </cell>
        </row>
        <row r="499">
          <cell r="A499" t="str">
            <v>K7</v>
          </cell>
          <cell r="C499" t="str">
            <v>K-RAIL</v>
          </cell>
          <cell r="E499" t="str">
            <v>88009-02-</v>
          </cell>
          <cell r="F499" t="str">
            <v>060</v>
          </cell>
          <cell r="G499" t="str">
            <v>0</v>
          </cell>
          <cell r="H499" t="e">
            <v>#N/A</v>
          </cell>
          <cell r="I499" t="e">
            <v>#N/A</v>
          </cell>
          <cell r="J499">
            <v>0</v>
          </cell>
          <cell r="K499">
            <v>34213</v>
          </cell>
          <cell r="L499">
            <v>63615</v>
          </cell>
        </row>
        <row r="500">
          <cell r="A500" t="str">
            <v>K8</v>
          </cell>
          <cell r="C500" t="str">
            <v>K-RAIL</v>
          </cell>
          <cell r="E500" t="str">
            <v>88009-02-</v>
          </cell>
          <cell r="F500" t="str">
            <v>060</v>
          </cell>
          <cell r="G500" t="str">
            <v>0</v>
          </cell>
          <cell r="H500" t="e">
            <v>#N/A</v>
          </cell>
          <cell r="I500" t="e">
            <v>#N/A</v>
          </cell>
          <cell r="J500">
            <v>0</v>
          </cell>
          <cell r="K500">
            <v>34335</v>
          </cell>
          <cell r="L500">
            <v>3400</v>
          </cell>
        </row>
        <row r="501">
          <cell r="A501" t="str">
            <v>K9</v>
          </cell>
          <cell r="C501" t="str">
            <v>K-RAIL</v>
          </cell>
          <cell r="E501" t="str">
            <v>88009-02-</v>
          </cell>
          <cell r="F501" t="str">
            <v>060</v>
          </cell>
          <cell r="G501" t="str">
            <v>0</v>
          </cell>
          <cell r="H501" t="e">
            <v>#N/A</v>
          </cell>
          <cell r="I501" t="e">
            <v>#N/A</v>
          </cell>
          <cell r="J501">
            <v>0</v>
          </cell>
          <cell r="K501">
            <v>34425</v>
          </cell>
          <cell r="L501">
            <v>101791</v>
          </cell>
        </row>
        <row r="502">
          <cell r="A502" t="str">
            <v>B10</v>
          </cell>
          <cell r="C502" t="str">
            <v>WIDE FLANGE BEAMS</v>
          </cell>
          <cell r="E502" t="str">
            <v>88009-02-</v>
          </cell>
          <cell r="F502" t="str">
            <v>061</v>
          </cell>
          <cell r="G502" t="str">
            <v>1</v>
          </cell>
          <cell r="H502" t="e">
            <v>#N/A</v>
          </cell>
          <cell r="I502" t="e">
            <v>#N/A</v>
          </cell>
          <cell r="J502">
            <v>0</v>
          </cell>
          <cell r="K502">
            <v>39196</v>
          </cell>
          <cell r="L502">
            <v>18143.03</v>
          </cell>
        </row>
        <row r="503">
          <cell r="A503" t="str">
            <v>B11</v>
          </cell>
          <cell r="C503" t="str">
            <v>WIDE FLANGE BEAMS</v>
          </cell>
          <cell r="E503" t="str">
            <v>88009-02-</v>
          </cell>
          <cell r="F503" t="str">
            <v>061</v>
          </cell>
          <cell r="G503" t="str">
            <v>1</v>
          </cell>
          <cell r="H503" t="e">
            <v>#N/A</v>
          </cell>
          <cell r="I503" t="e">
            <v>#N/A</v>
          </cell>
          <cell r="J503">
            <v>0</v>
          </cell>
          <cell r="K503">
            <v>39272</v>
          </cell>
          <cell r="L503">
            <v>173470.1</v>
          </cell>
        </row>
        <row r="504">
          <cell r="A504" t="str">
            <v>B12</v>
          </cell>
          <cell r="C504" t="str">
            <v>WIDE FLANGE BEAMS</v>
          </cell>
          <cell r="E504" t="str">
            <v>88009-02-</v>
          </cell>
          <cell r="F504" t="str">
            <v>061</v>
          </cell>
          <cell r="G504" t="str">
            <v>1</v>
          </cell>
          <cell r="H504" t="e">
            <v>#N/A</v>
          </cell>
          <cell r="I504" t="e">
            <v>#N/A</v>
          </cell>
          <cell r="J504">
            <v>0</v>
          </cell>
          <cell r="K504">
            <v>39308</v>
          </cell>
          <cell r="L504">
            <v>12036.47</v>
          </cell>
        </row>
        <row r="505">
          <cell r="A505" t="str">
            <v>B13</v>
          </cell>
          <cell r="C505" t="str">
            <v>WIDE FLANGE BEAMS</v>
          </cell>
          <cell r="E505" t="str">
            <v>88009-02-</v>
          </cell>
          <cell r="F505" t="str">
            <v>061</v>
          </cell>
          <cell r="G505" t="str">
            <v>1</v>
          </cell>
          <cell r="H505" t="e">
            <v>#N/A</v>
          </cell>
          <cell r="I505" t="e">
            <v>#N/A</v>
          </cell>
          <cell r="J505">
            <v>0</v>
          </cell>
          <cell r="K505">
            <v>39308</v>
          </cell>
          <cell r="L505">
            <v>13492.71</v>
          </cell>
        </row>
        <row r="506">
          <cell r="A506" t="str">
            <v>B14</v>
          </cell>
          <cell r="C506" t="str">
            <v>WIDE FLANGE BEAMS</v>
          </cell>
          <cell r="E506" t="str">
            <v>88009-02-</v>
          </cell>
          <cell r="F506" t="str">
            <v>061</v>
          </cell>
          <cell r="G506" t="str">
            <v>1</v>
          </cell>
          <cell r="H506" t="e">
            <v>#N/A</v>
          </cell>
          <cell r="I506" t="e">
            <v>#N/A</v>
          </cell>
          <cell r="J506">
            <v>0</v>
          </cell>
          <cell r="K506">
            <v>39308</v>
          </cell>
          <cell r="L506">
            <v>13830.03</v>
          </cell>
        </row>
        <row r="507">
          <cell r="A507" t="str">
            <v>B15</v>
          </cell>
          <cell r="C507" t="str">
            <v>WIDE FLANGE BEAMS</v>
          </cell>
          <cell r="E507" t="str">
            <v>88009-02-</v>
          </cell>
          <cell r="F507" t="str">
            <v>061</v>
          </cell>
          <cell r="G507" t="str">
            <v>1</v>
          </cell>
          <cell r="H507" t="e">
            <v>#N/A</v>
          </cell>
          <cell r="I507" t="e">
            <v>#N/A</v>
          </cell>
          <cell r="J507">
            <v>0</v>
          </cell>
          <cell r="K507">
            <v>39308</v>
          </cell>
          <cell r="L507">
            <v>13155.39</v>
          </cell>
        </row>
        <row r="508">
          <cell r="A508" t="str">
            <v>B16</v>
          </cell>
          <cell r="C508" t="str">
            <v>STRUCTURAL TUBING</v>
          </cell>
          <cell r="E508" t="str">
            <v>88009-02-</v>
          </cell>
          <cell r="F508" t="str">
            <v>061</v>
          </cell>
          <cell r="G508" t="str">
            <v>1</v>
          </cell>
          <cell r="H508" t="e">
            <v>#N/A</v>
          </cell>
          <cell r="I508" t="e">
            <v>#N/A</v>
          </cell>
          <cell r="J508">
            <v>0</v>
          </cell>
          <cell r="K508">
            <v>39355</v>
          </cell>
          <cell r="L508">
            <v>3152.71</v>
          </cell>
        </row>
        <row r="509">
          <cell r="A509" t="str">
            <v>B17</v>
          </cell>
          <cell r="C509" t="str">
            <v>WIDE FLANGE BEAMS</v>
          </cell>
          <cell r="E509" t="str">
            <v>88009-02-</v>
          </cell>
          <cell r="F509" t="str">
            <v>061</v>
          </cell>
          <cell r="G509" t="str">
            <v>1</v>
          </cell>
          <cell r="H509" t="e">
            <v>#N/A</v>
          </cell>
          <cell r="I509" t="e">
            <v>#N/A</v>
          </cell>
          <cell r="J509">
            <v>0</v>
          </cell>
          <cell r="K509">
            <v>39355</v>
          </cell>
          <cell r="L509">
            <v>3116.44</v>
          </cell>
        </row>
        <row r="510">
          <cell r="A510" t="str">
            <v>B18</v>
          </cell>
          <cell r="C510" t="str">
            <v>WIDE FLANGE BEAMS</v>
          </cell>
          <cell r="E510" t="str">
            <v>88009-02-</v>
          </cell>
          <cell r="F510" t="str">
            <v>061</v>
          </cell>
          <cell r="G510" t="str">
            <v>1</v>
          </cell>
          <cell r="H510" t="e">
            <v>#N/A</v>
          </cell>
          <cell r="I510" t="e">
            <v>#N/A</v>
          </cell>
          <cell r="J510">
            <v>0</v>
          </cell>
          <cell r="K510">
            <v>39355</v>
          </cell>
          <cell r="L510">
            <v>9423.1</v>
          </cell>
        </row>
        <row r="511">
          <cell r="A511" t="str">
            <v>B19</v>
          </cell>
          <cell r="C511" t="str">
            <v>WIDE FLANGE BEAMS</v>
          </cell>
          <cell r="E511" t="str">
            <v>88009-02-</v>
          </cell>
          <cell r="F511" t="str">
            <v>061</v>
          </cell>
          <cell r="G511" t="str">
            <v>1</v>
          </cell>
          <cell r="H511" t="e">
            <v>#N/A</v>
          </cell>
          <cell r="I511" t="e">
            <v>#N/A</v>
          </cell>
          <cell r="J511">
            <v>0</v>
          </cell>
          <cell r="K511">
            <v>39385</v>
          </cell>
          <cell r="L511">
            <v>11110.34</v>
          </cell>
        </row>
        <row r="512">
          <cell r="A512" t="str">
            <v>B20</v>
          </cell>
          <cell r="C512" t="str">
            <v>WIDE FLANGE BEAMS</v>
          </cell>
          <cell r="E512" t="str">
            <v>88009-02-</v>
          </cell>
          <cell r="F512" t="str">
            <v>061</v>
          </cell>
          <cell r="G512" t="str">
            <v>1</v>
          </cell>
          <cell r="H512" t="e">
            <v>#N/A</v>
          </cell>
          <cell r="I512" t="e">
            <v>#N/A</v>
          </cell>
          <cell r="J512">
            <v>0</v>
          </cell>
          <cell r="K512">
            <v>39385</v>
          </cell>
          <cell r="L512">
            <v>12285.24</v>
          </cell>
        </row>
        <row r="513">
          <cell r="A513" t="str">
            <v>B21</v>
          </cell>
          <cell r="C513" t="str">
            <v>WIDE FLANGE BEAMS</v>
          </cell>
          <cell r="E513" t="str">
            <v>88009-02-</v>
          </cell>
          <cell r="F513" t="str">
            <v>061</v>
          </cell>
          <cell r="G513" t="str">
            <v>1</v>
          </cell>
          <cell r="H513" t="e">
            <v>#N/A</v>
          </cell>
          <cell r="I513" t="e">
            <v>#N/A</v>
          </cell>
          <cell r="J513">
            <v>0</v>
          </cell>
          <cell r="K513">
            <v>39387</v>
          </cell>
          <cell r="L513">
            <v>9136.99</v>
          </cell>
        </row>
        <row r="514">
          <cell r="A514" t="str">
            <v>B22</v>
          </cell>
          <cell r="C514" t="str">
            <v>WIDE FLANGE BEAMS</v>
          </cell>
          <cell r="E514" t="str">
            <v>88009-02-</v>
          </cell>
          <cell r="F514" t="str">
            <v>061</v>
          </cell>
          <cell r="G514" t="str">
            <v>1</v>
          </cell>
          <cell r="H514" t="e">
            <v>#N/A</v>
          </cell>
          <cell r="I514" t="e">
            <v>#N/A</v>
          </cell>
          <cell r="J514">
            <v>0</v>
          </cell>
          <cell r="K514">
            <v>39387</v>
          </cell>
          <cell r="L514">
            <v>9695.5499999999993</v>
          </cell>
        </row>
        <row r="515">
          <cell r="A515" t="str">
            <v>B23</v>
          </cell>
          <cell r="C515" t="str">
            <v>WIDE FLANGE BEAMS</v>
          </cell>
          <cell r="E515" t="str">
            <v>88009-02-</v>
          </cell>
          <cell r="F515" t="str">
            <v>061</v>
          </cell>
          <cell r="G515" t="str">
            <v>1</v>
          </cell>
          <cell r="H515" t="e">
            <v>#N/A</v>
          </cell>
          <cell r="I515" t="e">
            <v>#N/A</v>
          </cell>
          <cell r="J515">
            <v>0</v>
          </cell>
          <cell r="K515">
            <v>39387</v>
          </cell>
          <cell r="L515">
            <v>5401.59</v>
          </cell>
        </row>
        <row r="516">
          <cell r="A516" t="str">
            <v>B6</v>
          </cell>
          <cell r="C516" t="str">
            <v>STEEL BEAMS</v>
          </cell>
          <cell r="E516" t="str">
            <v>88009-02-</v>
          </cell>
          <cell r="F516" t="str">
            <v>061</v>
          </cell>
          <cell r="G516" t="str">
            <v>1</v>
          </cell>
          <cell r="H516" t="e">
            <v>#N/A</v>
          </cell>
          <cell r="I516" t="e">
            <v>#N/A</v>
          </cell>
          <cell r="J516">
            <v>0</v>
          </cell>
          <cell r="K516">
            <v>37956</v>
          </cell>
          <cell r="L516">
            <v>16000</v>
          </cell>
        </row>
        <row r="517">
          <cell r="A517" t="str">
            <v>B7</v>
          </cell>
          <cell r="C517" t="str">
            <v>WIDE FLANGE BEAMS</v>
          </cell>
          <cell r="E517" t="str">
            <v>88009-02-</v>
          </cell>
          <cell r="F517" t="str">
            <v>061</v>
          </cell>
          <cell r="G517" t="str">
            <v>1</v>
          </cell>
          <cell r="H517" t="e">
            <v>#N/A</v>
          </cell>
          <cell r="I517" t="e">
            <v>#N/A</v>
          </cell>
          <cell r="J517">
            <v>0</v>
          </cell>
          <cell r="K517">
            <v>39171</v>
          </cell>
          <cell r="L517">
            <v>19460.599999999999</v>
          </cell>
        </row>
        <row r="518">
          <cell r="A518" t="str">
            <v>P1</v>
          </cell>
          <cell r="C518" t="str">
            <v>STEEL PIPE</v>
          </cell>
          <cell r="E518" t="str">
            <v>88009-02-</v>
          </cell>
          <cell r="F518" t="str">
            <v>062</v>
          </cell>
          <cell r="G518" t="str">
            <v>2</v>
          </cell>
          <cell r="H518" t="e">
            <v>#N/A</v>
          </cell>
          <cell r="I518" t="e">
            <v>#N/A</v>
          </cell>
          <cell r="J518">
            <v>0</v>
          </cell>
          <cell r="K518">
            <v>37956</v>
          </cell>
          <cell r="L518">
            <v>85934.94</v>
          </cell>
        </row>
        <row r="519">
          <cell r="A519" t="str">
            <v>P2</v>
          </cell>
          <cell r="C519" t="str">
            <v>STEEL PIPE</v>
          </cell>
          <cell r="E519" t="str">
            <v>88009-02-</v>
          </cell>
          <cell r="F519" t="str">
            <v>062</v>
          </cell>
          <cell r="G519" t="str">
            <v>2</v>
          </cell>
          <cell r="H519" t="e">
            <v>#N/A</v>
          </cell>
          <cell r="I519" t="e">
            <v>#N/A</v>
          </cell>
          <cell r="J519">
            <v>0</v>
          </cell>
          <cell r="K519">
            <v>37956</v>
          </cell>
          <cell r="L519">
            <v>49635.040000000001</v>
          </cell>
        </row>
        <row r="520">
          <cell r="A520" t="str">
            <v>P3</v>
          </cell>
          <cell r="C520" t="str">
            <v>STEEL PIPE</v>
          </cell>
          <cell r="E520" t="str">
            <v>88009-02-</v>
          </cell>
          <cell r="F520" t="str">
            <v>062</v>
          </cell>
          <cell r="G520" t="str">
            <v>2</v>
          </cell>
          <cell r="H520" t="e">
            <v>#N/A</v>
          </cell>
          <cell r="I520" t="e">
            <v>#N/A</v>
          </cell>
          <cell r="J520">
            <v>0</v>
          </cell>
          <cell r="K520">
            <v>37956</v>
          </cell>
          <cell r="L520">
            <v>58109.74</v>
          </cell>
        </row>
        <row r="521">
          <cell r="A521" t="str">
            <v>P4</v>
          </cell>
          <cell r="C521" t="str">
            <v>STEEL PIPES</v>
          </cell>
          <cell r="D521" t="str">
            <v>STEEL PIPE</v>
          </cell>
          <cell r="E521" t="str">
            <v>88009-02-</v>
          </cell>
          <cell r="F521" t="str">
            <v>062</v>
          </cell>
          <cell r="G521" t="str">
            <v>2</v>
          </cell>
          <cell r="H521" t="e">
            <v>#N/A</v>
          </cell>
          <cell r="I521" t="e">
            <v>#N/A</v>
          </cell>
          <cell r="J521">
            <v>0</v>
          </cell>
          <cell r="K521">
            <v>39308</v>
          </cell>
          <cell r="L521">
            <v>139261.06</v>
          </cell>
        </row>
        <row r="522">
          <cell r="A522" t="str">
            <v>SUBTOTAL MATERIALS</v>
          </cell>
          <cell r="L522">
            <v>1755354.3700000003</v>
          </cell>
        </row>
        <row r="529">
          <cell r="A529">
            <v>8072</v>
          </cell>
          <cell r="B529" t="str">
            <v>STOLEN OFF LOT</v>
          </cell>
          <cell r="C529" t="str">
            <v>TRUCK w/UTILITY BED</v>
          </cell>
          <cell r="D529" t="str">
            <v>F350</v>
          </cell>
          <cell r="E529" t="str">
            <v>88009-02-</v>
          </cell>
          <cell r="F529" t="str">
            <v>601M</v>
          </cell>
          <cell r="G529" t="str">
            <v>M</v>
          </cell>
          <cell r="H529" t="e">
            <v>#N/A</v>
          </cell>
          <cell r="I529" t="e">
            <v>#N/A</v>
          </cell>
          <cell r="J529">
            <v>0</v>
          </cell>
          <cell r="K529">
            <v>35525</v>
          </cell>
          <cell r="L529">
            <v>29636</v>
          </cell>
        </row>
        <row r="530">
          <cell r="A530">
            <v>9212</v>
          </cell>
          <cell r="C530" t="str">
            <v>SILO</v>
          </cell>
          <cell r="E530" t="str">
            <v>88009-02-</v>
          </cell>
          <cell r="F530" t="str">
            <v>303M</v>
          </cell>
          <cell r="G530" t="str">
            <v>M</v>
          </cell>
          <cell r="H530">
            <v>22</v>
          </cell>
          <cell r="I530" t="e">
            <v>#N/A</v>
          </cell>
          <cell r="J530">
            <v>0</v>
          </cell>
          <cell r="K530">
            <v>34836</v>
          </cell>
          <cell r="L530">
            <v>80674</v>
          </cell>
        </row>
        <row r="531">
          <cell r="A531" t="str">
            <v>---</v>
          </cell>
          <cell r="B531" t="str">
            <v>---</v>
          </cell>
          <cell r="C531" t="str">
            <v>---</v>
          </cell>
          <cell r="D531" t="str">
            <v>---</v>
          </cell>
          <cell r="E531" t="str">
            <v>---</v>
          </cell>
          <cell r="F531" t="str">
            <v>---</v>
          </cell>
          <cell r="G531" t="str">
            <v>---</v>
          </cell>
          <cell r="H531" t="str">
            <v>---</v>
          </cell>
          <cell r="I531" t="str">
            <v>---</v>
          </cell>
          <cell r="J531" t="str">
            <v>---</v>
          </cell>
          <cell r="K531" t="str">
            <v>---</v>
          </cell>
        </row>
        <row r="534">
          <cell r="A534" t="str">
            <v>ASSETS NOT DEPRECIATED</v>
          </cell>
        </row>
        <row r="535">
          <cell r="A535" t="str">
            <v>10000</v>
          </cell>
          <cell r="C535" t="str">
            <v>LAND-SANTA ANA</v>
          </cell>
          <cell r="E535" t="str">
            <v>88009-02-</v>
          </cell>
          <cell r="F535" t="str">
            <v>001</v>
          </cell>
          <cell r="J535">
            <v>0</v>
          </cell>
          <cell r="K535">
            <v>30060</v>
          </cell>
          <cell r="L535">
            <v>313016</v>
          </cell>
        </row>
        <row r="536">
          <cell r="A536" t="str">
            <v>10001</v>
          </cell>
          <cell r="C536" t="str">
            <v>LAND-BAKERSFIELD</v>
          </cell>
          <cell r="E536" t="str">
            <v>88009-02-</v>
          </cell>
          <cell r="F536" t="str">
            <v>001</v>
          </cell>
          <cell r="J536">
            <v>0</v>
          </cell>
          <cell r="K536">
            <v>30550</v>
          </cell>
          <cell r="L536">
            <v>226314</v>
          </cell>
        </row>
        <row r="537">
          <cell r="A537" t="str">
            <v>10002</v>
          </cell>
          <cell r="C537" t="str">
            <v>LAND-SANTA FE SPRINGS</v>
          </cell>
          <cell r="E537" t="str">
            <v>88009-02-</v>
          </cell>
          <cell r="F537" t="str">
            <v>001</v>
          </cell>
          <cell r="J537">
            <v>0</v>
          </cell>
          <cell r="K537">
            <v>32251</v>
          </cell>
          <cell r="L537">
            <v>1207655</v>
          </cell>
        </row>
        <row r="538">
          <cell r="A538" t="str">
            <v>10003</v>
          </cell>
          <cell r="C538" t="str">
            <v>LAND - BAKERSFIELD LOTS 3,4,&amp;5</v>
          </cell>
          <cell r="E538" t="str">
            <v>88009-02-</v>
          </cell>
          <cell r="F538" t="str">
            <v>001</v>
          </cell>
          <cell r="J538">
            <v>0</v>
          </cell>
          <cell r="K538">
            <v>39491</v>
          </cell>
          <cell r="L538">
            <v>850000</v>
          </cell>
        </row>
        <row r="539">
          <cell r="A539" t="str">
            <v>10004</v>
          </cell>
          <cell r="C539" t="str">
            <v>LAND - BREA / BIRCH PROPERTY</v>
          </cell>
          <cell r="E539" t="str">
            <v>88009-02-</v>
          </cell>
          <cell r="F539" t="str">
            <v>001</v>
          </cell>
          <cell r="J539">
            <v>0</v>
          </cell>
          <cell r="K539">
            <v>39559</v>
          </cell>
          <cell r="L539">
            <v>4800000</v>
          </cell>
        </row>
        <row r="541">
          <cell r="A541" t="str">
            <v>ASSETS TO RETIRE</v>
          </cell>
        </row>
        <row r="542">
          <cell r="A542">
            <v>8057</v>
          </cell>
          <cell r="B542" t="str">
            <v>8057-1</v>
          </cell>
          <cell r="C542" t="str">
            <v>UTILITY BED</v>
          </cell>
          <cell r="D542" t="str">
            <v>F350</v>
          </cell>
          <cell r="E542" t="str">
            <v>88009-02-</v>
          </cell>
          <cell r="F542" t="str">
            <v>301M</v>
          </cell>
          <cell r="G542" t="str">
            <v>M</v>
          </cell>
          <cell r="J542">
            <v>0</v>
          </cell>
          <cell r="K542">
            <v>34669</v>
          </cell>
          <cell r="L542">
            <v>6688</v>
          </cell>
        </row>
        <row r="544">
          <cell r="A544" t="str">
            <v>ASSETS BELOW ARE NOT CHARGED TO POOL ACCOUNT</v>
          </cell>
        </row>
        <row r="545">
          <cell r="A545" t="str">
            <v>3857</v>
          </cell>
          <cell r="C545" t="str">
            <v>BAKERSFIELD SHOP 1981</v>
          </cell>
          <cell r="E545" t="str">
            <v>81042-09-</v>
          </cell>
          <cell r="F545" t="str">
            <v>304</v>
          </cell>
          <cell r="J545">
            <v>0</v>
          </cell>
          <cell r="K545">
            <v>29921</v>
          </cell>
          <cell r="L545">
            <v>76295</v>
          </cell>
        </row>
        <row r="546">
          <cell r="A546" t="str">
            <v>3857-1</v>
          </cell>
          <cell r="C546" t="str">
            <v>BAKERSFIELD SHOP/92 REMODLE</v>
          </cell>
          <cell r="E546" t="str">
            <v>81042-09-</v>
          </cell>
          <cell r="J546">
            <v>0</v>
          </cell>
          <cell r="K546">
            <v>30195</v>
          </cell>
          <cell r="L546">
            <v>1381</v>
          </cell>
        </row>
        <row r="547">
          <cell r="A547" t="str">
            <v>3859</v>
          </cell>
          <cell r="C547" t="str">
            <v>AIR CONDITIONER / CARRIER</v>
          </cell>
          <cell r="E547" t="str">
            <v>81042-09-</v>
          </cell>
          <cell r="F547" t="str">
            <v>304</v>
          </cell>
          <cell r="J547">
            <v>0</v>
          </cell>
          <cell r="K547">
            <v>31594</v>
          </cell>
          <cell r="L547">
            <v>3467</v>
          </cell>
        </row>
        <row r="548">
          <cell r="A548" t="str">
            <v>3861</v>
          </cell>
          <cell r="C548" t="str">
            <v>AIR CONDITIONER</v>
          </cell>
          <cell r="E548" t="str">
            <v>81042-09-</v>
          </cell>
          <cell r="F548" t="str">
            <v>304</v>
          </cell>
          <cell r="J548">
            <v>0</v>
          </cell>
          <cell r="K548">
            <v>36392</v>
          </cell>
          <cell r="L548">
            <v>1465</v>
          </cell>
        </row>
        <row r="549">
          <cell r="A549" t="str">
            <v>5073</v>
          </cell>
          <cell r="C549" t="str">
            <v>STEELCASE 3DR LEGAL</v>
          </cell>
          <cell r="E549" t="str">
            <v>81042-09-</v>
          </cell>
          <cell r="F549" t="str">
            <v>011</v>
          </cell>
          <cell r="J549">
            <v>0</v>
          </cell>
          <cell r="K549">
            <v>26054</v>
          </cell>
          <cell r="L549">
            <v>121</v>
          </cell>
        </row>
        <row r="550">
          <cell r="A550" t="str">
            <v>5081</v>
          </cell>
          <cell r="C550" t="str">
            <v>TABLE-MUNS</v>
          </cell>
          <cell r="E550" t="str">
            <v>81042-09-</v>
          </cell>
          <cell r="F550" t="str">
            <v>704</v>
          </cell>
          <cell r="J550">
            <v>0</v>
          </cell>
          <cell r="K550">
            <v>26146</v>
          </cell>
          <cell r="L550">
            <v>234</v>
          </cell>
        </row>
        <row r="551">
          <cell r="A551" t="str">
            <v>5089</v>
          </cell>
          <cell r="C551" t="str">
            <v>STEELCASE LEGAL FILE</v>
          </cell>
          <cell r="E551" t="str">
            <v>81042-09-</v>
          </cell>
          <cell r="F551" t="str">
            <v>011</v>
          </cell>
          <cell r="J551">
            <v>0</v>
          </cell>
          <cell r="K551">
            <v>26238</v>
          </cell>
          <cell r="L551">
            <v>78</v>
          </cell>
        </row>
        <row r="552">
          <cell r="A552" t="str">
            <v>5098</v>
          </cell>
          <cell r="C552" t="str">
            <v>3DR STEELCASE LEGAL</v>
          </cell>
          <cell r="E552" t="str">
            <v>81042-09-</v>
          </cell>
          <cell r="F552" t="str">
            <v>011</v>
          </cell>
          <cell r="J552">
            <v>0</v>
          </cell>
          <cell r="K552">
            <v>26330</v>
          </cell>
          <cell r="L552">
            <v>353</v>
          </cell>
        </row>
        <row r="553">
          <cell r="A553" t="str">
            <v>5124</v>
          </cell>
          <cell r="C553" t="str">
            <v>2DR STEELCASE FILE</v>
          </cell>
          <cell r="E553" t="str">
            <v>81042-09-</v>
          </cell>
          <cell r="F553" t="str">
            <v>011</v>
          </cell>
          <cell r="J553">
            <v>0</v>
          </cell>
          <cell r="K553">
            <v>26604</v>
          </cell>
          <cell r="L553">
            <v>133</v>
          </cell>
        </row>
        <row r="554">
          <cell r="A554" t="str">
            <v>5142</v>
          </cell>
          <cell r="C554" t="str">
            <v>FILE CABINET-MC GREW</v>
          </cell>
          <cell r="E554" t="str">
            <v>81042-09-</v>
          </cell>
          <cell r="F554" t="str">
            <v>104</v>
          </cell>
          <cell r="J554">
            <v>0</v>
          </cell>
          <cell r="K554">
            <v>26696</v>
          </cell>
          <cell r="L554">
            <v>174</v>
          </cell>
        </row>
        <row r="555">
          <cell r="A555" t="str">
            <v>5143</v>
          </cell>
          <cell r="C555" t="str">
            <v>U-SHAPED DESK, MC GREW</v>
          </cell>
          <cell r="E555" t="str">
            <v>81042-09-</v>
          </cell>
          <cell r="F555" t="str">
            <v>011</v>
          </cell>
          <cell r="J555">
            <v>0</v>
          </cell>
          <cell r="K555">
            <v>26724</v>
          </cell>
          <cell r="L555">
            <v>2360</v>
          </cell>
        </row>
        <row r="556">
          <cell r="A556" t="str">
            <v>5144-1</v>
          </cell>
          <cell r="C556" t="str">
            <v>SIDE CHAIR - DIAZ</v>
          </cell>
          <cell r="E556" t="str">
            <v>81042-09-</v>
          </cell>
          <cell r="J556">
            <v>0</v>
          </cell>
          <cell r="K556">
            <v>34029</v>
          </cell>
          <cell r="L556">
            <v>174</v>
          </cell>
        </row>
        <row r="557">
          <cell r="A557" t="str">
            <v>5162</v>
          </cell>
          <cell r="C557" t="str">
            <v>FILE CABINET - EX SEC</v>
          </cell>
          <cell r="E557" t="str">
            <v>81042-09-</v>
          </cell>
          <cell r="F557" t="str">
            <v>011</v>
          </cell>
          <cell r="J557">
            <v>0</v>
          </cell>
          <cell r="K557">
            <v>26877</v>
          </cell>
          <cell r="L557">
            <v>119</v>
          </cell>
        </row>
        <row r="558">
          <cell r="A558" t="str">
            <v>5166</v>
          </cell>
          <cell r="C558" t="str">
            <v>IBM TYPEWRITER - BLKBN</v>
          </cell>
          <cell r="E558" t="str">
            <v>81042-09-</v>
          </cell>
          <cell r="F558" t="str">
            <v>704</v>
          </cell>
          <cell r="J558">
            <v>0</v>
          </cell>
          <cell r="K558">
            <v>27089</v>
          </cell>
          <cell r="L558">
            <v>620</v>
          </cell>
        </row>
        <row r="559">
          <cell r="A559" t="str">
            <v>5176</v>
          </cell>
          <cell r="C559" t="str">
            <v>2 HR EDP SAFE</v>
          </cell>
          <cell r="E559" t="str">
            <v>81042-09-</v>
          </cell>
          <cell r="F559" t="str">
            <v>011</v>
          </cell>
          <cell r="J559">
            <v>0</v>
          </cell>
          <cell r="K559">
            <v>27273</v>
          </cell>
          <cell r="L559">
            <v>2063</v>
          </cell>
        </row>
        <row r="560">
          <cell r="A560" t="str">
            <v>5192</v>
          </cell>
          <cell r="C560" t="str">
            <v>HARPERS WALNUT DESK</v>
          </cell>
          <cell r="E560" t="str">
            <v>81042-09-</v>
          </cell>
          <cell r="F560" t="str">
            <v>604</v>
          </cell>
          <cell r="J560">
            <v>0</v>
          </cell>
          <cell r="K560">
            <v>27851</v>
          </cell>
          <cell r="L560">
            <v>509</v>
          </cell>
        </row>
        <row r="561">
          <cell r="A561" t="str">
            <v>5214</v>
          </cell>
          <cell r="C561" t="str">
            <v>IBM SELECT TYPEWRITER</v>
          </cell>
          <cell r="E561" t="str">
            <v>81042-09-</v>
          </cell>
          <cell r="F561" t="str">
            <v>304</v>
          </cell>
          <cell r="J561">
            <v>0</v>
          </cell>
          <cell r="K561">
            <v>28887</v>
          </cell>
          <cell r="L561">
            <v>864</v>
          </cell>
        </row>
        <row r="562">
          <cell r="A562" t="str">
            <v>5256</v>
          </cell>
          <cell r="C562" t="str">
            <v>EXEC SWIVEL CHAIR</v>
          </cell>
          <cell r="E562" t="str">
            <v>81042-09-</v>
          </cell>
          <cell r="F562" t="str">
            <v>704</v>
          </cell>
          <cell r="J562">
            <v>0</v>
          </cell>
          <cell r="K562">
            <v>29799</v>
          </cell>
          <cell r="L562">
            <v>339</v>
          </cell>
        </row>
        <row r="563">
          <cell r="A563" t="str">
            <v>5265</v>
          </cell>
          <cell r="C563" t="str">
            <v>36X96 CONF. TABLE</v>
          </cell>
          <cell r="E563" t="str">
            <v>81042-09-</v>
          </cell>
          <cell r="F563" t="str">
            <v>104</v>
          </cell>
          <cell r="J563">
            <v>0</v>
          </cell>
          <cell r="K563">
            <v>30103</v>
          </cell>
          <cell r="L563">
            <v>300</v>
          </cell>
        </row>
        <row r="564">
          <cell r="A564" t="str">
            <v>5286</v>
          </cell>
          <cell r="C564" t="str">
            <v>SCHWAB FIREPROOF FIL</v>
          </cell>
          <cell r="E564" t="str">
            <v>81042-09-</v>
          </cell>
          <cell r="F564" t="str">
            <v>011</v>
          </cell>
          <cell r="J564">
            <v>0</v>
          </cell>
          <cell r="K564">
            <v>30164</v>
          </cell>
          <cell r="L564">
            <v>1192</v>
          </cell>
        </row>
        <row r="565">
          <cell r="A565" t="str">
            <v>5297</v>
          </cell>
          <cell r="C565" t="str">
            <v>IBM SELECTRIC III</v>
          </cell>
          <cell r="E565" t="str">
            <v>81042-09-</v>
          </cell>
          <cell r="F565" t="str">
            <v>304</v>
          </cell>
          <cell r="J565">
            <v>0</v>
          </cell>
          <cell r="K565">
            <v>30498</v>
          </cell>
          <cell r="L565">
            <v>1042</v>
          </cell>
        </row>
        <row r="566">
          <cell r="A566" t="str">
            <v>5301</v>
          </cell>
          <cell r="C566" t="str">
            <v>SECRT RETURN DESK</v>
          </cell>
          <cell r="E566" t="str">
            <v>81042-09-</v>
          </cell>
          <cell r="F566" t="str">
            <v>011</v>
          </cell>
          <cell r="J566">
            <v>0</v>
          </cell>
          <cell r="K566">
            <v>30560</v>
          </cell>
          <cell r="L566">
            <v>499</v>
          </cell>
        </row>
        <row r="567">
          <cell r="A567" t="str">
            <v>5356</v>
          </cell>
          <cell r="C567" t="str">
            <v>CENTURY EXEC DESK</v>
          </cell>
          <cell r="E567" t="str">
            <v>81042-09-</v>
          </cell>
          <cell r="F567" t="str">
            <v>011</v>
          </cell>
          <cell r="J567">
            <v>0</v>
          </cell>
          <cell r="K567">
            <v>31686</v>
          </cell>
          <cell r="L567">
            <v>2734</v>
          </cell>
        </row>
        <row r="568">
          <cell r="A568" t="str">
            <v>5357</v>
          </cell>
          <cell r="C568" t="str">
            <v>CENTURY EXEC CREDENZA</v>
          </cell>
          <cell r="E568" t="str">
            <v>81042-09-</v>
          </cell>
          <cell r="F568" t="str">
            <v>011</v>
          </cell>
          <cell r="J568">
            <v>0</v>
          </cell>
          <cell r="K568">
            <v>31686</v>
          </cell>
          <cell r="L568">
            <v>1765</v>
          </cell>
        </row>
        <row r="569">
          <cell r="A569" t="str">
            <v>5362</v>
          </cell>
          <cell r="C569" t="str">
            <v>MISC OFFC FURN-MUNS</v>
          </cell>
          <cell r="E569" t="str">
            <v>81042-09-</v>
          </cell>
          <cell r="F569" t="str">
            <v>704</v>
          </cell>
          <cell r="J569">
            <v>0</v>
          </cell>
          <cell r="K569">
            <v>31747</v>
          </cell>
          <cell r="L569">
            <v>1000</v>
          </cell>
        </row>
        <row r="570">
          <cell r="A570" t="str">
            <v>5366</v>
          </cell>
          <cell r="C570" t="str">
            <v>PRIMAVERA/PRIMAVISIN</v>
          </cell>
          <cell r="E570" t="str">
            <v>81042-09-</v>
          </cell>
          <cell r="F570" t="str">
            <v>104</v>
          </cell>
          <cell r="J570">
            <v>0</v>
          </cell>
          <cell r="K570">
            <v>31809</v>
          </cell>
          <cell r="L570">
            <v>4240</v>
          </cell>
        </row>
        <row r="571">
          <cell r="A571" t="str">
            <v>5411</v>
          </cell>
          <cell r="C571" t="str">
            <v>VERTICAL BLINDS</v>
          </cell>
          <cell r="E571" t="str">
            <v>81042-09-</v>
          </cell>
          <cell r="F571" t="str">
            <v>011</v>
          </cell>
          <cell r="J571">
            <v>0</v>
          </cell>
          <cell r="K571">
            <v>33117</v>
          </cell>
          <cell r="L571">
            <v>4290</v>
          </cell>
        </row>
        <row r="572">
          <cell r="A572" t="str">
            <v>5413</v>
          </cell>
          <cell r="C572" t="str">
            <v>SECURITY SYSTEM</v>
          </cell>
          <cell r="E572" t="str">
            <v>81042-09-</v>
          </cell>
          <cell r="F572" t="str">
            <v>011</v>
          </cell>
          <cell r="J572">
            <v>0</v>
          </cell>
          <cell r="K572">
            <v>33117</v>
          </cell>
          <cell r="L572">
            <v>10140</v>
          </cell>
        </row>
        <row r="573">
          <cell r="A573" t="str">
            <v>5417</v>
          </cell>
          <cell r="C573" t="str">
            <v>SHELVING-CORPORATE</v>
          </cell>
          <cell r="E573" t="str">
            <v>81042-09-</v>
          </cell>
          <cell r="F573" t="str">
            <v>011</v>
          </cell>
          <cell r="J573">
            <v>0</v>
          </cell>
          <cell r="K573">
            <v>33117</v>
          </cell>
          <cell r="L573">
            <v>8250</v>
          </cell>
        </row>
        <row r="574">
          <cell r="A574" t="str">
            <v>5417-1</v>
          </cell>
          <cell r="C574" t="str">
            <v>SHELVING LADDER</v>
          </cell>
          <cell r="E574" t="str">
            <v>81042-09-</v>
          </cell>
          <cell r="J574">
            <v>0</v>
          </cell>
          <cell r="K574">
            <v>33117</v>
          </cell>
          <cell r="L574">
            <v>295</v>
          </cell>
        </row>
        <row r="575">
          <cell r="A575" t="str">
            <v>5417-2</v>
          </cell>
          <cell r="C575" t="str">
            <v>SHELVING-LA DISTRICT</v>
          </cell>
          <cell r="E575" t="str">
            <v>81042-09-</v>
          </cell>
          <cell r="J575">
            <v>0</v>
          </cell>
          <cell r="K575">
            <v>33117</v>
          </cell>
          <cell r="L575">
            <v>3356</v>
          </cell>
        </row>
        <row r="576">
          <cell r="A576" t="str">
            <v>5418</v>
          </cell>
          <cell r="C576" t="str">
            <v>BAR REFRIGERATOR</v>
          </cell>
          <cell r="E576" t="str">
            <v>81042-09-</v>
          </cell>
          <cell r="F576" t="str">
            <v>011</v>
          </cell>
          <cell r="J576">
            <v>0</v>
          </cell>
          <cell r="K576">
            <v>33117</v>
          </cell>
          <cell r="L576">
            <v>285</v>
          </cell>
        </row>
        <row r="577">
          <cell r="A577" t="str">
            <v>5421</v>
          </cell>
          <cell r="C577" t="str">
            <v>LOBBY TABLES (2)</v>
          </cell>
          <cell r="E577" t="str">
            <v>81042-09-</v>
          </cell>
          <cell r="F577" t="str">
            <v>011</v>
          </cell>
          <cell r="J577">
            <v>0</v>
          </cell>
          <cell r="K577">
            <v>33117</v>
          </cell>
          <cell r="L577">
            <v>935</v>
          </cell>
        </row>
        <row r="578">
          <cell r="A578" t="str">
            <v>5422</v>
          </cell>
          <cell r="C578" t="str">
            <v>LUNCH ROOM SETS (2)</v>
          </cell>
          <cell r="E578" t="str">
            <v>81042-09-</v>
          </cell>
          <cell r="F578" t="str">
            <v>011</v>
          </cell>
          <cell r="J578">
            <v>0</v>
          </cell>
          <cell r="K578">
            <v>33117</v>
          </cell>
          <cell r="L578">
            <v>1028</v>
          </cell>
        </row>
        <row r="579">
          <cell r="A579" t="str">
            <v>5423</v>
          </cell>
          <cell r="C579" t="str">
            <v>BOARD ROOM TABLE</v>
          </cell>
          <cell r="E579" t="str">
            <v>81042-09-</v>
          </cell>
          <cell r="F579" t="str">
            <v>011</v>
          </cell>
          <cell r="J579">
            <v>0</v>
          </cell>
          <cell r="K579">
            <v>33117</v>
          </cell>
          <cell r="L579">
            <v>4547</v>
          </cell>
        </row>
        <row r="580">
          <cell r="A580" t="str">
            <v>5424</v>
          </cell>
          <cell r="C580" t="str">
            <v>TAHOE DESK - CRASE</v>
          </cell>
          <cell r="E580" t="str">
            <v>81042-09-</v>
          </cell>
          <cell r="F580" t="str">
            <v>011</v>
          </cell>
          <cell r="J580">
            <v>0</v>
          </cell>
          <cell r="K580">
            <v>33117</v>
          </cell>
          <cell r="L580">
            <v>1207</v>
          </cell>
        </row>
        <row r="581">
          <cell r="A581" t="str">
            <v>5424-1</v>
          </cell>
          <cell r="C581" t="str">
            <v>TAHOE BOOKCASE - CRASE</v>
          </cell>
          <cell r="E581" t="str">
            <v>81042-09-</v>
          </cell>
          <cell r="J581">
            <v>0</v>
          </cell>
          <cell r="K581">
            <v>33117</v>
          </cell>
          <cell r="L581">
            <v>279</v>
          </cell>
        </row>
        <row r="582">
          <cell r="A582" t="str">
            <v>5425</v>
          </cell>
          <cell r="C582" t="str">
            <v>TAHOE LAT FILE - CRASE</v>
          </cell>
          <cell r="E582" t="str">
            <v>81042-09-</v>
          </cell>
          <cell r="F582" t="str">
            <v>011</v>
          </cell>
          <cell r="J582">
            <v>0</v>
          </cell>
          <cell r="K582">
            <v>33117</v>
          </cell>
          <cell r="L582">
            <v>589</v>
          </cell>
        </row>
        <row r="583">
          <cell r="A583" t="str">
            <v>5426</v>
          </cell>
          <cell r="C583" t="str">
            <v>TAHOE DESK - SINGER</v>
          </cell>
          <cell r="E583" t="str">
            <v>81042-09-</v>
          </cell>
          <cell r="F583" t="str">
            <v>011</v>
          </cell>
          <cell r="J583">
            <v>0</v>
          </cell>
          <cell r="K583">
            <v>33117</v>
          </cell>
          <cell r="L583">
            <v>919</v>
          </cell>
        </row>
        <row r="584">
          <cell r="A584" t="str">
            <v>5427</v>
          </cell>
          <cell r="C584" t="str">
            <v>TAHOE CREDENZA - SINGER</v>
          </cell>
          <cell r="E584" t="str">
            <v>81042-09-</v>
          </cell>
          <cell r="F584" t="str">
            <v>011</v>
          </cell>
          <cell r="J584">
            <v>0</v>
          </cell>
          <cell r="K584">
            <v>33117</v>
          </cell>
          <cell r="L584">
            <v>1070</v>
          </cell>
        </row>
        <row r="585">
          <cell r="A585" t="str">
            <v>5428</v>
          </cell>
          <cell r="C585" t="str">
            <v>TAHOE COMPUTER TABLE</v>
          </cell>
          <cell r="E585" t="str">
            <v>81042-09-</v>
          </cell>
          <cell r="F585" t="str">
            <v>011</v>
          </cell>
          <cell r="J585">
            <v>0</v>
          </cell>
          <cell r="K585">
            <v>33117</v>
          </cell>
          <cell r="L585">
            <v>500</v>
          </cell>
        </row>
        <row r="586">
          <cell r="A586" t="str">
            <v>5429</v>
          </cell>
          <cell r="C586" t="str">
            <v>TAHOE LAT FILE - COMPUTER</v>
          </cell>
          <cell r="E586" t="str">
            <v>81042-09-</v>
          </cell>
          <cell r="F586" t="str">
            <v>011</v>
          </cell>
          <cell r="J586">
            <v>0</v>
          </cell>
          <cell r="K586">
            <v>33117</v>
          </cell>
          <cell r="L586">
            <v>714</v>
          </cell>
        </row>
        <row r="587">
          <cell r="A587" t="str">
            <v>5430</v>
          </cell>
          <cell r="C587" t="str">
            <v>TAHOE DESK-COMPUTER ROOM</v>
          </cell>
          <cell r="E587" t="str">
            <v>81042-09-</v>
          </cell>
          <cell r="F587" t="str">
            <v>011</v>
          </cell>
          <cell r="J587">
            <v>0</v>
          </cell>
          <cell r="K587">
            <v>33117</v>
          </cell>
          <cell r="L587">
            <v>1031</v>
          </cell>
        </row>
        <row r="588">
          <cell r="A588" t="str">
            <v>5431</v>
          </cell>
          <cell r="C588" t="str">
            <v>TAHOE TABLE-COMPUTER ROOM</v>
          </cell>
          <cell r="E588" t="str">
            <v>81042-09-</v>
          </cell>
          <cell r="F588" t="str">
            <v>011</v>
          </cell>
          <cell r="J588">
            <v>0</v>
          </cell>
          <cell r="K588">
            <v>33117</v>
          </cell>
          <cell r="L588">
            <v>506</v>
          </cell>
        </row>
        <row r="589">
          <cell r="A589" t="str">
            <v>5432</v>
          </cell>
          <cell r="C589" t="str">
            <v>TAHOE TABLE-COMPUTER ROOM</v>
          </cell>
          <cell r="E589" t="str">
            <v>81042-09-</v>
          </cell>
          <cell r="F589" t="str">
            <v>011</v>
          </cell>
          <cell r="J589">
            <v>0</v>
          </cell>
          <cell r="K589">
            <v>33117</v>
          </cell>
          <cell r="L589">
            <v>413</v>
          </cell>
        </row>
        <row r="590">
          <cell r="A590" t="str">
            <v>5433</v>
          </cell>
          <cell r="C590" t="str">
            <v>DANBURY DESK - BARNES</v>
          </cell>
          <cell r="E590" t="str">
            <v>81042-09-</v>
          </cell>
          <cell r="F590" t="str">
            <v>011</v>
          </cell>
          <cell r="J590">
            <v>0</v>
          </cell>
          <cell r="K590">
            <v>33117</v>
          </cell>
          <cell r="L590">
            <v>1710</v>
          </cell>
        </row>
        <row r="591">
          <cell r="A591" t="str">
            <v>5434</v>
          </cell>
          <cell r="C591" t="str">
            <v>DANBURY CREDENZA</v>
          </cell>
          <cell r="E591" t="str">
            <v>81042-09-</v>
          </cell>
          <cell r="F591" t="str">
            <v>011</v>
          </cell>
          <cell r="J591">
            <v>0</v>
          </cell>
          <cell r="K591">
            <v>33117</v>
          </cell>
          <cell r="L591">
            <v>1217</v>
          </cell>
        </row>
        <row r="592">
          <cell r="A592" t="str">
            <v>5435</v>
          </cell>
          <cell r="C592" t="str">
            <v>DANBURY BOOKCASE</v>
          </cell>
          <cell r="E592" t="str">
            <v>81042-09-</v>
          </cell>
          <cell r="F592" t="str">
            <v>011</v>
          </cell>
          <cell r="J592">
            <v>0</v>
          </cell>
          <cell r="K592">
            <v>33117</v>
          </cell>
          <cell r="L592">
            <v>448</v>
          </cell>
        </row>
        <row r="593">
          <cell r="A593" t="str">
            <v>5436</v>
          </cell>
          <cell r="C593" t="str">
            <v>DANBURY LAT FILE</v>
          </cell>
          <cell r="E593" t="str">
            <v>81042-09-</v>
          </cell>
          <cell r="F593" t="str">
            <v>011</v>
          </cell>
          <cell r="J593">
            <v>0</v>
          </cell>
          <cell r="K593">
            <v>33117</v>
          </cell>
          <cell r="L593">
            <v>605</v>
          </cell>
        </row>
        <row r="594">
          <cell r="A594" t="str">
            <v>5437</v>
          </cell>
          <cell r="C594" t="str">
            <v>TAHOE DESKS - 4</v>
          </cell>
          <cell r="E594" t="str">
            <v>81042-09-</v>
          </cell>
          <cell r="F594" t="str">
            <v>104</v>
          </cell>
          <cell r="J594">
            <v>0</v>
          </cell>
          <cell r="K594">
            <v>33117</v>
          </cell>
          <cell r="L594">
            <v>3190</v>
          </cell>
        </row>
        <row r="595">
          <cell r="A595" t="str">
            <v>5438</v>
          </cell>
          <cell r="C595" t="str">
            <v>TAHOE LAT FILES - 4</v>
          </cell>
          <cell r="E595" t="str">
            <v>81042-09-</v>
          </cell>
          <cell r="F595" t="str">
            <v>104</v>
          </cell>
          <cell r="J595">
            <v>0</v>
          </cell>
          <cell r="K595">
            <v>33117</v>
          </cell>
          <cell r="L595">
            <v>2357</v>
          </cell>
        </row>
        <row r="596">
          <cell r="A596" t="str">
            <v>5439</v>
          </cell>
          <cell r="C596" t="str">
            <v>TAHOE COMP TABLES - 4</v>
          </cell>
          <cell r="E596" t="str">
            <v>81042-09-</v>
          </cell>
          <cell r="F596" t="str">
            <v>104</v>
          </cell>
          <cell r="J596">
            <v>0</v>
          </cell>
          <cell r="K596">
            <v>33117</v>
          </cell>
          <cell r="L596">
            <v>1998</v>
          </cell>
        </row>
        <row r="597">
          <cell r="A597" t="str">
            <v>5440</v>
          </cell>
          <cell r="C597" t="str">
            <v>TAHOE TABLES - 4</v>
          </cell>
          <cell r="E597" t="str">
            <v>81042-09-</v>
          </cell>
          <cell r="F597" t="str">
            <v>104</v>
          </cell>
          <cell r="J597">
            <v>0</v>
          </cell>
          <cell r="K597">
            <v>33117</v>
          </cell>
          <cell r="L597">
            <v>2024</v>
          </cell>
        </row>
        <row r="598">
          <cell r="A598" t="str">
            <v>5450</v>
          </cell>
          <cell r="C598" t="str">
            <v>HARMAN MILLER LAT FILE</v>
          </cell>
          <cell r="E598" t="str">
            <v>81042-09-</v>
          </cell>
          <cell r="F598" t="str">
            <v>011</v>
          </cell>
          <cell r="J598">
            <v>0</v>
          </cell>
          <cell r="K598">
            <v>33117</v>
          </cell>
          <cell r="L598">
            <v>457</v>
          </cell>
        </row>
        <row r="599">
          <cell r="A599" t="str">
            <v>5451</v>
          </cell>
          <cell r="C599" t="str">
            <v>MERIDIAN T-BAR FILE</v>
          </cell>
          <cell r="E599" t="str">
            <v>81042-09-</v>
          </cell>
          <cell r="F599" t="str">
            <v>011</v>
          </cell>
          <cell r="J599">
            <v>0</v>
          </cell>
          <cell r="K599">
            <v>33117</v>
          </cell>
          <cell r="L599">
            <v>989</v>
          </cell>
        </row>
        <row r="600">
          <cell r="A600" t="str">
            <v>5452</v>
          </cell>
          <cell r="C600" t="str">
            <v>MERIDIAN SEMI-T-BAR FILE</v>
          </cell>
          <cell r="E600" t="str">
            <v>81042-09-</v>
          </cell>
          <cell r="F600" t="str">
            <v>011</v>
          </cell>
          <cell r="J600">
            <v>0</v>
          </cell>
          <cell r="K600">
            <v>33117</v>
          </cell>
          <cell r="L600">
            <v>776</v>
          </cell>
        </row>
        <row r="601">
          <cell r="A601" t="str">
            <v>5453</v>
          </cell>
          <cell r="C601" t="str">
            <v>MERIDIAN CHECK FILE</v>
          </cell>
          <cell r="E601" t="str">
            <v>81042-09-</v>
          </cell>
          <cell r="F601" t="str">
            <v>011</v>
          </cell>
          <cell r="J601">
            <v>0</v>
          </cell>
          <cell r="K601">
            <v>33117</v>
          </cell>
          <cell r="L601">
            <v>924</v>
          </cell>
        </row>
        <row r="602">
          <cell r="A602" t="str">
            <v>5454</v>
          </cell>
          <cell r="C602" t="str">
            <v>MERIDIAN LAT FILE</v>
          </cell>
          <cell r="E602" t="str">
            <v>81042-09-</v>
          </cell>
          <cell r="F602" t="str">
            <v>011</v>
          </cell>
          <cell r="J602">
            <v>0</v>
          </cell>
          <cell r="K602">
            <v>33117</v>
          </cell>
          <cell r="L602">
            <v>2818</v>
          </cell>
        </row>
        <row r="603">
          <cell r="A603" t="str">
            <v>5455</v>
          </cell>
          <cell r="C603" t="str">
            <v>MERIDIAN LAT FILE</v>
          </cell>
          <cell r="E603" t="str">
            <v>81042-09-</v>
          </cell>
          <cell r="F603" t="str">
            <v>011</v>
          </cell>
          <cell r="J603">
            <v>0</v>
          </cell>
          <cell r="K603">
            <v>33117</v>
          </cell>
          <cell r="L603">
            <v>6341</v>
          </cell>
        </row>
        <row r="604">
          <cell r="A604" t="str">
            <v>5459</v>
          </cell>
          <cell r="C604" t="str">
            <v>ETHO SPACE/RECEPTION AREA</v>
          </cell>
          <cell r="E604" t="str">
            <v>81042-09-</v>
          </cell>
          <cell r="F604" t="str">
            <v>011</v>
          </cell>
          <cell r="J604">
            <v>0</v>
          </cell>
          <cell r="K604">
            <v>33117</v>
          </cell>
          <cell r="L604">
            <v>11908</v>
          </cell>
        </row>
        <row r="605">
          <cell r="A605" t="str">
            <v>5460</v>
          </cell>
          <cell r="C605" t="str">
            <v>ENCORE/CORP. BAY</v>
          </cell>
          <cell r="E605" t="str">
            <v>81042-09-</v>
          </cell>
          <cell r="F605" t="str">
            <v>011</v>
          </cell>
          <cell r="J605">
            <v>0</v>
          </cell>
          <cell r="K605">
            <v>33117</v>
          </cell>
          <cell r="L605">
            <v>20674</v>
          </cell>
        </row>
        <row r="606">
          <cell r="A606" t="str">
            <v>5461</v>
          </cell>
          <cell r="C606" t="str">
            <v>ENCORE/LA BAY</v>
          </cell>
          <cell r="E606" t="str">
            <v>81042-09-</v>
          </cell>
          <cell r="F606" t="str">
            <v>011</v>
          </cell>
          <cell r="J606">
            <v>0</v>
          </cell>
          <cell r="K606">
            <v>33117</v>
          </cell>
          <cell r="L606">
            <v>23174</v>
          </cell>
        </row>
        <row r="607">
          <cell r="A607" t="str">
            <v>5467</v>
          </cell>
          <cell r="C607" t="str">
            <v>PLOTTER GRX-300 DIV. 7</v>
          </cell>
          <cell r="E607" t="str">
            <v>81042-09-</v>
          </cell>
          <cell r="F607" t="str">
            <v>704</v>
          </cell>
          <cell r="J607">
            <v>0</v>
          </cell>
          <cell r="K607">
            <v>33239</v>
          </cell>
          <cell r="L607">
            <v>3602</v>
          </cell>
        </row>
        <row r="608">
          <cell r="A608" t="str">
            <v>5469</v>
          </cell>
          <cell r="C608" t="str">
            <v>TAHOE BOOKCASES (4)</v>
          </cell>
          <cell r="E608" t="str">
            <v>81042-09-</v>
          </cell>
          <cell r="F608" t="str">
            <v>104</v>
          </cell>
          <cell r="J608">
            <v>0</v>
          </cell>
          <cell r="K608">
            <v>33298</v>
          </cell>
          <cell r="L608">
            <v>1523</v>
          </cell>
        </row>
        <row r="609">
          <cell r="A609" t="str">
            <v>5486</v>
          </cell>
          <cell r="C609" t="str">
            <v>MERIDIAN LAT FILE</v>
          </cell>
          <cell r="E609" t="str">
            <v>81042-09-</v>
          </cell>
          <cell r="F609" t="str">
            <v>011</v>
          </cell>
          <cell r="J609">
            <v>0</v>
          </cell>
          <cell r="K609">
            <v>33635</v>
          </cell>
          <cell r="L609">
            <v>824</v>
          </cell>
        </row>
        <row r="610">
          <cell r="A610" t="str">
            <v>5487</v>
          </cell>
          <cell r="C610" t="str">
            <v>DESK - MUNS</v>
          </cell>
          <cell r="E610" t="str">
            <v>81042-09-</v>
          </cell>
          <cell r="F610" t="str">
            <v>704</v>
          </cell>
          <cell r="J610">
            <v>0</v>
          </cell>
          <cell r="K610">
            <v>33695</v>
          </cell>
          <cell r="L610">
            <v>3453</v>
          </cell>
        </row>
        <row r="611">
          <cell r="A611" t="str">
            <v>5488</v>
          </cell>
          <cell r="C611" t="str">
            <v>LAT FILE - MUNS</v>
          </cell>
          <cell r="E611" t="str">
            <v>81042-09-</v>
          </cell>
          <cell r="F611" t="str">
            <v>704</v>
          </cell>
          <cell r="J611">
            <v>0</v>
          </cell>
          <cell r="K611">
            <v>33695</v>
          </cell>
          <cell r="L611">
            <v>563</v>
          </cell>
        </row>
        <row r="612">
          <cell r="A612" t="str">
            <v>5489</v>
          </cell>
          <cell r="C612" t="str">
            <v>DESK CHAIR - MUNS</v>
          </cell>
          <cell r="E612" t="str">
            <v>81042-09-</v>
          </cell>
          <cell r="F612" t="str">
            <v>704</v>
          </cell>
          <cell r="J612">
            <v>0</v>
          </cell>
          <cell r="K612">
            <v>33695</v>
          </cell>
          <cell r="L612">
            <v>449</v>
          </cell>
        </row>
        <row r="613">
          <cell r="A613" t="str">
            <v>5517</v>
          </cell>
          <cell r="C613" t="str">
            <v>OAK TABLE - WALTZE</v>
          </cell>
          <cell r="E613" t="str">
            <v>81042-09-</v>
          </cell>
          <cell r="F613" t="str">
            <v>011</v>
          </cell>
          <cell r="J613">
            <v>0</v>
          </cell>
          <cell r="K613">
            <v>33848</v>
          </cell>
          <cell r="L613">
            <v>617</v>
          </cell>
        </row>
        <row r="614">
          <cell r="A614" t="str">
            <v>5518</v>
          </cell>
          <cell r="C614" t="str">
            <v>OAK LAT FILE - WALTZE</v>
          </cell>
          <cell r="E614" t="str">
            <v>81042-09-</v>
          </cell>
          <cell r="F614" t="str">
            <v>011</v>
          </cell>
          <cell r="J614">
            <v>0</v>
          </cell>
          <cell r="K614">
            <v>33848</v>
          </cell>
          <cell r="L614">
            <v>1357</v>
          </cell>
        </row>
        <row r="615">
          <cell r="A615" t="str">
            <v>5523</v>
          </cell>
          <cell r="C615" t="str">
            <v>4410 LASER PRINTER</v>
          </cell>
          <cell r="E615" t="str">
            <v>81042-09-</v>
          </cell>
          <cell r="F615" t="str">
            <v>604</v>
          </cell>
          <cell r="J615">
            <v>0</v>
          </cell>
          <cell r="K615">
            <v>33909</v>
          </cell>
          <cell r="L615">
            <v>687</v>
          </cell>
        </row>
        <row r="616">
          <cell r="A616" t="str">
            <v>5528</v>
          </cell>
          <cell r="C616" t="str">
            <v>4D LAT FILE (2)</v>
          </cell>
          <cell r="E616" t="str">
            <v>81042-09-</v>
          </cell>
          <cell r="F616" t="str">
            <v>011</v>
          </cell>
          <cell r="J616">
            <v>0</v>
          </cell>
          <cell r="K616">
            <v>34029</v>
          </cell>
          <cell r="L616">
            <v>754</v>
          </cell>
        </row>
        <row r="617">
          <cell r="A617" t="str">
            <v>5529</v>
          </cell>
          <cell r="C617" t="str">
            <v>4D LAT FILE (2)</v>
          </cell>
          <cell r="E617" t="str">
            <v>81042-09-</v>
          </cell>
          <cell r="F617" t="str">
            <v>011</v>
          </cell>
          <cell r="J617">
            <v>0</v>
          </cell>
          <cell r="K617">
            <v>34029</v>
          </cell>
          <cell r="L617">
            <v>727</v>
          </cell>
        </row>
        <row r="618">
          <cell r="A618" t="str">
            <v>5542</v>
          </cell>
          <cell r="C618" t="str">
            <v>SELTEC SCALE TICKETS</v>
          </cell>
          <cell r="E618" t="str">
            <v>81042-09-</v>
          </cell>
          <cell r="F618" t="str">
            <v>904</v>
          </cell>
          <cell r="J618">
            <v>0</v>
          </cell>
          <cell r="K618">
            <v>34274</v>
          </cell>
          <cell r="L618">
            <v>7386</v>
          </cell>
        </row>
        <row r="619">
          <cell r="A619" t="str">
            <v>5553</v>
          </cell>
          <cell r="C619" t="str">
            <v>HP4 PRINTER</v>
          </cell>
          <cell r="E619" t="str">
            <v>81042-09-</v>
          </cell>
          <cell r="F619" t="str">
            <v>704</v>
          </cell>
          <cell r="J619">
            <v>0</v>
          </cell>
          <cell r="K619">
            <v>34578</v>
          </cell>
          <cell r="L619">
            <v>1920</v>
          </cell>
        </row>
        <row r="620">
          <cell r="A620" t="str">
            <v>5554</v>
          </cell>
          <cell r="C620" t="str">
            <v>CHECKWRITER</v>
          </cell>
          <cell r="E620" t="str">
            <v>81042-09-</v>
          </cell>
          <cell r="F620" t="str">
            <v>011</v>
          </cell>
          <cell r="J620">
            <v>0</v>
          </cell>
          <cell r="K620">
            <v>34608</v>
          </cell>
          <cell r="L620">
            <v>1675</v>
          </cell>
        </row>
        <row r="621">
          <cell r="A621" t="str">
            <v>5559</v>
          </cell>
          <cell r="C621" t="str">
            <v>MISC FURNITURE</v>
          </cell>
          <cell r="E621" t="str">
            <v>81042-09-</v>
          </cell>
          <cell r="F621" t="str">
            <v>704</v>
          </cell>
          <cell r="J621">
            <v>0</v>
          </cell>
          <cell r="K621">
            <v>34608</v>
          </cell>
          <cell r="L621">
            <v>1252</v>
          </cell>
        </row>
        <row r="622">
          <cell r="A622" t="str">
            <v>5561</v>
          </cell>
          <cell r="C622" t="str">
            <v>SELTEC SYSTEM</v>
          </cell>
          <cell r="E622" t="str">
            <v>81042-09-</v>
          </cell>
          <cell r="F622" t="str">
            <v>904</v>
          </cell>
          <cell r="J622">
            <v>0</v>
          </cell>
          <cell r="K622">
            <v>34608</v>
          </cell>
          <cell r="L622">
            <v>6982</v>
          </cell>
        </row>
        <row r="623">
          <cell r="A623" t="str">
            <v>5563</v>
          </cell>
          <cell r="C623" t="str">
            <v>HP 950 FAX</v>
          </cell>
          <cell r="E623" t="str">
            <v>81042-09-</v>
          </cell>
          <cell r="F623" t="str">
            <v>704</v>
          </cell>
          <cell r="J623">
            <v>0</v>
          </cell>
          <cell r="K623">
            <v>34639</v>
          </cell>
          <cell r="L623">
            <v>800</v>
          </cell>
        </row>
        <row r="624">
          <cell r="A624" t="str">
            <v>5564</v>
          </cell>
          <cell r="C624" t="str">
            <v>COMPUTER TABLE - RUTLEDGE</v>
          </cell>
          <cell r="E624" t="str">
            <v>81042-09-</v>
          </cell>
          <cell r="F624" t="str">
            <v>011</v>
          </cell>
          <cell r="J624">
            <v>0</v>
          </cell>
          <cell r="K624">
            <v>34669</v>
          </cell>
          <cell r="L624">
            <v>782</v>
          </cell>
        </row>
        <row r="625">
          <cell r="A625" t="str">
            <v>5583</v>
          </cell>
          <cell r="C625" t="str">
            <v>DESKJET 844</v>
          </cell>
          <cell r="E625" t="str">
            <v>81042-09-</v>
          </cell>
          <cell r="F625" t="str">
            <v>704</v>
          </cell>
          <cell r="J625">
            <v>0</v>
          </cell>
          <cell r="K625">
            <v>35073</v>
          </cell>
          <cell r="L625">
            <v>564</v>
          </cell>
        </row>
        <row r="626">
          <cell r="A626" t="str">
            <v>5584</v>
          </cell>
          <cell r="C626" t="str">
            <v>DESKJET 855</v>
          </cell>
          <cell r="E626" t="str">
            <v>81042-09-</v>
          </cell>
          <cell r="F626" t="str">
            <v>704</v>
          </cell>
          <cell r="J626">
            <v>0</v>
          </cell>
          <cell r="K626">
            <v>35073</v>
          </cell>
          <cell r="L626">
            <v>564</v>
          </cell>
        </row>
        <row r="627">
          <cell r="A627" t="str">
            <v>5588</v>
          </cell>
          <cell r="C627" t="str">
            <v>HP PLOTTER</v>
          </cell>
          <cell r="E627" t="str">
            <v>81042-09-</v>
          </cell>
          <cell r="F627" t="str">
            <v>704</v>
          </cell>
          <cell r="J627">
            <v>0</v>
          </cell>
          <cell r="K627">
            <v>35067</v>
          </cell>
          <cell r="L627">
            <v>6450</v>
          </cell>
        </row>
        <row r="628">
          <cell r="A628" t="str">
            <v>5589</v>
          </cell>
          <cell r="C628" t="str">
            <v>HP DESKJET 855</v>
          </cell>
          <cell r="E628" t="str">
            <v>81042-09-</v>
          </cell>
          <cell r="F628" t="str">
            <v>704</v>
          </cell>
          <cell r="J628">
            <v>0</v>
          </cell>
          <cell r="K628">
            <v>35116</v>
          </cell>
          <cell r="L628">
            <v>538</v>
          </cell>
        </row>
        <row r="629">
          <cell r="A629" t="str">
            <v>5591</v>
          </cell>
          <cell r="C629" t="str">
            <v>POWER SHREADER #910</v>
          </cell>
          <cell r="E629" t="str">
            <v>81042-09-</v>
          </cell>
          <cell r="F629" t="str">
            <v>011</v>
          </cell>
          <cell r="J629">
            <v>0</v>
          </cell>
          <cell r="K629">
            <v>35131</v>
          </cell>
          <cell r="L629">
            <v>4098</v>
          </cell>
        </row>
        <row r="630">
          <cell r="A630" t="str">
            <v>5592</v>
          </cell>
          <cell r="C630" t="str">
            <v>DFX8000 PLOTTER</v>
          </cell>
          <cell r="E630" t="str">
            <v>81042-09-</v>
          </cell>
          <cell r="F630" t="str">
            <v>104</v>
          </cell>
          <cell r="J630">
            <v>0</v>
          </cell>
          <cell r="K630">
            <v>35130</v>
          </cell>
          <cell r="L630">
            <v>2756</v>
          </cell>
        </row>
        <row r="631">
          <cell r="A631" t="str">
            <v>5597</v>
          </cell>
          <cell r="C631" t="str">
            <v>GTCO ROLL-UP DIGITIZER</v>
          </cell>
          <cell r="E631" t="str">
            <v>81042-09-</v>
          </cell>
          <cell r="F631" t="str">
            <v>304</v>
          </cell>
          <cell r="J631">
            <v>0</v>
          </cell>
          <cell r="K631">
            <v>35367</v>
          </cell>
          <cell r="L631">
            <v>2749</v>
          </cell>
        </row>
        <row r="632">
          <cell r="A632" t="str">
            <v>5602</v>
          </cell>
          <cell r="C632" t="str">
            <v>PENTIUM SYSTEM 300</v>
          </cell>
          <cell r="E632" t="str">
            <v>81042-09-</v>
          </cell>
          <cell r="F632" t="str">
            <v>604</v>
          </cell>
          <cell r="J632">
            <v>0</v>
          </cell>
          <cell r="K632">
            <v>35550</v>
          </cell>
          <cell r="L632">
            <v>2375</v>
          </cell>
        </row>
        <row r="633">
          <cell r="A633" t="str">
            <v>5609</v>
          </cell>
          <cell r="C633" t="str">
            <v>HORNET COMPUTER</v>
          </cell>
          <cell r="E633" t="str">
            <v>81042-09-</v>
          </cell>
          <cell r="F633" t="str">
            <v>704</v>
          </cell>
          <cell r="J633">
            <v>0</v>
          </cell>
          <cell r="K633">
            <v>35634</v>
          </cell>
          <cell r="L633">
            <v>2421</v>
          </cell>
        </row>
        <row r="634">
          <cell r="A634" t="str">
            <v>5616</v>
          </cell>
          <cell r="C634" t="str">
            <v>HP LASERJET 4000T</v>
          </cell>
          <cell r="E634" t="str">
            <v>81042-09-</v>
          </cell>
          <cell r="F634" t="str">
            <v>011</v>
          </cell>
          <cell r="J634">
            <v>0</v>
          </cell>
          <cell r="K634">
            <v>35937</v>
          </cell>
          <cell r="L634">
            <v>1308</v>
          </cell>
        </row>
        <row r="635">
          <cell r="A635" t="str">
            <v>5618</v>
          </cell>
          <cell r="C635" t="str">
            <v>MCDOWELL-CRAIG</v>
          </cell>
          <cell r="E635" t="str">
            <v>81042-09-</v>
          </cell>
          <cell r="F635" t="str">
            <v>011</v>
          </cell>
          <cell r="J635">
            <v>0</v>
          </cell>
          <cell r="K635">
            <v>35976</v>
          </cell>
          <cell r="L635">
            <v>7467</v>
          </cell>
        </row>
        <row r="636">
          <cell r="A636" t="str">
            <v>5622</v>
          </cell>
          <cell r="C636" t="str">
            <v>FILE CABINET</v>
          </cell>
          <cell r="E636" t="str">
            <v>81042-09-</v>
          </cell>
          <cell r="F636" t="str">
            <v>011</v>
          </cell>
          <cell r="J636">
            <v>0</v>
          </cell>
          <cell r="K636">
            <v>36004</v>
          </cell>
          <cell r="L636">
            <v>510</v>
          </cell>
        </row>
        <row r="637">
          <cell r="A637" t="str">
            <v>5623</v>
          </cell>
          <cell r="C637" t="str">
            <v>LASERJET 4000</v>
          </cell>
          <cell r="E637" t="str">
            <v>81042-09-</v>
          </cell>
          <cell r="F637" t="str">
            <v>011</v>
          </cell>
          <cell r="J637">
            <v>0</v>
          </cell>
          <cell r="K637">
            <v>36018</v>
          </cell>
          <cell r="L637">
            <v>1389</v>
          </cell>
        </row>
        <row r="638">
          <cell r="A638" t="str">
            <v>5624</v>
          </cell>
          <cell r="C638" t="str">
            <v>LATERAL FILE CABINET</v>
          </cell>
          <cell r="E638" t="str">
            <v>81042-09-</v>
          </cell>
          <cell r="F638" t="str">
            <v>011</v>
          </cell>
          <cell r="J638">
            <v>0</v>
          </cell>
          <cell r="K638">
            <v>36129</v>
          </cell>
          <cell r="L638">
            <v>1071</v>
          </cell>
        </row>
        <row r="639">
          <cell r="A639" t="str">
            <v>5626</v>
          </cell>
          <cell r="C639" t="str">
            <v>HP DESKJET 1120CXI</v>
          </cell>
          <cell r="E639" t="str">
            <v>81042-09-</v>
          </cell>
          <cell r="F639" t="str">
            <v>704</v>
          </cell>
          <cell r="J639">
            <v>0</v>
          </cell>
          <cell r="K639">
            <v>36219</v>
          </cell>
          <cell r="L639">
            <v>541</v>
          </cell>
        </row>
        <row r="640">
          <cell r="A640" t="str">
            <v>5629</v>
          </cell>
          <cell r="C640" t="str">
            <v>LATERAL FILES (5)</v>
          </cell>
          <cell r="E640" t="str">
            <v>81042-09-</v>
          </cell>
          <cell r="F640" t="str">
            <v>704</v>
          </cell>
          <cell r="J640">
            <v>0</v>
          </cell>
          <cell r="K640">
            <v>36199</v>
          </cell>
          <cell r="L640">
            <v>2545</v>
          </cell>
        </row>
        <row r="641">
          <cell r="A641" t="str">
            <v>5641</v>
          </cell>
          <cell r="C641" t="str">
            <v>PHONE SYSTEM - DIST. 3</v>
          </cell>
          <cell r="E641" t="str">
            <v>81042-09-</v>
          </cell>
          <cell r="F641" t="str">
            <v>304</v>
          </cell>
          <cell r="J641">
            <v>0</v>
          </cell>
          <cell r="K641">
            <v>36299</v>
          </cell>
          <cell r="L641">
            <v>13820</v>
          </cell>
        </row>
        <row r="642">
          <cell r="A642" t="str">
            <v>5645</v>
          </cell>
          <cell r="C642" t="str">
            <v>REFRIGERATOR</v>
          </cell>
          <cell r="E642" t="str">
            <v>81042-09-</v>
          </cell>
          <cell r="F642" t="str">
            <v>011</v>
          </cell>
          <cell r="J642">
            <v>0</v>
          </cell>
          <cell r="K642">
            <v>36363</v>
          </cell>
          <cell r="L642">
            <v>1302</v>
          </cell>
        </row>
        <row r="643">
          <cell r="A643" t="str">
            <v>5646</v>
          </cell>
          <cell r="C643" t="str">
            <v>DATA FILE CABINET</v>
          </cell>
          <cell r="E643" t="str">
            <v>81042-09-</v>
          </cell>
          <cell r="F643" t="str">
            <v>011</v>
          </cell>
          <cell r="J643">
            <v>0</v>
          </cell>
          <cell r="K643">
            <v>36353</v>
          </cell>
          <cell r="L643">
            <v>1167</v>
          </cell>
        </row>
        <row r="644">
          <cell r="A644" t="str">
            <v>5647</v>
          </cell>
          <cell r="C644" t="str">
            <v>IBM LINE PRINTER</v>
          </cell>
          <cell r="E644" t="str">
            <v>81042-09-</v>
          </cell>
          <cell r="F644" t="str">
            <v>011</v>
          </cell>
          <cell r="J644">
            <v>0</v>
          </cell>
          <cell r="K644">
            <v>36363</v>
          </cell>
          <cell r="L644">
            <v>10024</v>
          </cell>
        </row>
        <row r="645">
          <cell r="A645" t="str">
            <v>5661</v>
          </cell>
          <cell r="C645" t="str">
            <v>GATEWAY COMPUTER</v>
          </cell>
          <cell r="E645" t="str">
            <v>81042-09-</v>
          </cell>
          <cell r="F645" t="str">
            <v>011</v>
          </cell>
          <cell r="J645">
            <v>0</v>
          </cell>
          <cell r="K645">
            <v>36493</v>
          </cell>
          <cell r="L645">
            <v>1940</v>
          </cell>
        </row>
        <row r="646">
          <cell r="A646" t="str">
            <v>5662</v>
          </cell>
          <cell r="C646" t="str">
            <v>LASERJET PRINTER</v>
          </cell>
          <cell r="E646" t="str">
            <v>81042-09-</v>
          </cell>
          <cell r="F646" t="str">
            <v>104</v>
          </cell>
          <cell r="J646">
            <v>0</v>
          </cell>
          <cell r="K646">
            <v>36507</v>
          </cell>
          <cell r="L646">
            <v>1708</v>
          </cell>
        </row>
        <row r="647">
          <cell r="A647" t="str">
            <v>5663</v>
          </cell>
          <cell r="C647" t="str">
            <v>PHONE BATTERY BACKUP</v>
          </cell>
          <cell r="E647" t="str">
            <v>81042-09-</v>
          </cell>
          <cell r="F647" t="str">
            <v>011</v>
          </cell>
          <cell r="J647">
            <v>0</v>
          </cell>
          <cell r="K647">
            <v>36479</v>
          </cell>
          <cell r="L647">
            <v>2435</v>
          </cell>
        </row>
        <row r="648">
          <cell r="A648" t="str">
            <v>5664</v>
          </cell>
          <cell r="C648" t="str">
            <v>MISC. PHONE EQUIPMENT</v>
          </cell>
          <cell r="E648" t="str">
            <v>81042-09-</v>
          </cell>
          <cell r="F648" t="str">
            <v>011</v>
          </cell>
          <cell r="J648">
            <v>0</v>
          </cell>
          <cell r="K648">
            <v>36479</v>
          </cell>
          <cell r="L648">
            <v>992</v>
          </cell>
        </row>
        <row r="649">
          <cell r="A649" t="str">
            <v>5665</v>
          </cell>
          <cell r="C649" t="str">
            <v>PHONE SYSTEM</v>
          </cell>
          <cell r="E649" t="str">
            <v>81042-09-</v>
          </cell>
          <cell r="F649" t="str">
            <v>404</v>
          </cell>
          <cell r="J649">
            <v>0</v>
          </cell>
          <cell r="K649">
            <v>36517</v>
          </cell>
          <cell r="L649">
            <v>13835</v>
          </cell>
        </row>
        <row r="650">
          <cell r="A650" t="str">
            <v>5666</v>
          </cell>
          <cell r="C650" t="str">
            <v>MITSUKO PHONE SYSTEM</v>
          </cell>
          <cell r="E650" t="str">
            <v>81042-09-</v>
          </cell>
          <cell r="F650" t="str">
            <v>011</v>
          </cell>
          <cell r="J650">
            <v>0</v>
          </cell>
          <cell r="K650">
            <v>36474</v>
          </cell>
          <cell r="L650">
            <v>35845</v>
          </cell>
        </row>
        <row r="651">
          <cell r="A651" t="str">
            <v>5670</v>
          </cell>
          <cell r="C651" t="str">
            <v>PROJECTOR</v>
          </cell>
          <cell r="E651" t="str">
            <v>81042-09-</v>
          </cell>
          <cell r="F651" t="str">
            <v>011</v>
          </cell>
          <cell r="J651">
            <v>0</v>
          </cell>
          <cell r="K651">
            <v>36544</v>
          </cell>
          <cell r="L651">
            <v>5752</v>
          </cell>
        </row>
        <row r="652">
          <cell r="A652" t="str">
            <v>5672</v>
          </cell>
          <cell r="C652" t="str">
            <v>HP NETWORK PRINTER</v>
          </cell>
          <cell r="E652" t="str">
            <v>81042-09-</v>
          </cell>
          <cell r="F652" t="str">
            <v>011</v>
          </cell>
          <cell r="J652">
            <v>0</v>
          </cell>
          <cell r="K652">
            <v>36553</v>
          </cell>
          <cell r="L652">
            <v>1797</v>
          </cell>
        </row>
        <row r="653">
          <cell r="A653" t="str">
            <v>5675</v>
          </cell>
          <cell r="C653" t="str">
            <v>PHOTOSMART PRINTER</v>
          </cell>
          <cell r="E653" t="str">
            <v>81042-09-</v>
          </cell>
          <cell r="F653" t="str">
            <v>604</v>
          </cell>
          <cell r="J653">
            <v>0</v>
          </cell>
          <cell r="K653">
            <v>36579</v>
          </cell>
          <cell r="L653">
            <v>552</v>
          </cell>
        </row>
        <row r="654">
          <cell r="A654" t="str">
            <v>5676</v>
          </cell>
          <cell r="C654" t="str">
            <v>CHAIR</v>
          </cell>
          <cell r="E654" t="str">
            <v>81042-09-</v>
          </cell>
          <cell r="F654" t="str">
            <v>011</v>
          </cell>
          <cell r="J654">
            <v>0</v>
          </cell>
          <cell r="K654">
            <v>36589</v>
          </cell>
          <cell r="L654">
            <v>694</v>
          </cell>
        </row>
        <row r="655">
          <cell r="A655" t="str">
            <v>5677</v>
          </cell>
          <cell r="C655" t="str">
            <v>CHAIR</v>
          </cell>
          <cell r="E655" t="str">
            <v>81042-09-</v>
          </cell>
          <cell r="F655" t="str">
            <v>304</v>
          </cell>
          <cell r="J655">
            <v>0</v>
          </cell>
          <cell r="K655">
            <v>36587</v>
          </cell>
          <cell r="L655">
            <v>1500</v>
          </cell>
        </row>
        <row r="656">
          <cell r="A656" t="str">
            <v>5678</v>
          </cell>
          <cell r="C656" t="str">
            <v>GTCO ROLL-UP DIGITIZER</v>
          </cell>
          <cell r="E656" t="str">
            <v>81042-09-</v>
          </cell>
          <cell r="F656" t="str">
            <v>404</v>
          </cell>
          <cell r="J656">
            <v>0</v>
          </cell>
          <cell r="K656">
            <v>36600</v>
          </cell>
          <cell r="L656">
            <v>2733</v>
          </cell>
        </row>
        <row r="657">
          <cell r="A657" t="str">
            <v>5685</v>
          </cell>
          <cell r="C657" t="str">
            <v>HP PHOTO-SMART</v>
          </cell>
          <cell r="E657" t="str">
            <v>81042-09-</v>
          </cell>
          <cell r="F657" t="str">
            <v>011</v>
          </cell>
          <cell r="J657">
            <v>0</v>
          </cell>
          <cell r="K657">
            <v>36587</v>
          </cell>
          <cell r="L657">
            <v>552</v>
          </cell>
        </row>
        <row r="658">
          <cell r="A658" t="str">
            <v>5686</v>
          </cell>
          <cell r="C658" t="str">
            <v>PRINTER</v>
          </cell>
          <cell r="E658" t="str">
            <v>81042-09-</v>
          </cell>
          <cell r="F658" t="str">
            <v>604</v>
          </cell>
          <cell r="J658">
            <v>0</v>
          </cell>
          <cell r="K658">
            <v>36633</v>
          </cell>
          <cell r="L658">
            <v>749</v>
          </cell>
        </row>
        <row r="659">
          <cell r="A659" t="str">
            <v>5688</v>
          </cell>
          <cell r="C659" t="str">
            <v>NITSUKO PHONE SYSTEM</v>
          </cell>
          <cell r="E659" t="str">
            <v>81042-09-</v>
          </cell>
          <cell r="F659" t="str">
            <v>011</v>
          </cell>
          <cell r="J659">
            <v>0</v>
          </cell>
          <cell r="K659">
            <v>36526</v>
          </cell>
          <cell r="L659">
            <v>7174</v>
          </cell>
        </row>
        <row r="660">
          <cell r="A660" t="str">
            <v>5697</v>
          </cell>
          <cell r="C660" t="str">
            <v>HP PRINTER</v>
          </cell>
          <cell r="E660" t="str">
            <v>81042-09-</v>
          </cell>
          <cell r="F660" t="str">
            <v>104</v>
          </cell>
          <cell r="J660">
            <v>0</v>
          </cell>
          <cell r="K660">
            <v>36719</v>
          </cell>
          <cell r="L660">
            <v>562</v>
          </cell>
        </row>
        <row r="661">
          <cell r="A661" t="str">
            <v>5705</v>
          </cell>
          <cell r="C661" t="str">
            <v>TABLE</v>
          </cell>
          <cell r="E661" t="str">
            <v>81042-09-</v>
          </cell>
          <cell r="F661" t="str">
            <v>011</v>
          </cell>
          <cell r="J661">
            <v>0</v>
          </cell>
          <cell r="K661">
            <v>36770</v>
          </cell>
          <cell r="L661">
            <v>1270</v>
          </cell>
        </row>
        <row r="662">
          <cell r="A662" t="str">
            <v>5706</v>
          </cell>
          <cell r="C662" t="str">
            <v>CHAIRS</v>
          </cell>
          <cell r="E662" t="str">
            <v>81042-09-</v>
          </cell>
          <cell r="F662" t="str">
            <v>011</v>
          </cell>
          <cell r="J662">
            <v>0</v>
          </cell>
          <cell r="K662">
            <v>36770</v>
          </cell>
          <cell r="L662">
            <v>1412</v>
          </cell>
        </row>
        <row r="663">
          <cell r="A663" t="str">
            <v>5707</v>
          </cell>
          <cell r="C663" t="str">
            <v>TABLE</v>
          </cell>
          <cell r="E663" t="str">
            <v>81042-09-</v>
          </cell>
          <cell r="F663" t="str">
            <v>011</v>
          </cell>
          <cell r="J663">
            <v>0</v>
          </cell>
          <cell r="K663">
            <v>36770</v>
          </cell>
          <cell r="L663">
            <v>1224</v>
          </cell>
        </row>
        <row r="664">
          <cell r="A664" t="str">
            <v>5708</v>
          </cell>
          <cell r="C664" t="str">
            <v>CHAIRS</v>
          </cell>
          <cell r="E664" t="str">
            <v>81042-09-</v>
          </cell>
          <cell r="F664" t="str">
            <v>011</v>
          </cell>
          <cell r="J664">
            <v>0</v>
          </cell>
          <cell r="K664">
            <v>36770</v>
          </cell>
          <cell r="L664">
            <v>2636</v>
          </cell>
        </row>
        <row r="665">
          <cell r="A665" t="str">
            <v>5709</v>
          </cell>
          <cell r="C665" t="str">
            <v>HERMAN MILLER ADD</v>
          </cell>
          <cell r="E665" t="str">
            <v>81042-09-</v>
          </cell>
          <cell r="F665" t="str">
            <v>104</v>
          </cell>
          <cell r="J665">
            <v>0</v>
          </cell>
          <cell r="K665">
            <v>36800</v>
          </cell>
          <cell r="L665">
            <v>4979</v>
          </cell>
        </row>
        <row r="666">
          <cell r="A666" t="str">
            <v>5710</v>
          </cell>
          <cell r="C666" t="str">
            <v>LASER PRINTER</v>
          </cell>
          <cell r="E666" t="str">
            <v>81042-09-</v>
          </cell>
          <cell r="F666" t="str">
            <v>011</v>
          </cell>
          <cell r="J666">
            <v>0</v>
          </cell>
          <cell r="K666">
            <v>36801</v>
          </cell>
          <cell r="L666">
            <v>974</v>
          </cell>
        </row>
        <row r="667">
          <cell r="A667" t="str">
            <v>5724</v>
          </cell>
          <cell r="C667" t="str">
            <v>HP 4100 PRINTER</v>
          </cell>
          <cell r="D667" t="str">
            <v>41OON</v>
          </cell>
          <cell r="E667" t="str">
            <v>81042-09-</v>
          </cell>
          <cell r="F667" t="str">
            <v>404</v>
          </cell>
          <cell r="J667">
            <v>0</v>
          </cell>
          <cell r="K667">
            <v>37004</v>
          </cell>
          <cell r="L667">
            <v>1895.57</v>
          </cell>
        </row>
        <row r="668">
          <cell r="A668" t="str">
            <v>5725</v>
          </cell>
          <cell r="C668" t="str">
            <v>HP 41OO PRINTER</v>
          </cell>
          <cell r="D668" t="str">
            <v>4100N</v>
          </cell>
          <cell r="E668" t="str">
            <v>81042-09-</v>
          </cell>
          <cell r="F668" t="str">
            <v>011</v>
          </cell>
          <cell r="J668">
            <v>0</v>
          </cell>
          <cell r="K668">
            <v>37004</v>
          </cell>
          <cell r="L668">
            <v>1895.57</v>
          </cell>
        </row>
        <row r="669">
          <cell r="A669" t="str">
            <v>5726</v>
          </cell>
          <cell r="C669" t="str">
            <v>PRINTER</v>
          </cell>
          <cell r="D669" t="str">
            <v>HP4100N</v>
          </cell>
          <cell r="E669" t="str">
            <v>81042-09-</v>
          </cell>
          <cell r="F669" t="str">
            <v>011</v>
          </cell>
          <cell r="J669">
            <v>0</v>
          </cell>
          <cell r="K669">
            <v>37011</v>
          </cell>
          <cell r="L669">
            <v>1895.58</v>
          </cell>
        </row>
        <row r="670">
          <cell r="A670" t="str">
            <v>5729</v>
          </cell>
          <cell r="C670" t="str">
            <v>IBM ULTRA 160 SCSI FOR</v>
          </cell>
          <cell r="E670" t="str">
            <v>81042-09-</v>
          </cell>
          <cell r="F670" t="str">
            <v>011</v>
          </cell>
          <cell r="J670">
            <v>0</v>
          </cell>
          <cell r="K670">
            <v>37042</v>
          </cell>
          <cell r="L670">
            <v>1237.53</v>
          </cell>
        </row>
        <row r="671">
          <cell r="A671" t="str">
            <v>5731</v>
          </cell>
          <cell r="C671" t="str">
            <v>HP PHOTOSMART 1218X</v>
          </cell>
          <cell r="D671" t="str">
            <v>HP</v>
          </cell>
          <cell r="E671" t="str">
            <v>81042-09-</v>
          </cell>
          <cell r="F671" t="str">
            <v>404</v>
          </cell>
          <cell r="J671">
            <v>0</v>
          </cell>
          <cell r="K671">
            <v>37067</v>
          </cell>
          <cell r="L671">
            <v>601.34</v>
          </cell>
        </row>
        <row r="672">
          <cell r="A672" t="str">
            <v>5736</v>
          </cell>
          <cell r="C672" t="str">
            <v>HP 4100 PRINTER</v>
          </cell>
          <cell r="D672" t="str">
            <v>HP4100</v>
          </cell>
          <cell r="E672" t="str">
            <v>81042-09-</v>
          </cell>
          <cell r="F672" t="str">
            <v>011</v>
          </cell>
          <cell r="J672">
            <v>0</v>
          </cell>
          <cell r="K672">
            <v>37167</v>
          </cell>
          <cell r="L672">
            <v>1284.5899999999999</v>
          </cell>
        </row>
        <row r="673">
          <cell r="A673" t="str">
            <v>5737</v>
          </cell>
          <cell r="C673" t="str">
            <v>HP 4100 PRINTER</v>
          </cell>
          <cell r="D673" t="str">
            <v>HP4100</v>
          </cell>
          <cell r="E673" t="str">
            <v>81042-09-</v>
          </cell>
          <cell r="F673" t="str">
            <v>704</v>
          </cell>
          <cell r="J673">
            <v>0</v>
          </cell>
          <cell r="K673">
            <v>37167</v>
          </cell>
          <cell r="L673">
            <v>1284.5899999999999</v>
          </cell>
        </row>
        <row r="674">
          <cell r="A674" t="str">
            <v>5738</v>
          </cell>
          <cell r="C674" t="str">
            <v>HP 4100 PRINTER</v>
          </cell>
          <cell r="D674" t="str">
            <v>HP4100</v>
          </cell>
          <cell r="E674" t="str">
            <v>81042-09-</v>
          </cell>
          <cell r="F674" t="str">
            <v>404</v>
          </cell>
          <cell r="J674">
            <v>0</v>
          </cell>
          <cell r="K674">
            <v>37167</v>
          </cell>
          <cell r="L674">
            <v>1284.6099999999999</v>
          </cell>
        </row>
        <row r="675">
          <cell r="A675" t="str">
            <v>5741</v>
          </cell>
          <cell r="C675" t="str">
            <v>HP PRINTER 4100</v>
          </cell>
          <cell r="D675" t="str">
            <v>4100N</v>
          </cell>
          <cell r="E675" t="str">
            <v>81042-09-</v>
          </cell>
          <cell r="F675" t="str">
            <v>704</v>
          </cell>
          <cell r="J675">
            <v>0</v>
          </cell>
          <cell r="K675">
            <v>37237</v>
          </cell>
          <cell r="L675">
            <v>1854.38</v>
          </cell>
        </row>
        <row r="676">
          <cell r="A676" t="str">
            <v>5742</v>
          </cell>
          <cell r="C676" t="str">
            <v>DIST 3 PHONES (TRAILER)</v>
          </cell>
          <cell r="E676" t="str">
            <v>81042-09-</v>
          </cell>
          <cell r="F676" t="str">
            <v>304</v>
          </cell>
          <cell r="J676">
            <v>0</v>
          </cell>
          <cell r="K676">
            <v>36986</v>
          </cell>
          <cell r="L676">
            <v>3394.53</v>
          </cell>
        </row>
        <row r="677">
          <cell r="A677" t="str">
            <v>5743</v>
          </cell>
          <cell r="C677" t="str">
            <v>DIST 3 TRAILER FURNITURE</v>
          </cell>
          <cell r="E677" t="str">
            <v>81042-09-</v>
          </cell>
          <cell r="F677" t="str">
            <v>304</v>
          </cell>
          <cell r="J677">
            <v>0</v>
          </cell>
          <cell r="K677">
            <v>36986</v>
          </cell>
          <cell r="L677">
            <v>2824.99</v>
          </cell>
        </row>
        <row r="678">
          <cell r="A678" t="str">
            <v>5744</v>
          </cell>
          <cell r="C678" t="str">
            <v>BID2WIN SOFTWARE</v>
          </cell>
          <cell r="E678" t="str">
            <v>81042-09-</v>
          </cell>
          <cell r="F678" t="str">
            <v>011</v>
          </cell>
          <cell r="J678">
            <v>0</v>
          </cell>
          <cell r="K678">
            <v>37226</v>
          </cell>
          <cell r="L678">
            <v>85750</v>
          </cell>
        </row>
        <row r="679">
          <cell r="A679" t="str">
            <v>5745</v>
          </cell>
          <cell r="C679" t="str">
            <v>IMAGEING HARDWARE</v>
          </cell>
          <cell r="E679" t="str">
            <v>81042-09-</v>
          </cell>
          <cell r="F679" t="str">
            <v>011</v>
          </cell>
          <cell r="J679">
            <v>0</v>
          </cell>
          <cell r="K679">
            <v>37226</v>
          </cell>
          <cell r="L679">
            <v>47145.32</v>
          </cell>
        </row>
        <row r="680">
          <cell r="A680" t="str">
            <v>5746</v>
          </cell>
          <cell r="C680" t="str">
            <v>JWS SOFTWARE</v>
          </cell>
          <cell r="E680" t="str">
            <v>81042-09-</v>
          </cell>
          <cell r="F680" t="str">
            <v>011</v>
          </cell>
          <cell r="J680">
            <v>0</v>
          </cell>
          <cell r="K680">
            <v>36982</v>
          </cell>
          <cell r="L680">
            <v>29934</v>
          </cell>
        </row>
        <row r="681">
          <cell r="A681" t="str">
            <v>5748</v>
          </cell>
          <cell r="C681" t="str">
            <v>COMPUTER ENCLOSURE</v>
          </cell>
          <cell r="E681" t="str">
            <v>81042-09-</v>
          </cell>
          <cell r="F681" t="str">
            <v>011</v>
          </cell>
          <cell r="J681">
            <v>0</v>
          </cell>
          <cell r="K681">
            <v>36982</v>
          </cell>
          <cell r="L681">
            <v>8626.2800000000007</v>
          </cell>
        </row>
        <row r="682">
          <cell r="A682" t="str">
            <v>5749</v>
          </cell>
          <cell r="C682" t="str">
            <v>COMPUTER WIREING</v>
          </cell>
          <cell r="E682" t="str">
            <v>81042-09-</v>
          </cell>
          <cell r="F682" t="str">
            <v>011</v>
          </cell>
          <cell r="J682">
            <v>0</v>
          </cell>
          <cell r="K682">
            <v>36982</v>
          </cell>
          <cell r="L682">
            <v>17467.439999999999</v>
          </cell>
        </row>
        <row r="683">
          <cell r="A683" t="str">
            <v>5751</v>
          </cell>
          <cell r="C683" t="str">
            <v>IMAGING SOFTWARE</v>
          </cell>
          <cell r="E683" t="str">
            <v>81042-09-</v>
          </cell>
          <cell r="F683" t="str">
            <v>011</v>
          </cell>
          <cell r="J683">
            <v>0</v>
          </cell>
          <cell r="K683">
            <v>37226</v>
          </cell>
          <cell r="L683">
            <v>34514.18</v>
          </cell>
        </row>
        <row r="684">
          <cell r="A684" t="str">
            <v>5751-1</v>
          </cell>
          <cell r="C684" t="str">
            <v>IMAGING SOFTWARE</v>
          </cell>
          <cell r="E684" t="str">
            <v>81042-09-</v>
          </cell>
          <cell r="J684">
            <v>0</v>
          </cell>
          <cell r="K684">
            <v>37377</v>
          </cell>
          <cell r="L684">
            <v>32154.75</v>
          </cell>
        </row>
        <row r="685">
          <cell r="A685" t="str">
            <v>5752</v>
          </cell>
          <cell r="C685" t="str">
            <v>TERMINAL SERVER</v>
          </cell>
          <cell r="E685" t="str">
            <v>81042-09-</v>
          </cell>
          <cell r="F685" t="str">
            <v>031</v>
          </cell>
          <cell r="J685">
            <v>0</v>
          </cell>
          <cell r="K685">
            <v>37086</v>
          </cell>
          <cell r="L685">
            <v>8846.2800000000007</v>
          </cell>
        </row>
        <row r="686">
          <cell r="A686" t="str">
            <v>5754</v>
          </cell>
          <cell r="C686" t="str">
            <v>HP 4050 PRINTER</v>
          </cell>
          <cell r="E686" t="str">
            <v>81042-09-</v>
          </cell>
          <cell r="F686" t="str">
            <v>011</v>
          </cell>
          <cell r="J686">
            <v>0</v>
          </cell>
          <cell r="K686">
            <v>36982</v>
          </cell>
          <cell r="L686">
            <v>1683.72</v>
          </cell>
        </row>
        <row r="687">
          <cell r="A687" t="str">
            <v>5755</v>
          </cell>
          <cell r="C687" t="str">
            <v>NETWORK HARDWARE</v>
          </cell>
          <cell r="E687" t="str">
            <v>81042-09-</v>
          </cell>
          <cell r="F687" t="str">
            <v>011</v>
          </cell>
          <cell r="J687">
            <v>0</v>
          </cell>
          <cell r="K687">
            <v>36982</v>
          </cell>
          <cell r="L687">
            <v>68172.11</v>
          </cell>
        </row>
        <row r="688">
          <cell r="A688" t="str">
            <v>5757</v>
          </cell>
          <cell r="C688" t="str">
            <v>IBM COMPUTER</v>
          </cell>
          <cell r="E688" t="str">
            <v>81042-09-</v>
          </cell>
          <cell r="F688" t="str">
            <v>104</v>
          </cell>
          <cell r="J688">
            <v>0</v>
          </cell>
          <cell r="K688">
            <v>37316</v>
          </cell>
          <cell r="L688">
            <v>1130.52</v>
          </cell>
        </row>
        <row r="689">
          <cell r="A689" t="str">
            <v>5758</v>
          </cell>
          <cell r="C689" t="str">
            <v>IBM COMPUTER</v>
          </cell>
          <cell r="E689" t="str">
            <v>81042-09-</v>
          </cell>
          <cell r="F689" t="str">
            <v>104</v>
          </cell>
          <cell r="J689">
            <v>0</v>
          </cell>
          <cell r="K689">
            <v>37316</v>
          </cell>
          <cell r="L689">
            <v>1130.51</v>
          </cell>
        </row>
        <row r="690">
          <cell r="A690" t="str">
            <v>5759</v>
          </cell>
          <cell r="C690" t="str">
            <v>IBM COMPUTER</v>
          </cell>
          <cell r="E690" t="str">
            <v>81042-09-</v>
          </cell>
          <cell r="F690" t="str">
            <v>104</v>
          </cell>
          <cell r="J690">
            <v>0</v>
          </cell>
          <cell r="K690">
            <v>37316</v>
          </cell>
          <cell r="L690">
            <v>1570.89</v>
          </cell>
        </row>
        <row r="691">
          <cell r="A691" t="str">
            <v>5760</v>
          </cell>
          <cell r="C691" t="str">
            <v>IBM COMPUTER</v>
          </cell>
          <cell r="E691" t="str">
            <v>81042-09-</v>
          </cell>
          <cell r="F691" t="str">
            <v>011</v>
          </cell>
          <cell r="J691">
            <v>0</v>
          </cell>
          <cell r="K691">
            <v>37257</v>
          </cell>
          <cell r="L691">
            <v>1570.88</v>
          </cell>
        </row>
        <row r="692">
          <cell r="A692" t="str">
            <v>5761</v>
          </cell>
          <cell r="C692" t="str">
            <v>IBM COMPUTER</v>
          </cell>
          <cell r="E692" t="str">
            <v>81042-09-</v>
          </cell>
          <cell r="F692" t="str">
            <v>011</v>
          </cell>
          <cell r="J692">
            <v>0</v>
          </cell>
          <cell r="K692">
            <v>37316</v>
          </cell>
          <cell r="L692">
            <v>1570.88</v>
          </cell>
        </row>
        <row r="693">
          <cell r="A693" t="str">
            <v>5762</v>
          </cell>
          <cell r="C693" t="str">
            <v>IBM COMPUTER</v>
          </cell>
          <cell r="E693" t="str">
            <v>81042-09-</v>
          </cell>
          <cell r="F693" t="str">
            <v>011</v>
          </cell>
          <cell r="J693">
            <v>0</v>
          </cell>
          <cell r="K693">
            <v>37333</v>
          </cell>
          <cell r="L693">
            <v>1394.65</v>
          </cell>
        </row>
        <row r="694">
          <cell r="A694" t="str">
            <v>5763</v>
          </cell>
          <cell r="C694" t="str">
            <v>IBM COMPUTER</v>
          </cell>
          <cell r="E694" t="str">
            <v>81042-09-</v>
          </cell>
          <cell r="F694" t="str">
            <v>011</v>
          </cell>
          <cell r="J694">
            <v>0</v>
          </cell>
          <cell r="K694">
            <v>37343</v>
          </cell>
          <cell r="L694">
            <v>984.94</v>
          </cell>
        </row>
        <row r="695">
          <cell r="A695" t="str">
            <v>5764</v>
          </cell>
          <cell r="C695" t="str">
            <v>IBM COMPUTER</v>
          </cell>
          <cell r="E695" t="str">
            <v>81042-09-</v>
          </cell>
          <cell r="F695" t="str">
            <v>011</v>
          </cell>
          <cell r="J695">
            <v>0</v>
          </cell>
          <cell r="K695">
            <v>37343</v>
          </cell>
          <cell r="L695">
            <v>984.94</v>
          </cell>
        </row>
        <row r="696">
          <cell r="A696" t="str">
            <v>5765</v>
          </cell>
          <cell r="C696" t="str">
            <v>IBM COMPUTER</v>
          </cell>
          <cell r="E696" t="str">
            <v>81042-09-</v>
          </cell>
          <cell r="F696" t="str">
            <v>011</v>
          </cell>
          <cell r="J696">
            <v>0</v>
          </cell>
          <cell r="K696">
            <v>37343</v>
          </cell>
          <cell r="L696">
            <v>984.95</v>
          </cell>
        </row>
        <row r="697">
          <cell r="A697" t="str">
            <v>5766</v>
          </cell>
          <cell r="C697" t="str">
            <v>FURNITURE</v>
          </cell>
          <cell r="E697" t="str">
            <v>81042-09-</v>
          </cell>
          <cell r="F697" t="str">
            <v>011</v>
          </cell>
          <cell r="J697">
            <v>0</v>
          </cell>
          <cell r="K697">
            <v>37332</v>
          </cell>
          <cell r="L697">
            <v>1507.83</v>
          </cell>
        </row>
        <row r="698">
          <cell r="A698" t="str">
            <v>5767</v>
          </cell>
          <cell r="C698" t="str">
            <v>PRINTER SERVER</v>
          </cell>
          <cell r="E698" t="str">
            <v>81042-09-</v>
          </cell>
          <cell r="F698" t="str">
            <v>011</v>
          </cell>
          <cell r="J698">
            <v>0</v>
          </cell>
          <cell r="K698">
            <v>37316</v>
          </cell>
          <cell r="L698">
            <v>4750.92</v>
          </cell>
        </row>
        <row r="699">
          <cell r="A699" t="str">
            <v>5780</v>
          </cell>
          <cell r="C699" t="str">
            <v>IBM COMPUTER</v>
          </cell>
          <cell r="E699" t="str">
            <v>81042-09-</v>
          </cell>
          <cell r="F699" t="str">
            <v>011</v>
          </cell>
          <cell r="J699">
            <v>0</v>
          </cell>
          <cell r="K699">
            <v>37508</v>
          </cell>
          <cell r="L699">
            <v>1542.3</v>
          </cell>
        </row>
        <row r="700">
          <cell r="A700" t="str">
            <v>5781</v>
          </cell>
          <cell r="C700" t="str">
            <v>IBM COMPUER</v>
          </cell>
          <cell r="E700" t="str">
            <v>81042-09-</v>
          </cell>
          <cell r="F700" t="str">
            <v>011</v>
          </cell>
          <cell r="J700">
            <v>0</v>
          </cell>
          <cell r="K700">
            <v>37508</v>
          </cell>
          <cell r="L700">
            <v>1542.3</v>
          </cell>
        </row>
        <row r="701">
          <cell r="A701" t="str">
            <v>5782</v>
          </cell>
          <cell r="C701" t="str">
            <v>IBM COMPUTER</v>
          </cell>
          <cell r="E701" t="str">
            <v>81042-09-</v>
          </cell>
          <cell r="F701" t="str">
            <v>011</v>
          </cell>
          <cell r="J701">
            <v>0</v>
          </cell>
          <cell r="K701">
            <v>37508</v>
          </cell>
          <cell r="L701">
            <v>1542.3</v>
          </cell>
        </row>
        <row r="702">
          <cell r="A702" t="str">
            <v>5783</v>
          </cell>
          <cell r="C702" t="str">
            <v>IBM COMPUTER</v>
          </cell>
          <cell r="E702" t="str">
            <v>81042-09-</v>
          </cell>
          <cell r="F702" t="str">
            <v>011</v>
          </cell>
          <cell r="J702">
            <v>0</v>
          </cell>
          <cell r="K702">
            <v>37508</v>
          </cell>
          <cell r="L702">
            <v>1542.32</v>
          </cell>
        </row>
        <row r="703">
          <cell r="A703" t="str">
            <v>5784</v>
          </cell>
          <cell r="C703" t="str">
            <v>HP 1700 PRINTER</v>
          </cell>
          <cell r="D703" t="str">
            <v>HP1700</v>
          </cell>
          <cell r="E703" t="str">
            <v>81042-09-</v>
          </cell>
          <cell r="F703" t="str">
            <v>011</v>
          </cell>
          <cell r="J703">
            <v>0</v>
          </cell>
          <cell r="K703">
            <v>37482</v>
          </cell>
          <cell r="L703">
            <v>813.18</v>
          </cell>
        </row>
        <row r="704">
          <cell r="A704" t="str">
            <v>5785</v>
          </cell>
          <cell r="C704" t="str">
            <v>HP SCAN JET 7400</v>
          </cell>
          <cell r="D704" t="str">
            <v>HP7400</v>
          </cell>
          <cell r="E704" t="str">
            <v>81042-09-</v>
          </cell>
          <cell r="F704" t="str">
            <v>011</v>
          </cell>
          <cell r="J704">
            <v>0</v>
          </cell>
          <cell r="K704">
            <v>37475</v>
          </cell>
          <cell r="L704">
            <v>522.28</v>
          </cell>
        </row>
        <row r="705">
          <cell r="A705" t="str">
            <v>5786</v>
          </cell>
          <cell r="C705" t="str">
            <v>BAY CUBICALS</v>
          </cell>
          <cell r="E705" t="str">
            <v>81042-09-</v>
          </cell>
          <cell r="F705" t="str">
            <v>011</v>
          </cell>
          <cell r="J705">
            <v>0</v>
          </cell>
          <cell r="K705">
            <v>37500</v>
          </cell>
          <cell r="L705">
            <v>7662.75</v>
          </cell>
        </row>
        <row r="706">
          <cell r="A706" t="str">
            <v>5787</v>
          </cell>
          <cell r="C706" t="str">
            <v>DESK SUITE (GRIGG)</v>
          </cell>
          <cell r="E706" t="str">
            <v>81042-09-</v>
          </cell>
          <cell r="F706" t="str">
            <v>304</v>
          </cell>
          <cell r="J706">
            <v>0</v>
          </cell>
          <cell r="K706">
            <v>37500</v>
          </cell>
          <cell r="L706">
            <v>4564.93</v>
          </cell>
        </row>
        <row r="707">
          <cell r="A707" t="str">
            <v>5789</v>
          </cell>
          <cell r="C707" t="str">
            <v>IBM MONITOR</v>
          </cell>
          <cell r="E707" t="str">
            <v>81042-09-</v>
          </cell>
          <cell r="F707" t="str">
            <v>011</v>
          </cell>
          <cell r="J707">
            <v>0</v>
          </cell>
          <cell r="K707">
            <v>37567</v>
          </cell>
          <cell r="L707">
            <v>592.36</v>
          </cell>
        </row>
        <row r="708">
          <cell r="A708" t="str">
            <v>5790</v>
          </cell>
          <cell r="C708" t="str">
            <v>IBM MONITOR</v>
          </cell>
          <cell r="E708" t="str">
            <v>81042-09-</v>
          </cell>
          <cell r="F708" t="str">
            <v>011</v>
          </cell>
          <cell r="J708">
            <v>0</v>
          </cell>
          <cell r="K708">
            <v>37567</v>
          </cell>
          <cell r="L708">
            <v>592.35</v>
          </cell>
        </row>
        <row r="709">
          <cell r="A709" t="str">
            <v>5791</v>
          </cell>
          <cell r="C709" t="str">
            <v>IBM COMPUTER</v>
          </cell>
          <cell r="E709" t="str">
            <v>81042-09-</v>
          </cell>
          <cell r="F709" t="str">
            <v>011</v>
          </cell>
          <cell r="J709">
            <v>0</v>
          </cell>
          <cell r="K709">
            <v>37580</v>
          </cell>
          <cell r="L709">
            <v>1791.9</v>
          </cell>
        </row>
        <row r="710">
          <cell r="A710" t="str">
            <v>5792</v>
          </cell>
          <cell r="C710" t="str">
            <v>IBM COMPUTER</v>
          </cell>
          <cell r="E710" t="str">
            <v>81042-09-</v>
          </cell>
          <cell r="F710" t="str">
            <v>011</v>
          </cell>
          <cell r="J710">
            <v>0</v>
          </cell>
          <cell r="K710">
            <v>37580</v>
          </cell>
          <cell r="L710">
            <v>1791.89</v>
          </cell>
        </row>
        <row r="711">
          <cell r="A711" t="str">
            <v>5793</v>
          </cell>
          <cell r="C711" t="str">
            <v>PREMIER DIGITAL ON HOLD</v>
          </cell>
          <cell r="D711" t="str">
            <v xml:space="preserve">  3103E</v>
          </cell>
          <cell r="E711" t="str">
            <v>81042-09-</v>
          </cell>
          <cell r="F711" t="str">
            <v>011</v>
          </cell>
          <cell r="J711">
            <v>0</v>
          </cell>
          <cell r="K711">
            <v>37586</v>
          </cell>
          <cell r="L711">
            <v>530.89</v>
          </cell>
        </row>
        <row r="712">
          <cell r="A712" t="str">
            <v>5795</v>
          </cell>
          <cell r="C712" t="str">
            <v>IBM COMPUTER</v>
          </cell>
          <cell r="E712" t="str">
            <v>81042-09-</v>
          </cell>
          <cell r="F712" t="str">
            <v>011</v>
          </cell>
          <cell r="J712">
            <v>0</v>
          </cell>
          <cell r="K712">
            <v>37603</v>
          </cell>
          <cell r="L712">
            <v>1808.15</v>
          </cell>
        </row>
        <row r="713">
          <cell r="A713" t="str">
            <v>5796</v>
          </cell>
          <cell r="C713" t="str">
            <v>PRINTER-LASERJET</v>
          </cell>
          <cell r="D713" t="str">
            <v>2200</v>
          </cell>
          <cell r="E713" t="str">
            <v>81042-09-</v>
          </cell>
          <cell r="F713" t="str">
            <v>011</v>
          </cell>
          <cell r="J713">
            <v>0</v>
          </cell>
          <cell r="K713">
            <v>37629</v>
          </cell>
          <cell r="L713">
            <v>690.42</v>
          </cell>
        </row>
        <row r="714">
          <cell r="A714" t="str">
            <v>5797</v>
          </cell>
          <cell r="C714" t="str">
            <v>MONITOR 18" LCD</v>
          </cell>
          <cell r="E714" t="str">
            <v>81042-09-</v>
          </cell>
          <cell r="F714" t="str">
            <v>011</v>
          </cell>
          <cell r="J714">
            <v>0</v>
          </cell>
          <cell r="K714">
            <v>37643</v>
          </cell>
          <cell r="L714">
            <v>773.07</v>
          </cell>
        </row>
        <row r="715">
          <cell r="A715" t="str">
            <v>5798</v>
          </cell>
          <cell r="C715" t="str">
            <v>MONITOR 18" LCD</v>
          </cell>
          <cell r="E715" t="str">
            <v>81042-09-</v>
          </cell>
          <cell r="F715" t="str">
            <v>011</v>
          </cell>
          <cell r="J715">
            <v>0</v>
          </cell>
          <cell r="K715">
            <v>37643</v>
          </cell>
          <cell r="L715">
            <v>773.06</v>
          </cell>
        </row>
        <row r="716">
          <cell r="A716" t="str">
            <v>5799</v>
          </cell>
          <cell r="C716" t="str">
            <v>IBM COMPUTER</v>
          </cell>
          <cell r="D716" t="str">
            <v>IBM</v>
          </cell>
          <cell r="E716" t="str">
            <v>81042-09-</v>
          </cell>
          <cell r="F716" t="str">
            <v>011</v>
          </cell>
          <cell r="J716">
            <v>0</v>
          </cell>
          <cell r="K716">
            <v>37644</v>
          </cell>
          <cell r="L716">
            <v>1151.24</v>
          </cell>
        </row>
        <row r="717">
          <cell r="A717" t="str">
            <v>5800</v>
          </cell>
          <cell r="C717" t="str">
            <v>IBM COMPUTER</v>
          </cell>
          <cell r="D717" t="str">
            <v>IBM</v>
          </cell>
          <cell r="E717" t="str">
            <v>81042-09-</v>
          </cell>
          <cell r="F717" t="str">
            <v>011</v>
          </cell>
          <cell r="J717">
            <v>0</v>
          </cell>
          <cell r="K717">
            <v>37644</v>
          </cell>
          <cell r="L717">
            <v>1151.24</v>
          </cell>
        </row>
        <row r="718">
          <cell r="A718" t="str">
            <v>5801</v>
          </cell>
          <cell r="C718" t="str">
            <v>PRINTER-LASERJET</v>
          </cell>
          <cell r="E718" t="str">
            <v>81042-09-</v>
          </cell>
          <cell r="F718" t="str">
            <v>011</v>
          </cell>
          <cell r="J718">
            <v>0</v>
          </cell>
          <cell r="K718">
            <v>37627</v>
          </cell>
          <cell r="L718">
            <v>572.74</v>
          </cell>
        </row>
        <row r="719">
          <cell r="A719" t="str">
            <v>5802</v>
          </cell>
          <cell r="C719" t="str">
            <v>HP PRINTER 4200</v>
          </cell>
          <cell r="D719" t="str">
            <v>HP4200N</v>
          </cell>
          <cell r="E719" t="str">
            <v>81042-09-</v>
          </cell>
          <cell r="F719" t="str">
            <v>031</v>
          </cell>
          <cell r="J719">
            <v>0</v>
          </cell>
          <cell r="K719">
            <v>37657</v>
          </cell>
          <cell r="L719">
            <v>1666.99</v>
          </cell>
        </row>
        <row r="720">
          <cell r="A720" t="str">
            <v>5803</v>
          </cell>
          <cell r="C720" t="str">
            <v>VISION COM PHONE MESSAGE</v>
          </cell>
          <cell r="E720" t="str">
            <v>81042-09-</v>
          </cell>
          <cell r="F720" t="str">
            <v>031</v>
          </cell>
          <cell r="J720">
            <v>0</v>
          </cell>
          <cell r="K720">
            <v>37670</v>
          </cell>
          <cell r="L720">
            <v>1363.82</v>
          </cell>
        </row>
        <row r="721">
          <cell r="A721" t="str">
            <v>5804</v>
          </cell>
          <cell r="C721" t="str">
            <v>IBM COMPUTER</v>
          </cell>
          <cell r="E721" t="str">
            <v>81042-09-</v>
          </cell>
          <cell r="F721" t="str">
            <v>011</v>
          </cell>
          <cell r="J721">
            <v>0</v>
          </cell>
          <cell r="K721">
            <v>37747</v>
          </cell>
          <cell r="L721">
            <v>2303.56</v>
          </cell>
        </row>
        <row r="722">
          <cell r="A722" t="str">
            <v>5806</v>
          </cell>
          <cell r="C722" t="str">
            <v>IBM COMPUTER</v>
          </cell>
          <cell r="E722" t="str">
            <v>81042-09-</v>
          </cell>
          <cell r="F722" t="str">
            <v>011</v>
          </cell>
          <cell r="J722">
            <v>0</v>
          </cell>
          <cell r="K722">
            <v>37727</v>
          </cell>
          <cell r="L722">
            <v>2303.56</v>
          </cell>
        </row>
        <row r="723">
          <cell r="A723" t="str">
            <v>5807</v>
          </cell>
          <cell r="C723" t="str">
            <v>IBM COMPUTER</v>
          </cell>
          <cell r="E723" t="str">
            <v>81042-09-</v>
          </cell>
          <cell r="F723" t="str">
            <v>011</v>
          </cell>
          <cell r="J723">
            <v>0</v>
          </cell>
          <cell r="K723">
            <v>37727</v>
          </cell>
          <cell r="L723">
            <v>2303.56</v>
          </cell>
        </row>
        <row r="724">
          <cell r="A724" t="str">
            <v>5808</v>
          </cell>
          <cell r="C724" t="str">
            <v>IBM COMPUTER</v>
          </cell>
          <cell r="E724" t="str">
            <v>81042-09-</v>
          </cell>
          <cell r="F724" t="str">
            <v>011</v>
          </cell>
          <cell r="J724">
            <v>0</v>
          </cell>
          <cell r="K724">
            <v>37727</v>
          </cell>
          <cell r="L724">
            <v>2303.56</v>
          </cell>
        </row>
        <row r="725">
          <cell r="A725" t="str">
            <v>5809</v>
          </cell>
          <cell r="C725" t="str">
            <v>IBM COMPUTER</v>
          </cell>
          <cell r="E725" t="str">
            <v>81042-09-</v>
          </cell>
          <cell r="F725" t="str">
            <v>011</v>
          </cell>
          <cell r="J725">
            <v>0</v>
          </cell>
          <cell r="K725">
            <v>37727</v>
          </cell>
          <cell r="L725">
            <v>2303.56</v>
          </cell>
        </row>
        <row r="726">
          <cell r="A726" t="str">
            <v>5810</v>
          </cell>
          <cell r="C726" t="str">
            <v>IBM COMPU. INTEL PENTIUM</v>
          </cell>
          <cell r="E726" t="str">
            <v>81042-09-</v>
          </cell>
          <cell r="F726" t="str">
            <v>011</v>
          </cell>
          <cell r="J726">
            <v>0</v>
          </cell>
          <cell r="K726">
            <v>37750</v>
          </cell>
          <cell r="L726">
            <v>3154</v>
          </cell>
        </row>
        <row r="727">
          <cell r="A727" t="str">
            <v>5811</v>
          </cell>
          <cell r="C727" t="str">
            <v>IBM LAPTOP</v>
          </cell>
          <cell r="E727" t="str">
            <v>81042-09-</v>
          </cell>
          <cell r="F727" t="str">
            <v>011</v>
          </cell>
          <cell r="J727">
            <v>0</v>
          </cell>
          <cell r="K727">
            <v>37773</v>
          </cell>
          <cell r="L727">
            <v>5112.16</v>
          </cell>
        </row>
        <row r="728">
          <cell r="A728" t="str">
            <v>5812</v>
          </cell>
          <cell r="C728" t="str">
            <v>IBM INTEL PENTIUM COMPUTR</v>
          </cell>
          <cell r="E728" t="str">
            <v>81042-09-</v>
          </cell>
          <cell r="F728" t="str">
            <v>011</v>
          </cell>
          <cell r="J728">
            <v>0</v>
          </cell>
          <cell r="K728">
            <v>37773</v>
          </cell>
          <cell r="L728">
            <v>1223.95</v>
          </cell>
        </row>
        <row r="729">
          <cell r="A729" t="str">
            <v>5813</v>
          </cell>
          <cell r="C729" t="str">
            <v>IBM INTEL PENTIUM COMPUTR</v>
          </cell>
          <cell r="E729" t="str">
            <v>81042-09-</v>
          </cell>
          <cell r="F729" t="str">
            <v>011</v>
          </cell>
          <cell r="J729">
            <v>0</v>
          </cell>
          <cell r="K729">
            <v>37773</v>
          </cell>
          <cell r="L729">
            <v>1223.95</v>
          </cell>
        </row>
        <row r="730">
          <cell r="A730" t="str">
            <v>5814</v>
          </cell>
          <cell r="C730" t="str">
            <v>IBM INTEL PENTIUM COMPUTR</v>
          </cell>
          <cell r="E730" t="str">
            <v>81042-09-</v>
          </cell>
          <cell r="F730" t="str">
            <v>011</v>
          </cell>
          <cell r="J730">
            <v>0</v>
          </cell>
          <cell r="K730">
            <v>37773</v>
          </cell>
          <cell r="L730">
            <v>1223.96</v>
          </cell>
        </row>
        <row r="731">
          <cell r="A731" t="str">
            <v>5815</v>
          </cell>
          <cell r="C731" t="str">
            <v>IBM INTEL PENTIUM COMPUTR</v>
          </cell>
          <cell r="E731" t="str">
            <v>81042-09-</v>
          </cell>
          <cell r="F731" t="str">
            <v>011</v>
          </cell>
          <cell r="J731">
            <v>0</v>
          </cell>
          <cell r="K731">
            <v>37773</v>
          </cell>
          <cell r="L731">
            <v>1223.96</v>
          </cell>
        </row>
        <row r="732">
          <cell r="A732" t="str">
            <v>5817</v>
          </cell>
          <cell r="C732" t="str">
            <v>IBM MONITORS</v>
          </cell>
          <cell r="E732" t="str">
            <v>81042-09-</v>
          </cell>
          <cell r="F732" t="str">
            <v>011</v>
          </cell>
          <cell r="J732">
            <v>0</v>
          </cell>
          <cell r="K732">
            <v>37773</v>
          </cell>
          <cell r="L732">
            <v>635.36</v>
          </cell>
        </row>
        <row r="733">
          <cell r="A733" t="str">
            <v>5818</v>
          </cell>
          <cell r="C733" t="str">
            <v>IBM MONITOR</v>
          </cell>
          <cell r="E733" t="str">
            <v>81042-09-</v>
          </cell>
          <cell r="F733" t="str">
            <v>011</v>
          </cell>
          <cell r="J733">
            <v>0</v>
          </cell>
          <cell r="K733">
            <v>37773</v>
          </cell>
          <cell r="L733">
            <v>635.36</v>
          </cell>
        </row>
        <row r="734">
          <cell r="A734" t="str">
            <v>5819</v>
          </cell>
          <cell r="C734" t="str">
            <v>IBM MONITORS</v>
          </cell>
          <cell r="E734" t="str">
            <v>81042-09-</v>
          </cell>
          <cell r="F734" t="str">
            <v>011</v>
          </cell>
          <cell r="J734">
            <v>0</v>
          </cell>
          <cell r="K734">
            <v>37773</v>
          </cell>
          <cell r="L734">
            <v>635.36</v>
          </cell>
        </row>
        <row r="735">
          <cell r="A735" t="str">
            <v>5820</v>
          </cell>
          <cell r="C735" t="str">
            <v>IBM MONITORS</v>
          </cell>
          <cell r="E735" t="str">
            <v>81042-09-</v>
          </cell>
          <cell r="F735" t="str">
            <v>011</v>
          </cell>
          <cell r="J735">
            <v>0</v>
          </cell>
          <cell r="K735">
            <v>37773</v>
          </cell>
          <cell r="L735">
            <v>635.37</v>
          </cell>
        </row>
        <row r="736">
          <cell r="A736" t="str">
            <v>5821</v>
          </cell>
          <cell r="C736" t="str">
            <v>COMPUTER-INTEL COMPUTER</v>
          </cell>
          <cell r="E736" t="str">
            <v>81042-09-</v>
          </cell>
          <cell r="F736" t="str">
            <v>011</v>
          </cell>
          <cell r="J736">
            <v>0</v>
          </cell>
          <cell r="K736">
            <v>37894</v>
          </cell>
          <cell r="L736">
            <v>964.61</v>
          </cell>
        </row>
        <row r="737">
          <cell r="A737" t="str">
            <v>5822</v>
          </cell>
          <cell r="C737" t="str">
            <v>COMPUTER-INTEL PENTIUM</v>
          </cell>
          <cell r="E737" t="str">
            <v>81042-09-</v>
          </cell>
          <cell r="F737" t="str">
            <v>011</v>
          </cell>
          <cell r="J737">
            <v>0</v>
          </cell>
          <cell r="K737">
            <v>37894</v>
          </cell>
          <cell r="L737">
            <v>964.61</v>
          </cell>
        </row>
        <row r="738">
          <cell r="A738" t="str">
            <v>5823</v>
          </cell>
          <cell r="C738" t="str">
            <v>COMPUTER-INTEL PENTIUM</v>
          </cell>
          <cell r="E738" t="str">
            <v>81042-09-</v>
          </cell>
          <cell r="F738" t="str">
            <v>011</v>
          </cell>
          <cell r="J738">
            <v>0</v>
          </cell>
          <cell r="K738">
            <v>37894</v>
          </cell>
          <cell r="L738">
            <v>964.61</v>
          </cell>
        </row>
        <row r="739">
          <cell r="A739" t="str">
            <v>5824</v>
          </cell>
          <cell r="C739" t="str">
            <v>COMPUTER-INTEL PENTIUM</v>
          </cell>
          <cell r="E739" t="str">
            <v>81042-09-</v>
          </cell>
          <cell r="F739" t="str">
            <v>011</v>
          </cell>
          <cell r="J739">
            <v>0</v>
          </cell>
          <cell r="K739">
            <v>37894</v>
          </cell>
          <cell r="L739">
            <v>964.61</v>
          </cell>
        </row>
        <row r="740">
          <cell r="A740" t="str">
            <v>5825</v>
          </cell>
          <cell r="C740" t="str">
            <v>COMPUTER-INTEL PENTIUM 4</v>
          </cell>
          <cell r="E740" t="str">
            <v>81042-09-</v>
          </cell>
          <cell r="F740" t="str">
            <v>011</v>
          </cell>
          <cell r="J740">
            <v>0</v>
          </cell>
          <cell r="K740">
            <v>37894</v>
          </cell>
          <cell r="L740">
            <v>964.62</v>
          </cell>
        </row>
        <row r="741">
          <cell r="A741" t="str">
            <v>5826</v>
          </cell>
          <cell r="C741" t="str">
            <v>COMPUTER-INTEL PENTIUM 4</v>
          </cell>
          <cell r="E741" t="str">
            <v>81042-09-</v>
          </cell>
          <cell r="F741" t="str">
            <v>011</v>
          </cell>
          <cell r="J741">
            <v>0</v>
          </cell>
          <cell r="K741">
            <v>37894</v>
          </cell>
          <cell r="L741">
            <v>964.62</v>
          </cell>
        </row>
        <row r="742">
          <cell r="A742" t="str">
            <v>5827</v>
          </cell>
          <cell r="C742" t="str">
            <v>COMPUTER-INTELL PENTIUM 4</v>
          </cell>
          <cell r="E742" t="str">
            <v>81042-09-</v>
          </cell>
          <cell r="F742" t="str">
            <v>011</v>
          </cell>
          <cell r="J742">
            <v>0</v>
          </cell>
          <cell r="K742">
            <v>37894</v>
          </cell>
          <cell r="L742">
            <v>964.62</v>
          </cell>
        </row>
        <row r="743">
          <cell r="A743" t="str">
            <v>5828</v>
          </cell>
          <cell r="C743" t="str">
            <v>COMPUTER-INTEL PENTIUM 4</v>
          </cell>
          <cell r="E743" t="str">
            <v>81042-09-</v>
          </cell>
          <cell r="F743" t="str">
            <v>011</v>
          </cell>
          <cell r="J743">
            <v>0</v>
          </cell>
          <cell r="K743">
            <v>37894</v>
          </cell>
          <cell r="L743">
            <v>964.62</v>
          </cell>
        </row>
        <row r="744">
          <cell r="A744" t="str">
            <v>5829</v>
          </cell>
          <cell r="C744" t="str">
            <v>COMPUTER-INTEL PENTIUM 4</v>
          </cell>
          <cell r="E744" t="str">
            <v>81042-09-</v>
          </cell>
          <cell r="F744" t="str">
            <v>011</v>
          </cell>
          <cell r="J744">
            <v>0</v>
          </cell>
          <cell r="K744">
            <v>37894</v>
          </cell>
          <cell r="L744">
            <v>964.62</v>
          </cell>
        </row>
        <row r="745">
          <cell r="A745" t="str">
            <v>5830</v>
          </cell>
          <cell r="C745" t="str">
            <v>COMPUTER-INTEL PENTIUM 4</v>
          </cell>
          <cell r="E745" t="str">
            <v>81042-09-</v>
          </cell>
          <cell r="F745" t="str">
            <v>011</v>
          </cell>
          <cell r="J745">
            <v>0</v>
          </cell>
          <cell r="K745">
            <v>37894</v>
          </cell>
          <cell r="L745">
            <v>964.62</v>
          </cell>
        </row>
        <row r="746">
          <cell r="A746" t="str">
            <v>5831</v>
          </cell>
          <cell r="C746" t="str">
            <v>COMPUTER-INTEL PENTIUM 4</v>
          </cell>
          <cell r="E746" t="str">
            <v>81042-09-</v>
          </cell>
          <cell r="F746" t="str">
            <v>011</v>
          </cell>
          <cell r="J746">
            <v>0</v>
          </cell>
          <cell r="K746">
            <v>37894</v>
          </cell>
          <cell r="L746">
            <v>1130.83</v>
          </cell>
        </row>
        <row r="747">
          <cell r="A747" t="str">
            <v>5832</v>
          </cell>
          <cell r="C747" t="str">
            <v>COMPUTER-INTEL PENTIUM 4</v>
          </cell>
          <cell r="E747" t="str">
            <v>81042-09-</v>
          </cell>
          <cell r="F747" t="str">
            <v>011</v>
          </cell>
          <cell r="J747">
            <v>0</v>
          </cell>
          <cell r="K747">
            <v>37894</v>
          </cell>
          <cell r="L747">
            <v>1130.83</v>
          </cell>
        </row>
        <row r="748">
          <cell r="A748" t="str">
            <v>5833</v>
          </cell>
          <cell r="C748" t="str">
            <v>COMPUTER-INTEL PENTIUM</v>
          </cell>
          <cell r="E748" t="str">
            <v>81042-09-</v>
          </cell>
          <cell r="F748" t="str">
            <v>011</v>
          </cell>
          <cell r="J748">
            <v>0</v>
          </cell>
          <cell r="K748">
            <v>37894</v>
          </cell>
          <cell r="L748">
            <v>1130.8399999999999</v>
          </cell>
        </row>
        <row r="749">
          <cell r="A749" t="str">
            <v>5834</v>
          </cell>
          <cell r="C749" t="str">
            <v>COMPUTER-INTEL PENTIUM 4</v>
          </cell>
          <cell r="E749" t="str">
            <v>81042-09-</v>
          </cell>
          <cell r="F749" t="str">
            <v>011</v>
          </cell>
          <cell r="J749">
            <v>0</v>
          </cell>
          <cell r="K749">
            <v>37894</v>
          </cell>
          <cell r="L749">
            <v>1130.83</v>
          </cell>
        </row>
        <row r="750">
          <cell r="A750" t="str">
            <v>5835</v>
          </cell>
          <cell r="C750" t="str">
            <v>COMPUTER-INTEL PENTIUM 4</v>
          </cell>
          <cell r="E750" t="str">
            <v>81042-09-</v>
          </cell>
          <cell r="F750" t="str">
            <v>011</v>
          </cell>
          <cell r="J750">
            <v>0</v>
          </cell>
          <cell r="K750">
            <v>37894</v>
          </cell>
          <cell r="L750">
            <v>1130.8399999999999</v>
          </cell>
        </row>
        <row r="751">
          <cell r="A751" t="str">
            <v>5836</v>
          </cell>
          <cell r="C751" t="str">
            <v>COMPUTER-INTEL PENTIUM 4</v>
          </cell>
          <cell r="E751" t="str">
            <v>81042-09-</v>
          </cell>
          <cell r="F751" t="str">
            <v>011</v>
          </cell>
          <cell r="J751">
            <v>0</v>
          </cell>
          <cell r="K751">
            <v>37894</v>
          </cell>
          <cell r="L751">
            <v>1130.83</v>
          </cell>
        </row>
        <row r="752">
          <cell r="A752" t="str">
            <v>5837</v>
          </cell>
          <cell r="C752" t="str">
            <v>COMPUTER-INTEL PENTIUM 4</v>
          </cell>
          <cell r="E752" t="str">
            <v>81042-09-</v>
          </cell>
          <cell r="F752" t="str">
            <v>011</v>
          </cell>
          <cell r="J752">
            <v>0</v>
          </cell>
          <cell r="K752">
            <v>37894</v>
          </cell>
          <cell r="L752">
            <v>1130.83</v>
          </cell>
        </row>
        <row r="753">
          <cell r="A753" t="str">
            <v>5838</v>
          </cell>
          <cell r="C753" t="str">
            <v>COMPUTER-INTEL PENTIUM</v>
          </cell>
          <cell r="E753" t="str">
            <v>81042-09-</v>
          </cell>
          <cell r="F753" t="str">
            <v>011</v>
          </cell>
          <cell r="J753">
            <v>0</v>
          </cell>
          <cell r="K753">
            <v>37894</v>
          </cell>
          <cell r="L753">
            <v>1130.83</v>
          </cell>
        </row>
        <row r="754">
          <cell r="A754" t="str">
            <v>5839</v>
          </cell>
          <cell r="C754" t="str">
            <v>COMPUTER-INTEL PENTIUM 4</v>
          </cell>
          <cell r="E754" t="str">
            <v>81042-09-</v>
          </cell>
          <cell r="F754" t="str">
            <v>011</v>
          </cell>
          <cell r="J754">
            <v>0</v>
          </cell>
          <cell r="K754">
            <v>37894</v>
          </cell>
          <cell r="L754">
            <v>1130.8399999999999</v>
          </cell>
        </row>
        <row r="755">
          <cell r="A755" t="str">
            <v>5840</v>
          </cell>
          <cell r="C755" t="str">
            <v>COMPUTER-INTEL PENTIUM 4</v>
          </cell>
          <cell r="E755" t="str">
            <v>81042-09-</v>
          </cell>
          <cell r="F755" t="str">
            <v>011</v>
          </cell>
          <cell r="J755">
            <v>0</v>
          </cell>
          <cell r="K755">
            <v>37894</v>
          </cell>
          <cell r="L755">
            <v>1130.8399999999999</v>
          </cell>
        </row>
        <row r="756">
          <cell r="A756" t="str">
            <v>5847</v>
          </cell>
          <cell r="C756" t="str">
            <v>COMPUTER-INTEL PENTIUM 4</v>
          </cell>
          <cell r="E756" t="str">
            <v>81042-09-</v>
          </cell>
          <cell r="F756" t="str">
            <v>011</v>
          </cell>
          <cell r="J756">
            <v>0</v>
          </cell>
          <cell r="K756">
            <v>37865</v>
          </cell>
          <cell r="L756">
            <v>1750.68</v>
          </cell>
        </row>
        <row r="757">
          <cell r="A757" t="str">
            <v>5848</v>
          </cell>
          <cell r="C757" t="str">
            <v>COMPUTER-INTEL PENTIUM 4</v>
          </cell>
          <cell r="E757" t="str">
            <v>81042-09-</v>
          </cell>
          <cell r="F757" t="str">
            <v>011</v>
          </cell>
          <cell r="J757">
            <v>0</v>
          </cell>
          <cell r="K757">
            <v>37865</v>
          </cell>
          <cell r="L757">
            <v>1750.68</v>
          </cell>
        </row>
        <row r="758">
          <cell r="A758" t="str">
            <v>5849</v>
          </cell>
          <cell r="C758" t="str">
            <v>COMPUTER-INTEL PENTIUM 4</v>
          </cell>
          <cell r="E758" t="str">
            <v>81042-09-</v>
          </cell>
          <cell r="F758" t="str">
            <v>011</v>
          </cell>
          <cell r="J758">
            <v>0</v>
          </cell>
          <cell r="K758">
            <v>37865</v>
          </cell>
          <cell r="L758">
            <v>1750.68</v>
          </cell>
        </row>
        <row r="759">
          <cell r="A759" t="str">
            <v>5850</v>
          </cell>
          <cell r="C759" t="str">
            <v>COMPUTER-INTEL PENTIUM 4</v>
          </cell>
          <cell r="E759" t="str">
            <v>81042-09-</v>
          </cell>
          <cell r="F759" t="str">
            <v>011</v>
          </cell>
          <cell r="J759">
            <v>0</v>
          </cell>
          <cell r="K759">
            <v>37865</v>
          </cell>
          <cell r="L759">
            <v>1750.69</v>
          </cell>
        </row>
        <row r="760">
          <cell r="A760" t="str">
            <v>5851</v>
          </cell>
          <cell r="C760" t="str">
            <v>COMPUTER-INTEL PENTIUM 4</v>
          </cell>
          <cell r="E760" t="str">
            <v>81042-09-</v>
          </cell>
          <cell r="F760" t="str">
            <v>011</v>
          </cell>
          <cell r="J760">
            <v>0</v>
          </cell>
          <cell r="K760">
            <v>37865</v>
          </cell>
          <cell r="L760">
            <v>1750.69</v>
          </cell>
        </row>
        <row r="761">
          <cell r="A761" t="str">
            <v>5852</v>
          </cell>
          <cell r="C761" t="str">
            <v>BACK-UP TAPE</v>
          </cell>
          <cell r="E761" t="str">
            <v>81042-09-</v>
          </cell>
          <cell r="F761" t="str">
            <v>011</v>
          </cell>
          <cell r="J761">
            <v>0</v>
          </cell>
          <cell r="K761">
            <v>37891</v>
          </cell>
          <cell r="L761">
            <v>1365.03</v>
          </cell>
        </row>
        <row r="762">
          <cell r="A762" t="str">
            <v>5853</v>
          </cell>
          <cell r="C762" t="str">
            <v>INTEL PENTIUM 4 LAP TOP</v>
          </cell>
          <cell r="E762" t="str">
            <v>81042-09-</v>
          </cell>
          <cell r="F762" t="str">
            <v>011</v>
          </cell>
          <cell r="J762">
            <v>0</v>
          </cell>
          <cell r="K762">
            <v>37895</v>
          </cell>
          <cell r="L762">
            <v>2979.72</v>
          </cell>
        </row>
        <row r="763">
          <cell r="A763" t="str">
            <v>5854</v>
          </cell>
          <cell r="C763" t="str">
            <v>INTEL PENTIUM 4 COMPUTER</v>
          </cell>
          <cell r="E763" t="str">
            <v>81042-09-</v>
          </cell>
          <cell r="F763" t="str">
            <v>011</v>
          </cell>
          <cell r="J763">
            <v>0</v>
          </cell>
          <cell r="K763">
            <v>37895</v>
          </cell>
          <cell r="L763">
            <v>1226.81</v>
          </cell>
        </row>
        <row r="764">
          <cell r="A764" t="str">
            <v>5855</v>
          </cell>
          <cell r="C764" t="str">
            <v>COMPUTER-INTEL PENTIUM</v>
          </cell>
          <cell r="E764" t="str">
            <v>81042-09-</v>
          </cell>
          <cell r="F764" t="str">
            <v>011</v>
          </cell>
          <cell r="J764">
            <v>0</v>
          </cell>
          <cell r="K764">
            <v>37895</v>
          </cell>
          <cell r="L764">
            <v>1226.81</v>
          </cell>
        </row>
        <row r="765">
          <cell r="A765" t="str">
            <v>5856</v>
          </cell>
          <cell r="C765" t="str">
            <v>INTEL PENTIUM 4 COMPUTER</v>
          </cell>
          <cell r="E765" t="str">
            <v>81042-09-</v>
          </cell>
          <cell r="F765" t="str">
            <v>011</v>
          </cell>
          <cell r="J765">
            <v>0</v>
          </cell>
          <cell r="K765">
            <v>37895</v>
          </cell>
          <cell r="L765">
            <v>1226.81</v>
          </cell>
        </row>
        <row r="766">
          <cell r="A766" t="str">
            <v>5857</v>
          </cell>
          <cell r="C766" t="str">
            <v>INTEL PENTIUM 4 COMPUTER</v>
          </cell>
          <cell r="E766" t="str">
            <v>81042-09-</v>
          </cell>
          <cell r="F766" t="str">
            <v>011</v>
          </cell>
          <cell r="J766">
            <v>0</v>
          </cell>
          <cell r="K766">
            <v>37895</v>
          </cell>
          <cell r="L766">
            <v>1226.81</v>
          </cell>
        </row>
        <row r="767">
          <cell r="A767" t="str">
            <v>5858</v>
          </cell>
          <cell r="C767" t="str">
            <v>INTEL PENTIUM 4 COMPUTER</v>
          </cell>
          <cell r="E767" t="str">
            <v>81042-09-</v>
          </cell>
          <cell r="F767" t="str">
            <v>011</v>
          </cell>
          <cell r="J767">
            <v>0</v>
          </cell>
          <cell r="K767">
            <v>37895</v>
          </cell>
          <cell r="L767">
            <v>1226.8</v>
          </cell>
        </row>
        <row r="768">
          <cell r="A768" t="str">
            <v>5866</v>
          </cell>
          <cell r="C768" t="str">
            <v>COMPUTER</v>
          </cell>
          <cell r="E768" t="str">
            <v>81042-09-</v>
          </cell>
          <cell r="F768" t="str">
            <v>011</v>
          </cell>
          <cell r="J768">
            <v>0</v>
          </cell>
          <cell r="K768">
            <v>37985</v>
          </cell>
          <cell r="L768">
            <v>959.05</v>
          </cell>
        </row>
        <row r="769">
          <cell r="A769" t="str">
            <v>5867</v>
          </cell>
          <cell r="C769" t="str">
            <v>COMPUTER</v>
          </cell>
          <cell r="E769" t="str">
            <v>81042-09-</v>
          </cell>
          <cell r="F769" t="str">
            <v>011</v>
          </cell>
          <cell r="J769">
            <v>0</v>
          </cell>
          <cell r="K769">
            <v>37985</v>
          </cell>
          <cell r="L769">
            <v>959.05</v>
          </cell>
        </row>
        <row r="770">
          <cell r="A770" t="str">
            <v>5868</v>
          </cell>
          <cell r="C770" t="str">
            <v>COMPUTER</v>
          </cell>
          <cell r="E770" t="str">
            <v>81042-09-</v>
          </cell>
          <cell r="F770" t="str">
            <v>011</v>
          </cell>
          <cell r="J770">
            <v>0</v>
          </cell>
          <cell r="K770">
            <v>37985</v>
          </cell>
          <cell r="L770">
            <v>959.05</v>
          </cell>
        </row>
        <row r="771">
          <cell r="A771" t="str">
            <v>5869</v>
          </cell>
          <cell r="C771" t="str">
            <v>COMPUTER</v>
          </cell>
          <cell r="E771" t="str">
            <v>81042-09-</v>
          </cell>
          <cell r="F771" t="str">
            <v>011</v>
          </cell>
          <cell r="J771">
            <v>0</v>
          </cell>
          <cell r="K771">
            <v>37985</v>
          </cell>
          <cell r="L771">
            <v>959.06</v>
          </cell>
        </row>
        <row r="772">
          <cell r="A772" t="str">
            <v>5870</v>
          </cell>
          <cell r="C772" t="str">
            <v>PRINTER</v>
          </cell>
          <cell r="E772" t="str">
            <v>81042-09-</v>
          </cell>
          <cell r="F772" t="str">
            <v>011</v>
          </cell>
          <cell r="J772">
            <v>0</v>
          </cell>
          <cell r="K772">
            <v>38005</v>
          </cell>
          <cell r="L772">
            <v>2284.08</v>
          </cell>
        </row>
        <row r="773">
          <cell r="A773" t="str">
            <v>5871</v>
          </cell>
          <cell r="C773" t="str">
            <v>PRINTER</v>
          </cell>
          <cell r="E773" t="str">
            <v>81042-09-</v>
          </cell>
          <cell r="F773" t="str">
            <v>011</v>
          </cell>
          <cell r="J773">
            <v>0</v>
          </cell>
          <cell r="K773">
            <v>37998</v>
          </cell>
          <cell r="L773">
            <v>1723.34</v>
          </cell>
        </row>
        <row r="774">
          <cell r="A774" t="str">
            <v>5872</v>
          </cell>
          <cell r="C774" t="str">
            <v>COMPUTER</v>
          </cell>
          <cell r="E774" t="str">
            <v>81042-09-</v>
          </cell>
          <cell r="F774" t="str">
            <v>011</v>
          </cell>
          <cell r="J774">
            <v>0</v>
          </cell>
          <cell r="K774">
            <v>38006</v>
          </cell>
          <cell r="L774">
            <v>910.01</v>
          </cell>
        </row>
        <row r="775">
          <cell r="A775" t="str">
            <v>5873</v>
          </cell>
          <cell r="C775" t="str">
            <v>COMPUTER</v>
          </cell>
          <cell r="E775" t="str">
            <v>81042-09-</v>
          </cell>
          <cell r="F775" t="str">
            <v>011</v>
          </cell>
          <cell r="J775">
            <v>0</v>
          </cell>
          <cell r="K775">
            <v>38006</v>
          </cell>
          <cell r="L775">
            <v>910</v>
          </cell>
        </row>
        <row r="776">
          <cell r="A776" t="str">
            <v>5874</v>
          </cell>
          <cell r="C776" t="str">
            <v>WORKSPACE D.7 BUILT-IN</v>
          </cell>
          <cell r="E776" t="str">
            <v>81042-09-</v>
          </cell>
          <cell r="F776" t="str">
            <v>704</v>
          </cell>
          <cell r="J776">
            <v>0</v>
          </cell>
          <cell r="K776">
            <v>38001</v>
          </cell>
          <cell r="L776">
            <v>2595.3000000000002</v>
          </cell>
        </row>
        <row r="777">
          <cell r="A777" t="str">
            <v>5875</v>
          </cell>
          <cell r="C777" t="str">
            <v>WORKSPACE D.7 BUILT-IN</v>
          </cell>
          <cell r="E777" t="str">
            <v>81042-09-</v>
          </cell>
          <cell r="F777" t="str">
            <v>804</v>
          </cell>
          <cell r="J777">
            <v>0</v>
          </cell>
          <cell r="K777">
            <v>38001</v>
          </cell>
          <cell r="L777">
            <v>2595.29</v>
          </cell>
        </row>
        <row r="778">
          <cell r="A778" t="str">
            <v>5876</v>
          </cell>
          <cell r="C778" t="str">
            <v>COMPUTER</v>
          </cell>
          <cell r="D778" t="str">
            <v>P4</v>
          </cell>
          <cell r="E778" t="str">
            <v>81042-09-</v>
          </cell>
          <cell r="F778" t="str">
            <v>011</v>
          </cell>
          <cell r="J778">
            <v>0</v>
          </cell>
          <cell r="K778">
            <v>38050</v>
          </cell>
          <cell r="L778">
            <v>883.38</v>
          </cell>
        </row>
        <row r="779">
          <cell r="A779" t="str">
            <v>5877</v>
          </cell>
          <cell r="C779" t="str">
            <v>COMPUTER</v>
          </cell>
          <cell r="D779" t="str">
            <v>P4</v>
          </cell>
          <cell r="E779" t="str">
            <v>81042-09-</v>
          </cell>
          <cell r="F779" t="str">
            <v>011</v>
          </cell>
          <cell r="J779">
            <v>0</v>
          </cell>
          <cell r="K779">
            <v>38050</v>
          </cell>
          <cell r="L779">
            <v>883.37</v>
          </cell>
        </row>
        <row r="780">
          <cell r="A780" t="str">
            <v>5878</v>
          </cell>
          <cell r="C780" t="str">
            <v>COMPUTER SERVER &amp; UPS</v>
          </cell>
          <cell r="E780" t="str">
            <v>81042-09-</v>
          </cell>
          <cell r="F780" t="str">
            <v>011</v>
          </cell>
          <cell r="J780">
            <v>0</v>
          </cell>
          <cell r="K780">
            <v>38050</v>
          </cell>
          <cell r="L780">
            <v>8581.1</v>
          </cell>
        </row>
        <row r="781">
          <cell r="A781" t="str">
            <v>5880</v>
          </cell>
          <cell r="C781" t="str">
            <v>DESK/TABLE KENASTON D.6</v>
          </cell>
          <cell r="E781" t="str">
            <v>81042-09-</v>
          </cell>
          <cell r="F781" t="str">
            <v>604</v>
          </cell>
          <cell r="J781">
            <v>0</v>
          </cell>
          <cell r="K781">
            <v>38078</v>
          </cell>
          <cell r="L781">
            <v>1205.3599999999999</v>
          </cell>
        </row>
        <row r="782">
          <cell r="A782" t="str">
            <v>5881</v>
          </cell>
          <cell r="C782" t="str">
            <v>TABLE/CHAIRS D.6 CONF RM.</v>
          </cell>
          <cell r="E782" t="str">
            <v>81042-09-</v>
          </cell>
          <cell r="F782" t="str">
            <v>604</v>
          </cell>
          <cell r="J782">
            <v>0</v>
          </cell>
          <cell r="K782">
            <v>38078</v>
          </cell>
          <cell r="L782">
            <v>1641.18</v>
          </cell>
        </row>
        <row r="783">
          <cell r="A783" t="str">
            <v>5882</v>
          </cell>
          <cell r="C783" t="str">
            <v>PLOTTER HP 800 42"</v>
          </cell>
          <cell r="E783" t="str">
            <v>81042-09-</v>
          </cell>
          <cell r="F783" t="str">
            <v>704</v>
          </cell>
          <cell r="J783">
            <v>0</v>
          </cell>
          <cell r="K783">
            <v>38117</v>
          </cell>
          <cell r="L783">
            <v>6992.95</v>
          </cell>
        </row>
        <row r="784">
          <cell r="A784" t="str">
            <v>5883-01</v>
          </cell>
          <cell r="C784" t="str">
            <v>IBM INTEL PENT 4</v>
          </cell>
          <cell r="D784" t="str">
            <v>818943U</v>
          </cell>
          <cell r="E784" t="str">
            <v>81042-09-</v>
          </cell>
          <cell r="J784">
            <v>0</v>
          </cell>
          <cell r="K784">
            <v>38140</v>
          </cell>
          <cell r="L784">
            <v>1189.24</v>
          </cell>
        </row>
        <row r="785">
          <cell r="A785" t="str">
            <v>5883-02</v>
          </cell>
          <cell r="C785" t="str">
            <v>IBM INTEL PENT 4</v>
          </cell>
          <cell r="D785" t="str">
            <v>818943U</v>
          </cell>
          <cell r="E785" t="str">
            <v>81042-09-</v>
          </cell>
          <cell r="J785">
            <v>0</v>
          </cell>
          <cell r="K785">
            <v>38140</v>
          </cell>
          <cell r="L785">
            <v>1189.24</v>
          </cell>
        </row>
        <row r="786">
          <cell r="A786" t="str">
            <v>5883-03</v>
          </cell>
          <cell r="C786" t="str">
            <v>IBM INTEL PENT 4</v>
          </cell>
          <cell r="D786" t="str">
            <v>818943U</v>
          </cell>
          <cell r="E786" t="str">
            <v>81042-09-</v>
          </cell>
          <cell r="J786">
            <v>0</v>
          </cell>
          <cell r="K786">
            <v>38140</v>
          </cell>
          <cell r="L786">
            <v>1189.25</v>
          </cell>
        </row>
        <row r="787">
          <cell r="A787" t="str">
            <v>5884</v>
          </cell>
          <cell r="C787" t="str">
            <v>COMPUTER/INTEL</v>
          </cell>
          <cell r="D787" t="str">
            <v>TC A50P</v>
          </cell>
          <cell r="E787" t="str">
            <v>81042-09-</v>
          </cell>
          <cell r="F787" t="str">
            <v>011</v>
          </cell>
          <cell r="J787">
            <v>0</v>
          </cell>
          <cell r="K787">
            <v>38205</v>
          </cell>
          <cell r="L787">
            <v>821.67</v>
          </cell>
        </row>
        <row r="788">
          <cell r="A788" t="str">
            <v>5886</v>
          </cell>
          <cell r="C788" t="str">
            <v>COMPUTER/INTEL PENTIUM</v>
          </cell>
          <cell r="D788" t="str">
            <v>IBM/INTEL</v>
          </cell>
          <cell r="E788" t="str">
            <v>81042-09-</v>
          </cell>
          <cell r="F788" t="str">
            <v>011</v>
          </cell>
          <cell r="J788">
            <v>0</v>
          </cell>
          <cell r="K788">
            <v>38217</v>
          </cell>
          <cell r="L788">
            <v>1996.13</v>
          </cell>
        </row>
        <row r="789">
          <cell r="A789" t="str">
            <v>5892</v>
          </cell>
          <cell r="C789" t="str">
            <v>OFFICE EQUIPMENT</v>
          </cell>
          <cell r="E789" t="str">
            <v>81042-09-</v>
          </cell>
          <cell r="F789" t="str">
            <v>804</v>
          </cell>
          <cell r="J789">
            <v>0</v>
          </cell>
          <cell r="K789">
            <v>38191</v>
          </cell>
          <cell r="L789">
            <v>6587.56</v>
          </cell>
        </row>
        <row r="790">
          <cell r="A790" t="str">
            <v>5895</v>
          </cell>
          <cell r="C790" t="str">
            <v>WORKSPACES BUILT-IN CORP</v>
          </cell>
          <cell r="E790" t="str">
            <v>81042-09-</v>
          </cell>
          <cell r="F790" t="str">
            <v>011</v>
          </cell>
          <cell r="J790">
            <v>0</v>
          </cell>
          <cell r="K790">
            <v>38364</v>
          </cell>
          <cell r="L790">
            <v>3989.01</v>
          </cell>
        </row>
        <row r="791">
          <cell r="A791" t="str">
            <v>5896</v>
          </cell>
          <cell r="C791" t="str">
            <v>WORKSTATION CUBICAL CORP</v>
          </cell>
          <cell r="E791" t="str">
            <v>81042-09-</v>
          </cell>
          <cell r="F791" t="str">
            <v>011</v>
          </cell>
          <cell r="J791">
            <v>0</v>
          </cell>
          <cell r="K791">
            <v>38366</v>
          </cell>
          <cell r="L791">
            <v>4097</v>
          </cell>
        </row>
        <row r="792">
          <cell r="A792" t="str">
            <v>5915</v>
          </cell>
          <cell r="C792" t="str">
            <v>SISNEROS COMPUTER TABLES</v>
          </cell>
          <cell r="E792" t="str">
            <v>81042-09-</v>
          </cell>
          <cell r="F792" t="str">
            <v>011</v>
          </cell>
          <cell r="J792">
            <v>0</v>
          </cell>
          <cell r="K792">
            <v>38930</v>
          </cell>
          <cell r="L792">
            <v>4286.7</v>
          </cell>
        </row>
        <row r="793">
          <cell r="A793" t="str">
            <v>5916</v>
          </cell>
          <cell r="C793" t="str">
            <v>2 MAVERICK OFFICE DESKS</v>
          </cell>
          <cell r="D793" t="str">
            <v>DESKS</v>
          </cell>
          <cell r="E793" t="str">
            <v>81042-09-</v>
          </cell>
          <cell r="F793" t="str">
            <v>011</v>
          </cell>
          <cell r="J793">
            <v>0</v>
          </cell>
          <cell r="K793">
            <v>39052</v>
          </cell>
          <cell r="L793">
            <v>3539.78</v>
          </cell>
        </row>
        <row r="794">
          <cell r="A794" t="str">
            <v>5919</v>
          </cell>
          <cell r="C794" t="str">
            <v>SFS FRONT OFFICES BLINDS</v>
          </cell>
          <cell r="D794" t="str">
            <v>BLINDS</v>
          </cell>
          <cell r="E794" t="str">
            <v>81042-09-</v>
          </cell>
          <cell r="F794" t="str">
            <v>011</v>
          </cell>
          <cell r="J794">
            <v>0</v>
          </cell>
          <cell r="K794">
            <v>39191</v>
          </cell>
          <cell r="L794">
            <v>3637.2</v>
          </cell>
        </row>
        <row r="795">
          <cell r="A795" t="str">
            <v>5921</v>
          </cell>
          <cell r="C795" t="str">
            <v>12 BURGANDY LEATHER CHAIR</v>
          </cell>
          <cell r="D795" t="str">
            <v>SS65(6501)</v>
          </cell>
          <cell r="E795" t="str">
            <v>81042-09-</v>
          </cell>
          <cell r="F795" t="str">
            <v>011</v>
          </cell>
          <cell r="J795">
            <v>0</v>
          </cell>
          <cell r="K795">
            <v>39203</v>
          </cell>
          <cell r="L795">
            <v>13648.24</v>
          </cell>
        </row>
        <row r="796">
          <cell r="A796" t="str">
            <v>5922</v>
          </cell>
          <cell r="C796" t="str">
            <v>GREY NEBULA/BLACK CUBICAL DESK</v>
          </cell>
          <cell r="E796" t="str">
            <v>81042-09-</v>
          </cell>
          <cell r="F796" t="str">
            <v>011</v>
          </cell>
          <cell r="J796">
            <v>0</v>
          </cell>
          <cell r="K796">
            <v>39375</v>
          </cell>
          <cell r="L796">
            <v>4461.1899999999996</v>
          </cell>
        </row>
        <row r="797">
          <cell r="A797" t="str">
            <v>6028</v>
          </cell>
          <cell r="C797" t="str">
            <v>BAKERSFIELD OFF IMPROVEMT</v>
          </cell>
          <cell r="E797" t="str">
            <v>81042-09-</v>
          </cell>
          <cell r="F797" t="str">
            <v>304</v>
          </cell>
          <cell r="J797">
            <v>0</v>
          </cell>
          <cell r="K797">
            <v>29190</v>
          </cell>
          <cell r="L797">
            <v>68767</v>
          </cell>
        </row>
        <row r="798">
          <cell r="A798" t="str">
            <v>6029</v>
          </cell>
          <cell r="C798" t="str">
            <v>SANTA ANA OFFICE &amp; SHOP</v>
          </cell>
          <cell r="E798" t="str">
            <v>81042-09-</v>
          </cell>
          <cell r="F798" t="str">
            <v>404</v>
          </cell>
          <cell r="J798">
            <v>0</v>
          </cell>
          <cell r="K798">
            <v>30103</v>
          </cell>
          <cell r="L798">
            <v>288604</v>
          </cell>
        </row>
        <row r="799">
          <cell r="A799" t="str">
            <v>6029-2</v>
          </cell>
          <cell r="C799" t="str">
            <v>ALARM SYSTEM</v>
          </cell>
          <cell r="E799" t="str">
            <v>81042-09-</v>
          </cell>
          <cell r="J799">
            <v>0</v>
          </cell>
          <cell r="K799">
            <v>30195</v>
          </cell>
          <cell r="L799">
            <v>550</v>
          </cell>
        </row>
        <row r="800">
          <cell r="A800" t="str">
            <v>6029-4</v>
          </cell>
          <cell r="C800" t="str">
            <v>SIGN</v>
          </cell>
          <cell r="E800" t="str">
            <v>81042-09-</v>
          </cell>
          <cell r="J800">
            <v>0</v>
          </cell>
          <cell r="K800">
            <v>30195</v>
          </cell>
          <cell r="L800">
            <v>275</v>
          </cell>
        </row>
        <row r="801">
          <cell r="A801" t="str">
            <v>6029-5</v>
          </cell>
          <cell r="C801" t="str">
            <v>YARD FENCE</v>
          </cell>
          <cell r="E801" t="str">
            <v>81042-09-</v>
          </cell>
          <cell r="J801">
            <v>0</v>
          </cell>
          <cell r="K801">
            <v>30195</v>
          </cell>
          <cell r="L801">
            <v>3366</v>
          </cell>
        </row>
        <row r="802">
          <cell r="A802" t="str">
            <v>6029-7</v>
          </cell>
          <cell r="C802" t="str">
            <v>PAINT, LANDSCAPE SHOP</v>
          </cell>
          <cell r="E802" t="str">
            <v>81042-09-</v>
          </cell>
          <cell r="J802">
            <v>0</v>
          </cell>
          <cell r="K802">
            <v>30195</v>
          </cell>
          <cell r="L802">
            <v>12395</v>
          </cell>
        </row>
        <row r="803">
          <cell r="A803" t="str">
            <v>6030</v>
          </cell>
          <cell r="C803" t="str">
            <v>RETAINING WALLS SFS</v>
          </cell>
          <cell r="E803" t="str">
            <v>81042-09-</v>
          </cell>
          <cell r="F803" t="str">
            <v>104</v>
          </cell>
          <cell r="J803">
            <v>0</v>
          </cell>
          <cell r="K803">
            <v>32813</v>
          </cell>
          <cell r="L803">
            <v>137308</v>
          </cell>
        </row>
        <row r="804">
          <cell r="A804" t="str">
            <v>6031</v>
          </cell>
          <cell r="C804" t="str">
            <v>SURVEYING-BLOOMFIELD</v>
          </cell>
          <cell r="E804" t="str">
            <v>81042-09-</v>
          </cell>
          <cell r="F804" t="str">
            <v>104</v>
          </cell>
          <cell r="J804">
            <v>0</v>
          </cell>
          <cell r="K804">
            <v>33117</v>
          </cell>
          <cell r="L804">
            <v>1192</v>
          </cell>
        </row>
        <row r="805">
          <cell r="A805" t="str">
            <v>6033</v>
          </cell>
          <cell r="C805" t="str">
            <v>OFFICE TRAILER&amp; IMP DIV.7</v>
          </cell>
          <cell r="E805" t="str">
            <v>81042-09-</v>
          </cell>
          <cell r="F805" t="str">
            <v>604</v>
          </cell>
          <cell r="J805">
            <v>0</v>
          </cell>
          <cell r="K805">
            <v>34669</v>
          </cell>
          <cell r="L805">
            <v>47220</v>
          </cell>
        </row>
        <row r="806">
          <cell r="A806" t="str">
            <v>6034</v>
          </cell>
          <cell r="C806" t="str">
            <v>SITE GAS METER/BLOOMFIELD</v>
          </cell>
          <cell r="E806" t="str">
            <v>81042-09-</v>
          </cell>
          <cell r="F806" t="str">
            <v>104</v>
          </cell>
          <cell r="J806">
            <v>0</v>
          </cell>
          <cell r="K806">
            <v>33117</v>
          </cell>
          <cell r="L806">
            <v>5555</v>
          </cell>
        </row>
        <row r="807">
          <cell r="A807" t="str">
            <v>6035</v>
          </cell>
          <cell r="C807" t="str">
            <v>SITE SEWER &amp; WATER</v>
          </cell>
          <cell r="E807" t="str">
            <v>81042-09-</v>
          </cell>
          <cell r="F807" t="str">
            <v>104</v>
          </cell>
          <cell r="J807">
            <v>0</v>
          </cell>
          <cell r="K807">
            <v>33117</v>
          </cell>
          <cell r="L807">
            <v>27475</v>
          </cell>
        </row>
        <row r="808">
          <cell r="A808" t="str">
            <v>6036</v>
          </cell>
          <cell r="C808" t="str">
            <v>GRADING LAND SITE</v>
          </cell>
          <cell r="E808" t="str">
            <v>81042-09-</v>
          </cell>
          <cell r="F808" t="str">
            <v>104</v>
          </cell>
          <cell r="J808">
            <v>0</v>
          </cell>
          <cell r="K808">
            <v>33117</v>
          </cell>
          <cell r="L808">
            <v>63613</v>
          </cell>
        </row>
        <row r="809">
          <cell r="A809" t="str">
            <v>6037</v>
          </cell>
          <cell r="C809" t="str">
            <v>GRADING BUILDING SITE</v>
          </cell>
          <cell r="E809" t="str">
            <v>81042-09-</v>
          </cell>
          <cell r="F809" t="str">
            <v>104</v>
          </cell>
          <cell r="J809">
            <v>0</v>
          </cell>
          <cell r="K809">
            <v>33117</v>
          </cell>
          <cell r="L809">
            <v>7862</v>
          </cell>
        </row>
        <row r="810">
          <cell r="A810" t="str">
            <v>6038</v>
          </cell>
          <cell r="C810" t="str">
            <v>OFFICE BUILDING</v>
          </cell>
          <cell r="E810" t="str">
            <v>81042-09-</v>
          </cell>
          <cell r="F810" t="str">
            <v>104</v>
          </cell>
          <cell r="J810">
            <v>0</v>
          </cell>
          <cell r="K810">
            <v>33117</v>
          </cell>
          <cell r="L810">
            <v>767777</v>
          </cell>
        </row>
        <row r="811">
          <cell r="A811" t="str">
            <v>6038-1</v>
          </cell>
          <cell r="C811" t="str">
            <v>BUILDING INSPECTION</v>
          </cell>
          <cell r="E811" t="str">
            <v>81042-09-</v>
          </cell>
          <cell r="J811">
            <v>0</v>
          </cell>
          <cell r="K811">
            <v>33117</v>
          </cell>
          <cell r="L811">
            <v>10768</v>
          </cell>
        </row>
        <row r="812">
          <cell r="A812" t="str">
            <v>6038-2</v>
          </cell>
          <cell r="C812" t="str">
            <v>BUILDING DESIGN FEES</v>
          </cell>
          <cell r="E812" t="str">
            <v>81042-09-</v>
          </cell>
          <cell r="J812">
            <v>0</v>
          </cell>
          <cell r="K812">
            <v>33117</v>
          </cell>
          <cell r="L812">
            <v>181894</v>
          </cell>
        </row>
        <row r="813">
          <cell r="A813" t="str">
            <v>6038-3</v>
          </cell>
          <cell r="C813" t="str">
            <v>BUILDING CONSTRUCTION FEE</v>
          </cell>
          <cell r="E813" t="str">
            <v>81042-09-</v>
          </cell>
          <cell r="J813">
            <v>0</v>
          </cell>
          <cell r="K813">
            <v>33117</v>
          </cell>
          <cell r="L813">
            <v>33044</v>
          </cell>
        </row>
        <row r="814">
          <cell r="A814" t="str">
            <v>6038-4</v>
          </cell>
          <cell r="C814" t="str">
            <v>CONSTRUCTION LOAN INTERST</v>
          </cell>
          <cell r="E814" t="str">
            <v>81042-09-</v>
          </cell>
          <cell r="J814">
            <v>0</v>
          </cell>
          <cell r="K814">
            <v>33117</v>
          </cell>
          <cell r="L814">
            <v>26828</v>
          </cell>
        </row>
        <row r="815">
          <cell r="A815" t="str">
            <v>6039</v>
          </cell>
          <cell r="C815" t="str">
            <v>TILE ROOFING</v>
          </cell>
          <cell r="E815" t="str">
            <v>81042-09-</v>
          </cell>
          <cell r="F815" t="str">
            <v>104</v>
          </cell>
          <cell r="J815">
            <v>0</v>
          </cell>
          <cell r="K815">
            <v>33117</v>
          </cell>
          <cell r="L815">
            <v>500</v>
          </cell>
        </row>
        <row r="816">
          <cell r="A816" t="str">
            <v>6041</v>
          </cell>
          <cell r="C816" t="str">
            <v>CERAMIC TILE</v>
          </cell>
          <cell r="E816" t="str">
            <v>81042-09-</v>
          </cell>
          <cell r="F816" t="str">
            <v>104</v>
          </cell>
          <cell r="J816">
            <v>0</v>
          </cell>
          <cell r="K816">
            <v>33117</v>
          </cell>
          <cell r="L816">
            <v>8265</v>
          </cell>
        </row>
        <row r="817">
          <cell r="A817" t="str">
            <v>6042</v>
          </cell>
          <cell r="C817" t="str">
            <v>FIRE SPRINKLER SYSTEM</v>
          </cell>
          <cell r="E817" t="str">
            <v>81042-09-</v>
          </cell>
          <cell r="F817" t="str">
            <v>104</v>
          </cell>
          <cell r="J817">
            <v>0</v>
          </cell>
          <cell r="K817">
            <v>33117</v>
          </cell>
          <cell r="L817">
            <v>58295</v>
          </cell>
        </row>
        <row r="818">
          <cell r="A818" t="str">
            <v>6043</v>
          </cell>
          <cell r="C818" t="str">
            <v>HVAC DUCTS/BLOOMFIELD</v>
          </cell>
          <cell r="E818" t="str">
            <v>81042-09-</v>
          </cell>
          <cell r="F818" t="str">
            <v>104</v>
          </cell>
          <cell r="J818">
            <v>0</v>
          </cell>
          <cell r="K818">
            <v>33117</v>
          </cell>
          <cell r="L818">
            <v>22500</v>
          </cell>
        </row>
        <row r="819">
          <cell r="A819" t="str">
            <v>6044</v>
          </cell>
          <cell r="C819" t="str">
            <v>HVAC MECHANICAL-BLOOMFILD</v>
          </cell>
          <cell r="E819" t="str">
            <v>81042-09-</v>
          </cell>
          <cell r="F819" t="str">
            <v>104</v>
          </cell>
          <cell r="J819">
            <v>0</v>
          </cell>
          <cell r="K819">
            <v>33117</v>
          </cell>
          <cell r="L819">
            <v>29440</v>
          </cell>
        </row>
        <row r="820">
          <cell r="A820" t="str">
            <v>6045</v>
          </cell>
          <cell r="C820" t="str">
            <v>PARKING LOT-BLOOMFIELD</v>
          </cell>
          <cell r="E820" t="str">
            <v>81042-09-</v>
          </cell>
          <cell r="F820" t="str">
            <v>104</v>
          </cell>
          <cell r="J820">
            <v>0</v>
          </cell>
          <cell r="K820">
            <v>33117</v>
          </cell>
          <cell r="L820">
            <v>165214</v>
          </cell>
        </row>
        <row r="821">
          <cell r="A821" t="str">
            <v>6046</v>
          </cell>
          <cell r="C821" t="str">
            <v>OFFICE BUILDING SIGNS</v>
          </cell>
          <cell r="E821" t="str">
            <v>81042-09-</v>
          </cell>
          <cell r="F821" t="str">
            <v>104</v>
          </cell>
          <cell r="J821">
            <v>0</v>
          </cell>
          <cell r="K821">
            <v>33117</v>
          </cell>
          <cell r="L821">
            <v>6454</v>
          </cell>
        </row>
        <row r="822">
          <cell r="A822" t="str">
            <v>6047</v>
          </cell>
          <cell r="C822" t="str">
            <v>CHAIN LINK FENCE</v>
          </cell>
          <cell r="E822" t="str">
            <v>81042-09-</v>
          </cell>
          <cell r="F822" t="str">
            <v>104</v>
          </cell>
          <cell r="J822">
            <v>0</v>
          </cell>
          <cell r="K822">
            <v>33117</v>
          </cell>
          <cell r="L822">
            <v>1835</v>
          </cell>
        </row>
        <row r="823">
          <cell r="A823" t="str">
            <v>6048</v>
          </cell>
          <cell r="C823" t="str">
            <v>LANDSCAPING - BLOOMFIELD</v>
          </cell>
          <cell r="E823" t="str">
            <v>81042-09-</v>
          </cell>
          <cell r="F823" t="str">
            <v>104</v>
          </cell>
          <cell r="J823">
            <v>0</v>
          </cell>
          <cell r="K823">
            <v>33117</v>
          </cell>
          <cell r="L823">
            <v>46250</v>
          </cell>
        </row>
        <row r="824">
          <cell r="A824" t="str">
            <v>6049</v>
          </cell>
          <cell r="C824" t="str">
            <v>SHOP BUILDING - LA DIST.</v>
          </cell>
          <cell r="E824" t="str">
            <v>81042-09-</v>
          </cell>
          <cell r="F824" t="str">
            <v>104</v>
          </cell>
          <cell r="J824">
            <v>0</v>
          </cell>
          <cell r="K824">
            <v>33117</v>
          </cell>
          <cell r="L824">
            <v>315000</v>
          </cell>
        </row>
        <row r="825">
          <cell r="A825" t="str">
            <v>6050</v>
          </cell>
          <cell r="C825" t="str">
            <v>FUEL TANKS - LA DIST.</v>
          </cell>
          <cell r="E825" t="str">
            <v>81042-09-</v>
          </cell>
          <cell r="F825" t="str">
            <v>104</v>
          </cell>
          <cell r="J825">
            <v>0</v>
          </cell>
          <cell r="K825">
            <v>33117</v>
          </cell>
          <cell r="L825">
            <v>65125</v>
          </cell>
        </row>
        <row r="826">
          <cell r="A826" t="str">
            <v>6050-1</v>
          </cell>
          <cell r="C826" t="str">
            <v>FUEL SYSTEM</v>
          </cell>
          <cell r="E826" t="str">
            <v>81042-09-</v>
          </cell>
          <cell r="J826">
            <v>0</v>
          </cell>
          <cell r="K826">
            <v>37956</v>
          </cell>
          <cell r="L826">
            <v>57565.15</v>
          </cell>
        </row>
        <row r="827">
          <cell r="A827" t="str">
            <v>6057</v>
          </cell>
          <cell r="C827" t="str">
            <v>CARPET</v>
          </cell>
          <cell r="E827" t="str">
            <v>81042-09-</v>
          </cell>
          <cell r="F827" t="str">
            <v>404</v>
          </cell>
          <cell r="J827">
            <v>0</v>
          </cell>
          <cell r="K827">
            <v>36495</v>
          </cell>
          <cell r="L827">
            <v>10764</v>
          </cell>
        </row>
        <row r="828">
          <cell r="A828" t="str">
            <v>6058</v>
          </cell>
          <cell r="C828" t="str">
            <v>DIST 3 OFFICE TRAILER</v>
          </cell>
          <cell r="E828" t="str">
            <v>81042-09-</v>
          </cell>
          <cell r="F828" t="str">
            <v>304</v>
          </cell>
          <cell r="J828">
            <v>0</v>
          </cell>
          <cell r="K828">
            <v>36986</v>
          </cell>
          <cell r="L828">
            <v>40269.120000000003</v>
          </cell>
        </row>
        <row r="829">
          <cell r="A829" t="str">
            <v>6059</v>
          </cell>
          <cell r="C829" t="str">
            <v>CARPET (BAKERSFIELD)</v>
          </cell>
          <cell r="E829" t="str">
            <v>81042-09-</v>
          </cell>
          <cell r="F829" t="str">
            <v>304</v>
          </cell>
          <cell r="J829">
            <v>0</v>
          </cell>
          <cell r="K829">
            <v>37419</v>
          </cell>
          <cell r="L829">
            <v>3962</v>
          </cell>
        </row>
        <row r="830">
          <cell r="A830" t="str">
            <v>6060</v>
          </cell>
          <cell r="C830" t="str">
            <v>HVAC-10 UNITS/BLOOMFIELD</v>
          </cell>
          <cell r="E830" t="str">
            <v>81042-09-</v>
          </cell>
          <cell r="F830" t="str">
            <v>011</v>
          </cell>
          <cell r="J830">
            <v>0</v>
          </cell>
          <cell r="K830">
            <v>37742</v>
          </cell>
          <cell r="L830">
            <v>41986.43</v>
          </cell>
        </row>
        <row r="831">
          <cell r="A831" t="str">
            <v>6061</v>
          </cell>
          <cell r="C831" t="str">
            <v>DIST.6 TRAILER REMODEL</v>
          </cell>
          <cell r="E831" t="str">
            <v>81042-09-</v>
          </cell>
          <cell r="F831" t="str">
            <v>604</v>
          </cell>
          <cell r="J831">
            <v>0</v>
          </cell>
          <cell r="K831">
            <v>37956</v>
          </cell>
          <cell r="L831">
            <v>29432.3</v>
          </cell>
        </row>
        <row r="832">
          <cell r="A832" t="str">
            <v>6062</v>
          </cell>
          <cell r="C832" t="str">
            <v>DIST.7&amp;8 LEASEHOLD IMPROV</v>
          </cell>
          <cell r="E832" t="str">
            <v>81042-09-</v>
          </cell>
          <cell r="F832" t="str">
            <v>011</v>
          </cell>
          <cell r="J832">
            <v>0</v>
          </cell>
          <cell r="K832">
            <v>37956</v>
          </cell>
          <cell r="L832">
            <v>33365.17</v>
          </cell>
        </row>
        <row r="833">
          <cell r="A833" t="str">
            <v>6064</v>
          </cell>
          <cell r="C833" t="str">
            <v>D8 RECEPTION STATION</v>
          </cell>
          <cell r="E833" t="str">
            <v>81042-09-</v>
          </cell>
          <cell r="F833" t="str">
            <v>804</v>
          </cell>
          <cell r="J833">
            <v>0</v>
          </cell>
          <cell r="K833">
            <v>38078</v>
          </cell>
          <cell r="L833">
            <v>1293.5899999999999</v>
          </cell>
        </row>
        <row r="834">
          <cell r="A834" t="str">
            <v>6065</v>
          </cell>
          <cell r="C834" t="str">
            <v>AIR CONDITIONER-TRANE 3.5</v>
          </cell>
          <cell r="D834" t="str">
            <v>YCP042F1MO</v>
          </cell>
          <cell r="E834" t="str">
            <v>81042-09-</v>
          </cell>
          <cell r="F834" t="str">
            <v>304</v>
          </cell>
          <cell r="J834">
            <v>0</v>
          </cell>
          <cell r="K834">
            <v>38567</v>
          </cell>
          <cell r="L834">
            <v>4585</v>
          </cell>
        </row>
        <row r="835">
          <cell r="A835" t="str">
            <v>6066</v>
          </cell>
          <cell r="C835" t="str">
            <v>AIR CONDITIONER-TRANE 3.5</v>
          </cell>
          <cell r="D835" t="str">
            <v>YCP042G1MO</v>
          </cell>
          <cell r="E835" t="str">
            <v>81042-09-</v>
          </cell>
          <cell r="F835" t="str">
            <v>304</v>
          </cell>
          <cell r="J835">
            <v>0</v>
          </cell>
          <cell r="K835">
            <v>38567</v>
          </cell>
          <cell r="L835">
            <v>4585</v>
          </cell>
        </row>
        <row r="836">
          <cell r="A836" t="str">
            <v>6067</v>
          </cell>
          <cell r="C836" t="str">
            <v>CARPET &amp; CUBICLE REMODEL</v>
          </cell>
          <cell r="E836" t="str">
            <v>81042-09-</v>
          </cell>
          <cell r="F836" t="str">
            <v>011</v>
          </cell>
          <cell r="J836">
            <v>0</v>
          </cell>
          <cell r="K836">
            <v>38706</v>
          </cell>
          <cell r="L836">
            <v>44313.5</v>
          </cell>
        </row>
        <row r="837">
          <cell r="A837" t="str">
            <v>6068</v>
          </cell>
          <cell r="C837" t="str">
            <v>YARD GATE-SFS</v>
          </cell>
          <cell r="E837" t="str">
            <v>81042-09-</v>
          </cell>
          <cell r="F837" t="str">
            <v>104</v>
          </cell>
          <cell r="J837">
            <v>0</v>
          </cell>
          <cell r="K837">
            <v>38808</v>
          </cell>
          <cell r="L837">
            <v>20537.2</v>
          </cell>
        </row>
        <row r="838">
          <cell r="A838" t="str">
            <v>6069</v>
          </cell>
          <cell r="C838" t="str">
            <v>CONCRETE DIVISION OFFICE</v>
          </cell>
          <cell r="D838" t="str">
            <v>OFFICE RM</v>
          </cell>
          <cell r="E838" t="str">
            <v>81042-09-</v>
          </cell>
          <cell r="F838" t="str">
            <v>114</v>
          </cell>
          <cell r="J838">
            <v>0</v>
          </cell>
          <cell r="K838">
            <v>39051</v>
          </cell>
          <cell r="L838">
            <v>6317</v>
          </cell>
        </row>
        <row r="839">
          <cell r="A839" t="str">
            <v>6070</v>
          </cell>
          <cell r="C839" t="str">
            <v>2 5-TON TRANE PKG HEAT/AC</v>
          </cell>
          <cell r="D839" t="str">
            <v>HEATER/AC</v>
          </cell>
          <cell r="E839" t="str">
            <v>81042-09-</v>
          </cell>
          <cell r="F839" t="str">
            <v>404</v>
          </cell>
          <cell r="J839">
            <v>0</v>
          </cell>
          <cell r="K839">
            <v>39063</v>
          </cell>
          <cell r="L839">
            <v>12000</v>
          </cell>
        </row>
        <row r="840">
          <cell r="A840" t="str">
            <v>6071</v>
          </cell>
          <cell r="C840" t="str">
            <v>SFS YARD LIGHT FIXTURES</v>
          </cell>
          <cell r="D840" t="str">
            <v>LIGHT FIXT</v>
          </cell>
          <cell r="E840" t="str">
            <v>81042-09-</v>
          </cell>
          <cell r="F840" t="str">
            <v>104</v>
          </cell>
          <cell r="J840">
            <v>0</v>
          </cell>
          <cell r="K840">
            <v>39173</v>
          </cell>
          <cell r="L840">
            <v>10967.09</v>
          </cell>
        </row>
        <row r="841">
          <cell r="A841" t="str">
            <v>6072</v>
          </cell>
          <cell r="C841" t="str">
            <v>SFS KITCHEN CABINETS</v>
          </cell>
          <cell r="D841" t="str">
            <v>WIC 32MM</v>
          </cell>
          <cell r="E841" t="str">
            <v>81042-09-</v>
          </cell>
          <cell r="F841" t="str">
            <v>011</v>
          </cell>
          <cell r="J841">
            <v>0</v>
          </cell>
          <cell r="K841">
            <v>39386</v>
          </cell>
          <cell r="L841">
            <v>5591.78</v>
          </cell>
        </row>
        <row r="842">
          <cell r="A842" t="str">
            <v>5744-1</v>
          </cell>
          <cell r="C842" t="str">
            <v>BID2WIN 2005 UPGRADE</v>
          </cell>
          <cell r="E842" t="str">
            <v>81042-04-</v>
          </cell>
          <cell r="J842">
            <v>0</v>
          </cell>
          <cell r="K842">
            <v>38443</v>
          </cell>
          <cell r="L842">
            <v>12250</v>
          </cell>
        </row>
        <row r="843">
          <cell r="A843" t="str">
            <v>5752-1</v>
          </cell>
          <cell r="C843" t="str">
            <v>HARD DRIVE</v>
          </cell>
          <cell r="E843" t="str">
            <v>81042-04-</v>
          </cell>
          <cell r="J843">
            <v>0</v>
          </cell>
          <cell r="K843">
            <v>37865</v>
          </cell>
          <cell r="L843">
            <v>1208.1400000000001</v>
          </cell>
        </row>
        <row r="844">
          <cell r="A844" t="str">
            <v>5752-2</v>
          </cell>
          <cell r="C844" t="str">
            <v>HARD DRIVE</v>
          </cell>
          <cell r="E844" t="str">
            <v>81042-04-</v>
          </cell>
          <cell r="J844">
            <v>0</v>
          </cell>
          <cell r="K844">
            <v>37865</v>
          </cell>
          <cell r="L844">
            <v>1208.1400000000001</v>
          </cell>
        </row>
        <row r="845">
          <cell r="A845" t="str">
            <v>5752-3</v>
          </cell>
          <cell r="C845" t="str">
            <v>HARD DRIVE</v>
          </cell>
          <cell r="E845" t="str">
            <v>81042-04-</v>
          </cell>
          <cell r="J845">
            <v>0</v>
          </cell>
          <cell r="K845">
            <v>37865</v>
          </cell>
          <cell r="L845">
            <v>1208.1400000000001</v>
          </cell>
        </row>
        <row r="846">
          <cell r="A846" t="str">
            <v>5768</v>
          </cell>
          <cell r="C846" t="str">
            <v>VPN HARDWARE</v>
          </cell>
          <cell r="E846" t="str">
            <v>81042-04-</v>
          </cell>
          <cell r="F846" t="str">
            <v>031</v>
          </cell>
          <cell r="J846">
            <v>0</v>
          </cell>
          <cell r="K846">
            <v>37316</v>
          </cell>
          <cell r="L846">
            <v>7332.24</v>
          </cell>
        </row>
        <row r="847">
          <cell r="A847" t="str">
            <v>5770</v>
          </cell>
          <cell r="C847" t="str">
            <v>CISCO MODULAR ROUTER</v>
          </cell>
          <cell r="E847" t="str">
            <v>81042-04-</v>
          </cell>
          <cell r="F847" t="str">
            <v>031</v>
          </cell>
          <cell r="J847">
            <v>0</v>
          </cell>
          <cell r="K847">
            <v>37362</v>
          </cell>
          <cell r="L847">
            <v>1830</v>
          </cell>
        </row>
        <row r="848">
          <cell r="A848" t="str">
            <v>5771</v>
          </cell>
          <cell r="C848" t="str">
            <v>OUTPUT QUEUE SOFTWARE</v>
          </cell>
          <cell r="E848" t="str">
            <v>81042-04-</v>
          </cell>
          <cell r="F848" t="str">
            <v>031</v>
          </cell>
          <cell r="J848">
            <v>0</v>
          </cell>
          <cell r="K848">
            <v>37378</v>
          </cell>
          <cell r="L848">
            <v>609</v>
          </cell>
        </row>
        <row r="849">
          <cell r="A849" t="str">
            <v>5772</v>
          </cell>
          <cell r="C849" t="str">
            <v>CISCO ROUNTER</v>
          </cell>
          <cell r="E849" t="str">
            <v>81042-04-</v>
          </cell>
          <cell r="F849" t="str">
            <v>031</v>
          </cell>
          <cell r="J849">
            <v>0</v>
          </cell>
          <cell r="K849">
            <v>37404</v>
          </cell>
          <cell r="L849">
            <v>770.7</v>
          </cell>
        </row>
        <row r="850">
          <cell r="A850" t="str">
            <v>5774</v>
          </cell>
          <cell r="C850" t="str">
            <v>DELL POWEREDGE COMPUTER</v>
          </cell>
          <cell r="D850" t="str">
            <v>550SC</v>
          </cell>
          <cell r="E850" t="str">
            <v>81042-04-</v>
          </cell>
          <cell r="F850" t="str">
            <v>031</v>
          </cell>
          <cell r="J850">
            <v>0</v>
          </cell>
          <cell r="K850">
            <v>37418</v>
          </cell>
          <cell r="L850">
            <v>933.08</v>
          </cell>
        </row>
        <row r="851">
          <cell r="A851" t="str">
            <v>5775</v>
          </cell>
          <cell r="C851" t="str">
            <v>GTCO ROLL-UP DIGITIZER</v>
          </cell>
          <cell r="E851" t="str">
            <v>81042-04-</v>
          </cell>
          <cell r="F851" t="str">
            <v>031</v>
          </cell>
          <cell r="J851">
            <v>0</v>
          </cell>
          <cell r="K851">
            <v>37413</v>
          </cell>
          <cell r="L851">
            <v>2781.25</v>
          </cell>
        </row>
        <row r="852">
          <cell r="A852" t="str">
            <v>5778</v>
          </cell>
          <cell r="C852" t="str">
            <v>APC UPS SYSTEM</v>
          </cell>
          <cell r="E852" t="str">
            <v>81042-04-</v>
          </cell>
          <cell r="F852" t="str">
            <v>031</v>
          </cell>
          <cell r="J852">
            <v>0</v>
          </cell>
          <cell r="K852">
            <v>37454</v>
          </cell>
          <cell r="L852">
            <v>1175.01</v>
          </cell>
        </row>
        <row r="853">
          <cell r="A853" t="str">
            <v>5779</v>
          </cell>
          <cell r="C853" t="str">
            <v>WINSPOOL SOFTWARE</v>
          </cell>
          <cell r="D853" t="str">
            <v>WINSPOOL</v>
          </cell>
          <cell r="E853" t="str">
            <v>81042-04-</v>
          </cell>
          <cell r="F853" t="str">
            <v>031</v>
          </cell>
          <cell r="J853">
            <v>0</v>
          </cell>
          <cell r="K853">
            <v>37446</v>
          </cell>
          <cell r="L853">
            <v>3998</v>
          </cell>
        </row>
        <row r="854">
          <cell r="A854" t="str">
            <v>5788</v>
          </cell>
          <cell r="C854" t="str">
            <v>RX SOFTWARE</v>
          </cell>
          <cell r="E854" t="str">
            <v>81042-04-</v>
          </cell>
          <cell r="F854" t="str">
            <v>031</v>
          </cell>
          <cell r="J854">
            <v>0</v>
          </cell>
          <cell r="K854">
            <v>37581</v>
          </cell>
          <cell r="L854">
            <v>2999</v>
          </cell>
        </row>
        <row r="855">
          <cell r="A855" t="str">
            <v>5816</v>
          </cell>
          <cell r="C855" t="str">
            <v>W2K EXCHANGE SERVER</v>
          </cell>
          <cell r="E855" t="str">
            <v>81042-04-</v>
          </cell>
          <cell r="F855" t="str">
            <v>031</v>
          </cell>
          <cell r="J855">
            <v>0</v>
          </cell>
          <cell r="K855">
            <v>37773</v>
          </cell>
          <cell r="L855">
            <v>9294.7900000000009</v>
          </cell>
        </row>
        <row r="856">
          <cell r="A856" t="str">
            <v>5816-1</v>
          </cell>
          <cell r="C856" t="str">
            <v>HARD DRIVE</v>
          </cell>
          <cell r="E856" t="str">
            <v>81042-04-</v>
          </cell>
          <cell r="J856">
            <v>0</v>
          </cell>
          <cell r="K856">
            <v>37865</v>
          </cell>
          <cell r="L856">
            <v>1208.1400000000001</v>
          </cell>
        </row>
        <row r="857">
          <cell r="A857" t="str">
            <v>5816-2</v>
          </cell>
          <cell r="C857" t="str">
            <v>HARD DRIVE</v>
          </cell>
          <cell r="E857" t="str">
            <v>81042-04-</v>
          </cell>
          <cell r="J857">
            <v>0</v>
          </cell>
          <cell r="K857">
            <v>37865</v>
          </cell>
          <cell r="L857">
            <v>1208.1400000000001</v>
          </cell>
        </row>
        <row r="858">
          <cell r="A858" t="str">
            <v>5816-3</v>
          </cell>
          <cell r="C858" t="str">
            <v>HARD DRIVE</v>
          </cell>
          <cell r="E858" t="str">
            <v>81042-04-</v>
          </cell>
          <cell r="J858">
            <v>0</v>
          </cell>
          <cell r="K858">
            <v>37865</v>
          </cell>
          <cell r="L858">
            <v>1208.1400000000001</v>
          </cell>
        </row>
        <row r="859">
          <cell r="A859" t="str">
            <v>5864</v>
          </cell>
          <cell r="C859" t="str">
            <v>PRINTER-LJ 4200N</v>
          </cell>
          <cell r="E859" t="str">
            <v>81042-04-</v>
          </cell>
          <cell r="F859" t="str">
            <v>031</v>
          </cell>
          <cell r="J859">
            <v>0</v>
          </cell>
          <cell r="K859">
            <v>37956</v>
          </cell>
          <cell r="L859">
            <v>1723.34</v>
          </cell>
        </row>
        <row r="860">
          <cell r="A860" t="str">
            <v>5879</v>
          </cell>
          <cell r="C860" t="str">
            <v>SERVER - BAKERSFIELD</v>
          </cell>
          <cell r="E860" t="str">
            <v>81042-04-</v>
          </cell>
          <cell r="F860" t="str">
            <v>031</v>
          </cell>
          <cell r="J860">
            <v>0</v>
          </cell>
          <cell r="K860">
            <v>38030</v>
          </cell>
          <cell r="L860">
            <v>3497.31</v>
          </cell>
        </row>
        <row r="861">
          <cell r="A861" t="str">
            <v>5887</v>
          </cell>
          <cell r="C861" t="str">
            <v>Backup Server</v>
          </cell>
          <cell r="E861" t="str">
            <v>81042-04-</v>
          </cell>
          <cell r="F861" t="str">
            <v>031</v>
          </cell>
          <cell r="J861">
            <v>0</v>
          </cell>
          <cell r="K861">
            <v>38260</v>
          </cell>
          <cell r="L861">
            <v>7387</v>
          </cell>
        </row>
        <row r="862">
          <cell r="A862" t="str">
            <v>5888</v>
          </cell>
          <cell r="C862" t="str">
            <v>LAPTOP COMPUTER</v>
          </cell>
          <cell r="E862" t="str">
            <v>81042-04-</v>
          </cell>
          <cell r="F862" t="str">
            <v>031</v>
          </cell>
          <cell r="J862">
            <v>0</v>
          </cell>
          <cell r="K862">
            <v>38260</v>
          </cell>
          <cell r="L862">
            <v>2178.31</v>
          </cell>
        </row>
        <row r="863">
          <cell r="A863" t="str">
            <v>5889</v>
          </cell>
          <cell r="C863" t="str">
            <v>MULTIMEDIA XGA</v>
          </cell>
          <cell r="D863" t="str">
            <v>XL308</v>
          </cell>
          <cell r="E863" t="str">
            <v>81042-04-</v>
          </cell>
          <cell r="F863" t="str">
            <v>031</v>
          </cell>
          <cell r="J863">
            <v>0</v>
          </cell>
          <cell r="K863">
            <v>38309</v>
          </cell>
          <cell r="L863">
            <v>21343.32</v>
          </cell>
        </row>
        <row r="864">
          <cell r="A864" t="str">
            <v>5890</v>
          </cell>
          <cell r="C864" t="str">
            <v>IBM COMPUTER</v>
          </cell>
          <cell r="D864" t="str">
            <v>EXP T42</v>
          </cell>
          <cell r="E864" t="str">
            <v>81042-04-</v>
          </cell>
          <cell r="F864" t="str">
            <v>031</v>
          </cell>
          <cell r="J864">
            <v>0</v>
          </cell>
          <cell r="K864">
            <v>38291</v>
          </cell>
          <cell r="L864">
            <v>2401.0300000000002</v>
          </cell>
        </row>
        <row r="865">
          <cell r="A865" t="str">
            <v>5891</v>
          </cell>
          <cell r="C865" t="str">
            <v>IBM COMPUTER</v>
          </cell>
          <cell r="D865" t="str">
            <v>EXP T42</v>
          </cell>
          <cell r="E865" t="str">
            <v>81042-04-</v>
          </cell>
          <cell r="F865" t="str">
            <v>031</v>
          </cell>
          <cell r="J865">
            <v>0</v>
          </cell>
          <cell r="K865">
            <v>38291</v>
          </cell>
          <cell r="L865">
            <v>2769.09</v>
          </cell>
        </row>
        <row r="866">
          <cell r="A866" t="str">
            <v>5893</v>
          </cell>
          <cell r="C866" t="str">
            <v>IBM PC W/ (2 THINKPADS)</v>
          </cell>
          <cell r="D866" t="str">
            <v>2379DX</v>
          </cell>
          <cell r="E866" t="str">
            <v>81042-04-</v>
          </cell>
          <cell r="F866" t="str">
            <v>031</v>
          </cell>
          <cell r="J866">
            <v>0</v>
          </cell>
          <cell r="K866">
            <v>38328</v>
          </cell>
          <cell r="L866">
            <v>3348.27</v>
          </cell>
        </row>
        <row r="867">
          <cell r="A867" t="str">
            <v>5894</v>
          </cell>
          <cell r="C867" t="str">
            <v>IBM PC W/ THINKPAD</v>
          </cell>
          <cell r="D867" t="str">
            <v>2379DX</v>
          </cell>
          <cell r="E867" t="str">
            <v>81042-04-</v>
          </cell>
          <cell r="F867" t="str">
            <v>031</v>
          </cell>
          <cell r="J867">
            <v>0</v>
          </cell>
          <cell r="K867">
            <v>38328</v>
          </cell>
          <cell r="L867">
            <v>2922.85</v>
          </cell>
        </row>
        <row r="868">
          <cell r="A868" t="str">
            <v>5897</v>
          </cell>
          <cell r="C868" t="str">
            <v>IPRISM APL 1200</v>
          </cell>
          <cell r="D868" t="str">
            <v>1200</v>
          </cell>
          <cell r="E868" t="str">
            <v>81042-04-</v>
          </cell>
          <cell r="F868" t="str">
            <v>031</v>
          </cell>
          <cell r="J868">
            <v>0</v>
          </cell>
          <cell r="K868">
            <v>38353</v>
          </cell>
          <cell r="L868">
            <v>5480</v>
          </cell>
        </row>
        <row r="869">
          <cell r="A869" t="str">
            <v>5898</v>
          </cell>
          <cell r="C869" t="str">
            <v>CISCO 3725 ROUTER</v>
          </cell>
          <cell r="D869" t="str">
            <v>3700 SERIE</v>
          </cell>
          <cell r="E869" t="str">
            <v>81042-04-</v>
          </cell>
          <cell r="F869" t="str">
            <v>031</v>
          </cell>
          <cell r="J869">
            <v>0</v>
          </cell>
          <cell r="K869">
            <v>38373</v>
          </cell>
          <cell r="L869">
            <v>10529.78</v>
          </cell>
        </row>
        <row r="870">
          <cell r="A870" t="str">
            <v>5899</v>
          </cell>
          <cell r="C870" t="str">
            <v>DELL D600 PEN M725 LAPTOP</v>
          </cell>
          <cell r="D870" t="str">
            <v>D600</v>
          </cell>
          <cell r="E870" t="str">
            <v>81042-04-</v>
          </cell>
          <cell r="F870" t="str">
            <v>031</v>
          </cell>
          <cell r="J870">
            <v>0</v>
          </cell>
          <cell r="K870">
            <v>38385</v>
          </cell>
          <cell r="L870">
            <v>2203.44</v>
          </cell>
        </row>
        <row r="871">
          <cell r="A871" t="str">
            <v>5900</v>
          </cell>
          <cell r="C871" t="str">
            <v>NETWORK ANALYZING TOOL</v>
          </cell>
          <cell r="E871" t="str">
            <v>81042-04-</v>
          </cell>
          <cell r="F871" t="str">
            <v>031</v>
          </cell>
          <cell r="J871">
            <v>0</v>
          </cell>
          <cell r="K871">
            <v>38461</v>
          </cell>
          <cell r="L871">
            <v>10395.19</v>
          </cell>
        </row>
        <row r="872">
          <cell r="A872" t="str">
            <v>5901</v>
          </cell>
          <cell r="C872" t="str">
            <v>NETGEAR SWITCHES</v>
          </cell>
          <cell r="E872" t="str">
            <v>81042-04-</v>
          </cell>
          <cell r="F872" t="str">
            <v>031</v>
          </cell>
          <cell r="J872">
            <v>0</v>
          </cell>
          <cell r="K872">
            <v>38527</v>
          </cell>
          <cell r="L872">
            <v>4561.6499999999996</v>
          </cell>
        </row>
        <row r="873">
          <cell r="A873" t="str">
            <v>5902</v>
          </cell>
          <cell r="C873" t="str">
            <v>ADP SERVER-DELL</v>
          </cell>
          <cell r="D873" t="str">
            <v>SERVER</v>
          </cell>
          <cell r="E873" t="str">
            <v>81042-04-</v>
          </cell>
          <cell r="F873" t="str">
            <v>031</v>
          </cell>
          <cell r="J873">
            <v>0</v>
          </cell>
          <cell r="K873">
            <v>38674</v>
          </cell>
          <cell r="L873">
            <v>2916.27</v>
          </cell>
        </row>
        <row r="874">
          <cell r="A874" t="str">
            <v>5903</v>
          </cell>
          <cell r="C874" t="str">
            <v>LAPTOP-</v>
          </cell>
          <cell r="D874" t="str">
            <v>LAPTOP</v>
          </cell>
          <cell r="E874" t="str">
            <v>81042-04-</v>
          </cell>
          <cell r="F874" t="str">
            <v>031</v>
          </cell>
          <cell r="J874">
            <v>0</v>
          </cell>
          <cell r="K874">
            <v>38713</v>
          </cell>
          <cell r="L874">
            <v>2404.5700000000002</v>
          </cell>
        </row>
        <row r="875">
          <cell r="A875" t="str">
            <v>5904</v>
          </cell>
          <cell r="C875" t="str">
            <v>AGTEK SOFTWARE &amp; TRAINING</v>
          </cell>
          <cell r="E875" t="str">
            <v>81042-04-</v>
          </cell>
          <cell r="F875" t="str">
            <v>031</v>
          </cell>
          <cell r="J875">
            <v>0</v>
          </cell>
          <cell r="K875">
            <v>38808</v>
          </cell>
          <cell r="L875">
            <v>76246.25</v>
          </cell>
        </row>
        <row r="876">
          <cell r="A876" t="str">
            <v>5905</v>
          </cell>
          <cell r="C876" t="str">
            <v>GTCO ROLLUP III DIGITIZER</v>
          </cell>
          <cell r="E876" t="str">
            <v>81042-04-</v>
          </cell>
          <cell r="F876" t="str">
            <v>031</v>
          </cell>
          <cell r="J876">
            <v>0</v>
          </cell>
          <cell r="K876">
            <v>38808</v>
          </cell>
          <cell r="L876">
            <v>2165</v>
          </cell>
        </row>
        <row r="877">
          <cell r="A877" t="str">
            <v>5906</v>
          </cell>
          <cell r="C877" t="str">
            <v>DELL PENTIUM D830-DIST 1</v>
          </cell>
          <cell r="E877" t="str">
            <v>81042-04-</v>
          </cell>
          <cell r="F877" t="str">
            <v>031</v>
          </cell>
          <cell r="J877">
            <v>0</v>
          </cell>
          <cell r="K877">
            <v>38808</v>
          </cell>
          <cell r="L877">
            <v>1784.38</v>
          </cell>
        </row>
        <row r="878">
          <cell r="A878" t="str">
            <v>5907</v>
          </cell>
          <cell r="C878" t="str">
            <v>DELL PENTIUM D830-DIST 7</v>
          </cell>
          <cell r="E878" t="str">
            <v>81042-04-</v>
          </cell>
          <cell r="F878" t="str">
            <v>031</v>
          </cell>
          <cell r="J878">
            <v>0</v>
          </cell>
          <cell r="K878">
            <v>38808</v>
          </cell>
          <cell r="L878">
            <v>1784.38</v>
          </cell>
        </row>
        <row r="879">
          <cell r="A879" t="str">
            <v>5908</v>
          </cell>
          <cell r="C879" t="str">
            <v>DELL PENTIUM D830-DIST 4</v>
          </cell>
          <cell r="E879" t="str">
            <v>81042-04-</v>
          </cell>
          <cell r="F879" t="str">
            <v>031</v>
          </cell>
          <cell r="J879">
            <v>0</v>
          </cell>
          <cell r="K879">
            <v>38808</v>
          </cell>
          <cell r="L879">
            <v>1784.37</v>
          </cell>
        </row>
        <row r="880">
          <cell r="A880" t="str">
            <v>5909</v>
          </cell>
          <cell r="C880" t="str">
            <v>DELL PENTIUM D830-DIST 3</v>
          </cell>
          <cell r="E880" t="str">
            <v>81042-04-</v>
          </cell>
          <cell r="F880" t="str">
            <v>031</v>
          </cell>
          <cell r="J880">
            <v>0</v>
          </cell>
          <cell r="K880">
            <v>38808</v>
          </cell>
          <cell r="L880">
            <v>1713.97</v>
          </cell>
        </row>
        <row r="881">
          <cell r="A881" t="str">
            <v>5911</v>
          </cell>
          <cell r="C881" t="str">
            <v>VIEWPOINT SERVER-DELL</v>
          </cell>
          <cell r="D881" t="str">
            <v>DELL 6800</v>
          </cell>
          <cell r="E881" t="str">
            <v>81042-04-</v>
          </cell>
          <cell r="F881" t="str">
            <v>031</v>
          </cell>
          <cell r="J881">
            <v>0</v>
          </cell>
          <cell r="K881">
            <v>39173</v>
          </cell>
          <cell r="L881">
            <v>15480.82</v>
          </cell>
        </row>
        <row r="882">
          <cell r="A882" t="str">
            <v>5912</v>
          </cell>
          <cell r="C882" t="str">
            <v>VIEWPOINT SOFTWARE</v>
          </cell>
          <cell r="E882" t="str">
            <v>81042-04-</v>
          </cell>
          <cell r="F882" t="str">
            <v>031</v>
          </cell>
          <cell r="J882">
            <v>0</v>
          </cell>
          <cell r="K882">
            <v>39387</v>
          </cell>
          <cell r="L882">
            <v>754172.15</v>
          </cell>
        </row>
        <row r="883">
          <cell r="A883" t="str">
            <v>5912.01</v>
          </cell>
          <cell r="C883" t="str">
            <v>VIEWPOINT CRYSTAL REPORTS</v>
          </cell>
          <cell r="E883" t="str">
            <v>81042-04-</v>
          </cell>
          <cell r="J883">
            <v>0</v>
          </cell>
          <cell r="K883">
            <v>39507</v>
          </cell>
          <cell r="L883">
            <v>70814</v>
          </cell>
        </row>
        <row r="884">
          <cell r="A884" t="str">
            <v>5912.02</v>
          </cell>
          <cell r="C884" t="str">
            <v>CRYSTAL RPT LABOR &amp; VP RPTS</v>
          </cell>
          <cell r="E884" t="str">
            <v>81042-04-</v>
          </cell>
          <cell r="J884">
            <v>0</v>
          </cell>
          <cell r="K884">
            <v>39508</v>
          </cell>
          <cell r="L884">
            <v>39802.199999999997</v>
          </cell>
        </row>
        <row r="885">
          <cell r="A885" t="str">
            <v>5912.03</v>
          </cell>
          <cell r="C885" t="str">
            <v>CRYSTAL REPORT- WRITERS TIME</v>
          </cell>
          <cell r="E885" t="str">
            <v>81042-04-</v>
          </cell>
          <cell r="J885">
            <v>0</v>
          </cell>
          <cell r="K885">
            <v>39508</v>
          </cell>
          <cell r="L885">
            <v>10112</v>
          </cell>
        </row>
        <row r="886">
          <cell r="A886" t="str">
            <v>5913</v>
          </cell>
          <cell r="C886" t="str">
            <v>DELL OPTIPLEX GX620</v>
          </cell>
          <cell r="D886" t="str">
            <v>GX620</v>
          </cell>
          <cell r="E886" t="str">
            <v>81042-04-</v>
          </cell>
          <cell r="F886" t="str">
            <v>031</v>
          </cell>
          <cell r="J886">
            <v>0</v>
          </cell>
          <cell r="K886">
            <v>38930</v>
          </cell>
          <cell r="L886">
            <v>885.5</v>
          </cell>
        </row>
        <row r="887">
          <cell r="A887" t="str">
            <v>5913-01</v>
          </cell>
          <cell r="C887" t="str">
            <v>DELL OTIPLEX GX620 PENTIUM D 8</v>
          </cell>
          <cell r="D887" t="str">
            <v>GX620</v>
          </cell>
          <cell r="E887" t="str">
            <v>81042-04-</v>
          </cell>
          <cell r="J887">
            <v>0</v>
          </cell>
          <cell r="K887">
            <v>38930</v>
          </cell>
          <cell r="L887">
            <v>885.5</v>
          </cell>
        </row>
        <row r="888">
          <cell r="A888" t="str">
            <v>5913-02</v>
          </cell>
          <cell r="C888" t="str">
            <v>DELL OPTIPLEX GX620 PENTIUM D</v>
          </cell>
          <cell r="D888" t="str">
            <v>GX620</v>
          </cell>
          <cell r="E888" t="str">
            <v>81042-04-</v>
          </cell>
          <cell r="J888">
            <v>0</v>
          </cell>
          <cell r="K888">
            <v>38930</v>
          </cell>
          <cell r="L888">
            <v>885.5</v>
          </cell>
        </row>
        <row r="889">
          <cell r="A889" t="str">
            <v>5913-03</v>
          </cell>
          <cell r="C889" t="str">
            <v>DELL OPTIPLEX GX620 PENTIUM D</v>
          </cell>
          <cell r="D889" t="str">
            <v>GX620</v>
          </cell>
          <cell r="E889" t="str">
            <v>81042-04-</v>
          </cell>
          <cell r="J889">
            <v>0</v>
          </cell>
          <cell r="K889">
            <v>38930</v>
          </cell>
          <cell r="L889">
            <v>885.49</v>
          </cell>
        </row>
        <row r="890">
          <cell r="A890" t="str">
            <v>5913-04</v>
          </cell>
          <cell r="C890" t="str">
            <v>DELL OPTIPLEX GX620 PENTIUM D</v>
          </cell>
          <cell r="D890" t="str">
            <v>GX620</v>
          </cell>
          <cell r="E890" t="str">
            <v>81042-04-</v>
          </cell>
          <cell r="J890">
            <v>0</v>
          </cell>
          <cell r="K890">
            <v>38930</v>
          </cell>
          <cell r="L890">
            <v>885.49</v>
          </cell>
        </row>
        <row r="891">
          <cell r="A891" t="str">
            <v>5913-05</v>
          </cell>
          <cell r="C891" t="str">
            <v>DELL OPTIPLEX GX620 PENTIUM D</v>
          </cell>
          <cell r="D891" t="str">
            <v>GX620</v>
          </cell>
          <cell r="E891" t="str">
            <v>81042-04-</v>
          </cell>
          <cell r="J891">
            <v>0</v>
          </cell>
          <cell r="K891">
            <v>38930</v>
          </cell>
          <cell r="L891">
            <v>885.49</v>
          </cell>
        </row>
        <row r="892">
          <cell r="A892" t="str">
            <v>5913-06</v>
          </cell>
          <cell r="C892" t="str">
            <v>DELL OPTIPLEX GX620 PENTIUM D</v>
          </cell>
          <cell r="D892" t="str">
            <v>GX620</v>
          </cell>
          <cell r="E892" t="str">
            <v>81042-04-</v>
          </cell>
          <cell r="J892">
            <v>0</v>
          </cell>
          <cell r="K892">
            <v>38930</v>
          </cell>
          <cell r="L892">
            <v>885.49</v>
          </cell>
        </row>
        <row r="893">
          <cell r="A893" t="str">
            <v>5913-07</v>
          </cell>
          <cell r="C893" t="str">
            <v>DELL OPTIPLEX GX620 PENTIUM D</v>
          </cell>
          <cell r="D893" t="str">
            <v>GX620</v>
          </cell>
          <cell r="E893" t="str">
            <v>81042-04-</v>
          </cell>
          <cell r="J893">
            <v>0</v>
          </cell>
          <cell r="K893">
            <v>38930</v>
          </cell>
          <cell r="L893">
            <v>885.49</v>
          </cell>
        </row>
        <row r="894">
          <cell r="A894" t="str">
            <v>5913-08</v>
          </cell>
          <cell r="C894" t="str">
            <v>DELL OPTIPLEX GX620 PENTIUM D</v>
          </cell>
          <cell r="D894" t="str">
            <v>GX620</v>
          </cell>
          <cell r="E894" t="str">
            <v>81042-04-</v>
          </cell>
          <cell r="J894">
            <v>0</v>
          </cell>
          <cell r="K894">
            <v>38930</v>
          </cell>
          <cell r="L894">
            <v>885.49</v>
          </cell>
        </row>
        <row r="895">
          <cell r="A895" t="str">
            <v>5913-09</v>
          </cell>
          <cell r="C895" t="str">
            <v>DELL OPTIPLEX GX620 PENTIUM D</v>
          </cell>
          <cell r="D895" t="str">
            <v>GX620</v>
          </cell>
          <cell r="E895" t="str">
            <v>81042-04-</v>
          </cell>
          <cell r="J895">
            <v>0</v>
          </cell>
          <cell r="K895">
            <v>38930</v>
          </cell>
          <cell r="L895">
            <v>885.49</v>
          </cell>
        </row>
        <row r="896">
          <cell r="A896" t="str">
            <v>5913-10</v>
          </cell>
          <cell r="C896" t="str">
            <v>DELL OPTIPLEX GX620 PENTIUM D</v>
          </cell>
          <cell r="D896" t="str">
            <v>GX620</v>
          </cell>
          <cell r="E896" t="str">
            <v>81042-04-</v>
          </cell>
          <cell r="J896">
            <v>0</v>
          </cell>
          <cell r="K896">
            <v>38930</v>
          </cell>
          <cell r="L896">
            <v>885.49</v>
          </cell>
        </row>
        <row r="897">
          <cell r="A897" t="str">
            <v>5913-11</v>
          </cell>
          <cell r="C897" t="str">
            <v>DELL ULTRASHARP MONITOR FLAT P</v>
          </cell>
          <cell r="D897" t="str">
            <v>1907FP</v>
          </cell>
          <cell r="E897" t="str">
            <v>81042-04-</v>
          </cell>
          <cell r="J897">
            <v>0</v>
          </cell>
          <cell r="K897">
            <v>38930</v>
          </cell>
          <cell r="L897">
            <v>275.60000000000002</v>
          </cell>
        </row>
        <row r="898">
          <cell r="A898" t="str">
            <v>5913-12</v>
          </cell>
          <cell r="C898" t="str">
            <v>DELL ULTRASHARP MONITOR FLAT P</v>
          </cell>
          <cell r="D898" t="str">
            <v>1907FP</v>
          </cell>
          <cell r="E898" t="str">
            <v>81042-04-</v>
          </cell>
          <cell r="J898">
            <v>0</v>
          </cell>
          <cell r="K898">
            <v>38930</v>
          </cell>
          <cell r="L898">
            <v>275.60000000000002</v>
          </cell>
        </row>
        <row r="899">
          <cell r="A899" t="str">
            <v>5913-13</v>
          </cell>
          <cell r="C899" t="str">
            <v>DELL ULTRASHARP MONITOR FLAT P</v>
          </cell>
          <cell r="D899" t="str">
            <v>1907FP</v>
          </cell>
          <cell r="E899" t="str">
            <v>81042-04-</v>
          </cell>
          <cell r="J899">
            <v>0</v>
          </cell>
          <cell r="K899">
            <v>38930</v>
          </cell>
          <cell r="L899">
            <v>275.60000000000002</v>
          </cell>
        </row>
        <row r="900">
          <cell r="A900" t="str">
            <v>5913-14</v>
          </cell>
          <cell r="C900" t="str">
            <v>DELL ULTRASHARP MONITOR FLAT P</v>
          </cell>
          <cell r="D900" t="str">
            <v>1907FP</v>
          </cell>
          <cell r="E900" t="str">
            <v>81042-04-</v>
          </cell>
          <cell r="J900">
            <v>0</v>
          </cell>
          <cell r="K900">
            <v>38930</v>
          </cell>
          <cell r="L900">
            <v>275.60000000000002</v>
          </cell>
        </row>
        <row r="901">
          <cell r="A901" t="str">
            <v>5913-15</v>
          </cell>
          <cell r="C901" t="str">
            <v>DELL ULTRASHARP MONITOR FLAT P</v>
          </cell>
          <cell r="D901" t="str">
            <v>1907FP</v>
          </cell>
          <cell r="E901" t="str">
            <v>81042-04-</v>
          </cell>
          <cell r="J901">
            <v>0</v>
          </cell>
          <cell r="K901">
            <v>38930</v>
          </cell>
          <cell r="L901">
            <v>275.58999999999997</v>
          </cell>
        </row>
        <row r="902">
          <cell r="A902" t="str">
            <v>5913-16</v>
          </cell>
          <cell r="C902" t="str">
            <v>DELL ULTRASHARP MONITOR FLAT P</v>
          </cell>
          <cell r="D902" t="str">
            <v>1907FP</v>
          </cell>
          <cell r="E902" t="str">
            <v>81042-04-</v>
          </cell>
          <cell r="J902">
            <v>0</v>
          </cell>
          <cell r="K902">
            <v>38930</v>
          </cell>
          <cell r="L902">
            <v>275.58999999999997</v>
          </cell>
        </row>
        <row r="903">
          <cell r="A903" t="str">
            <v>5913-17</v>
          </cell>
          <cell r="C903" t="str">
            <v>DELL ULTRASHARP MONITOR FLAT P</v>
          </cell>
          <cell r="D903" t="str">
            <v>1907FP</v>
          </cell>
          <cell r="E903" t="str">
            <v>81042-04-</v>
          </cell>
          <cell r="J903">
            <v>0</v>
          </cell>
          <cell r="K903">
            <v>38930</v>
          </cell>
          <cell r="L903">
            <v>275.58999999999997</v>
          </cell>
        </row>
        <row r="904">
          <cell r="A904" t="str">
            <v>5913-18</v>
          </cell>
          <cell r="C904" t="str">
            <v>DELL ULTRASHARP MONITOR FLAT P</v>
          </cell>
          <cell r="D904" t="str">
            <v>1907FP</v>
          </cell>
          <cell r="E904" t="str">
            <v>81042-04-</v>
          </cell>
          <cell r="J904">
            <v>0</v>
          </cell>
          <cell r="K904">
            <v>38930</v>
          </cell>
          <cell r="L904">
            <v>275.58999999999997</v>
          </cell>
        </row>
        <row r="905">
          <cell r="A905" t="str">
            <v>5913-19</v>
          </cell>
          <cell r="C905" t="str">
            <v>DELL ULTRASHARP MONITOR FLAT P</v>
          </cell>
          <cell r="D905" t="str">
            <v>1907FP</v>
          </cell>
          <cell r="E905" t="str">
            <v>81042-04-</v>
          </cell>
          <cell r="J905">
            <v>0</v>
          </cell>
          <cell r="K905">
            <v>38930</v>
          </cell>
          <cell r="L905">
            <v>275.58999999999997</v>
          </cell>
        </row>
        <row r="906">
          <cell r="A906" t="str">
            <v>5913-20</v>
          </cell>
          <cell r="C906" t="str">
            <v>DELL ULTRASHARP MONITOR FLAT P</v>
          </cell>
          <cell r="D906" t="str">
            <v>1907FP</v>
          </cell>
          <cell r="E906" t="str">
            <v>81042-04-</v>
          </cell>
          <cell r="J906">
            <v>0</v>
          </cell>
          <cell r="K906">
            <v>38930</v>
          </cell>
          <cell r="L906">
            <v>275.58999999999997</v>
          </cell>
        </row>
        <row r="907">
          <cell r="A907" t="str">
            <v>5913-21</v>
          </cell>
          <cell r="C907" t="str">
            <v>DELL ULTRASHARP MONITOR FLAT P</v>
          </cell>
          <cell r="D907" t="str">
            <v>1907FP</v>
          </cell>
          <cell r="E907" t="str">
            <v>81042-04-</v>
          </cell>
          <cell r="J907">
            <v>0</v>
          </cell>
          <cell r="K907">
            <v>38930</v>
          </cell>
          <cell r="L907">
            <v>275.58999999999997</v>
          </cell>
        </row>
        <row r="908">
          <cell r="A908" t="str">
            <v>5914</v>
          </cell>
          <cell r="C908" t="str">
            <v>E-PRISM HARDWARE</v>
          </cell>
          <cell r="D908" t="str">
            <v>APL 1000</v>
          </cell>
          <cell r="E908" t="str">
            <v>81042-04-</v>
          </cell>
          <cell r="F908" t="str">
            <v>031</v>
          </cell>
          <cell r="J908">
            <v>0</v>
          </cell>
          <cell r="K908">
            <v>38944</v>
          </cell>
          <cell r="L908">
            <v>3643.82</v>
          </cell>
        </row>
        <row r="909">
          <cell r="A909" t="str">
            <v>5917</v>
          </cell>
          <cell r="C909" t="str">
            <v>TS SERVER-DELL</v>
          </cell>
          <cell r="D909" t="str">
            <v>DELL 6800</v>
          </cell>
          <cell r="E909" t="str">
            <v>81042-04-</v>
          </cell>
          <cell r="F909" t="str">
            <v>031</v>
          </cell>
          <cell r="J909">
            <v>0</v>
          </cell>
          <cell r="K909">
            <v>39173</v>
          </cell>
          <cell r="L909">
            <v>16084.83</v>
          </cell>
        </row>
        <row r="910">
          <cell r="A910" t="str">
            <v>5918</v>
          </cell>
          <cell r="C910" t="str">
            <v>LAZER JET FAX MACHINE '07</v>
          </cell>
          <cell r="D910" t="str">
            <v>M4345X</v>
          </cell>
          <cell r="E910" t="str">
            <v>81042-04-</v>
          </cell>
          <cell r="F910" t="str">
            <v>031</v>
          </cell>
          <cell r="J910">
            <v>0</v>
          </cell>
          <cell r="K910">
            <v>39198</v>
          </cell>
          <cell r="L910">
            <v>4744.74</v>
          </cell>
        </row>
        <row r="911">
          <cell r="A911" t="str">
            <v>5923</v>
          </cell>
          <cell r="C911" t="str">
            <v>TRUPER 3600 SCANNER</v>
          </cell>
          <cell r="D911" t="str">
            <v>Truper 3600 STD VRS</v>
          </cell>
          <cell r="E911" t="str">
            <v>81042-04-</v>
          </cell>
          <cell r="F911" t="str">
            <v>031</v>
          </cell>
          <cell r="J911">
            <v>0</v>
          </cell>
          <cell r="K911">
            <v>39342</v>
          </cell>
          <cell r="L911">
            <v>5860.3</v>
          </cell>
        </row>
        <row r="912">
          <cell r="A912" t="str">
            <v>5924</v>
          </cell>
          <cell r="C912" t="str">
            <v>VIRTUAL I SERVER</v>
          </cell>
          <cell r="E912" t="str">
            <v>81042-04-</v>
          </cell>
          <cell r="F912" t="str">
            <v>031</v>
          </cell>
          <cell r="J912">
            <v>0</v>
          </cell>
          <cell r="K912">
            <v>39461</v>
          </cell>
          <cell r="L912">
            <v>6959.78</v>
          </cell>
        </row>
        <row r="913">
          <cell r="A913" t="str">
            <v>3338.10</v>
          </cell>
          <cell r="C913" t="str">
            <v>6'x 20' TRIPLE DECK SCREEN</v>
          </cell>
          <cell r="E913" t="str">
            <v>61101-90-10</v>
          </cell>
          <cell r="J913">
            <v>0</v>
          </cell>
          <cell r="K913">
            <v>39484</v>
          </cell>
          <cell r="L913">
            <v>160176.60999999999</v>
          </cell>
        </row>
        <row r="914">
          <cell r="A914" t="str">
            <v>3338-8</v>
          </cell>
          <cell r="C914" t="str">
            <v>RADIAL STACKING CONVEYOR ARC R</v>
          </cell>
          <cell r="E914" t="str">
            <v>61101-90-10</v>
          </cell>
          <cell r="J914">
            <v>0</v>
          </cell>
          <cell r="K914">
            <v>37256</v>
          </cell>
          <cell r="L914">
            <v>70200</v>
          </cell>
        </row>
        <row r="915">
          <cell r="A915" t="str">
            <v>3338-9</v>
          </cell>
          <cell r="C915" t="str">
            <v>CRUSHER RECNDTN-JAW PARTS PORT</v>
          </cell>
          <cell r="D915" t="str">
            <v>JAW PARTS</v>
          </cell>
          <cell r="E915" t="str">
            <v>61101-90-10</v>
          </cell>
          <cell r="J915">
            <v>0</v>
          </cell>
          <cell r="K915">
            <v>39082</v>
          </cell>
          <cell r="L915">
            <v>107449.62</v>
          </cell>
        </row>
        <row r="916">
          <cell r="A916" t="str">
            <v>9046</v>
          </cell>
          <cell r="C916" t="str">
            <v>TUNNEL</v>
          </cell>
          <cell r="E916" t="str">
            <v>90030-  -</v>
          </cell>
          <cell r="F916" t="str">
            <v>303M</v>
          </cell>
          <cell r="J916">
            <v>0</v>
          </cell>
          <cell r="K916">
            <v>37347</v>
          </cell>
          <cell r="L916">
            <v>94550.04</v>
          </cell>
        </row>
        <row r="917">
          <cell r="A917" t="str">
            <v>9047</v>
          </cell>
          <cell r="C917" t="str">
            <v>SCREEN</v>
          </cell>
          <cell r="E917" t="str">
            <v>90030-  -</v>
          </cell>
          <cell r="F917" t="str">
            <v>303M</v>
          </cell>
          <cell r="J917">
            <v>0</v>
          </cell>
          <cell r="K917">
            <v>37347</v>
          </cell>
          <cell r="L917">
            <v>125447.86</v>
          </cell>
        </row>
        <row r="918">
          <cell r="A918" t="str">
            <v>9052</v>
          </cell>
          <cell r="C918" t="str">
            <v>PLANT SCALE USED</v>
          </cell>
          <cell r="E918" t="str">
            <v>90030-  -</v>
          </cell>
          <cell r="F918" t="str">
            <v>303M</v>
          </cell>
          <cell r="J918">
            <v>0</v>
          </cell>
          <cell r="K918">
            <v>38504</v>
          </cell>
          <cell r="L918">
            <v>6435</v>
          </cell>
        </row>
        <row r="919">
          <cell r="A919" t="str">
            <v>9053</v>
          </cell>
          <cell r="C919" t="str">
            <v>TRIPLE DECK INCLIN SCREEN</v>
          </cell>
          <cell r="D919" t="str">
            <v>M160B</v>
          </cell>
          <cell r="E919" t="str">
            <v>90030-  -</v>
          </cell>
          <cell r="F919" t="str">
            <v>303M</v>
          </cell>
          <cell r="J919">
            <v>0</v>
          </cell>
          <cell r="K919">
            <v>39115</v>
          </cell>
          <cell r="L919">
            <v>51197.21</v>
          </cell>
        </row>
        <row r="920">
          <cell r="A920" t="str">
            <v>9054</v>
          </cell>
          <cell r="C920" t="str">
            <v>250 TON SILO</v>
          </cell>
          <cell r="E920" t="str">
            <v>90030-  -</v>
          </cell>
          <cell r="F920" t="str">
            <v>303M</v>
          </cell>
          <cell r="J920">
            <v>0</v>
          </cell>
          <cell r="K920">
            <v>39569</v>
          </cell>
          <cell r="L920">
            <v>692853.96</v>
          </cell>
        </row>
        <row r="921">
          <cell r="A921" t="str">
            <v>9054.01</v>
          </cell>
          <cell r="C921" t="str">
            <v>ADD'L COST FOR SILOS</v>
          </cell>
          <cell r="E921" t="str">
            <v>90030-  -</v>
          </cell>
          <cell r="J921">
            <v>0</v>
          </cell>
          <cell r="K921">
            <v>0</v>
          </cell>
          <cell r="L921">
            <v>84400.42</v>
          </cell>
        </row>
        <row r="922">
          <cell r="A922" t="str">
            <v>9055</v>
          </cell>
          <cell r="C922" t="str">
            <v>250 TON SILO</v>
          </cell>
          <cell r="E922" t="str">
            <v>90030-  -</v>
          </cell>
          <cell r="F922" t="str">
            <v>303M</v>
          </cell>
          <cell r="J922">
            <v>0</v>
          </cell>
          <cell r="K922">
            <v>39569</v>
          </cell>
          <cell r="L922">
            <v>692853.97</v>
          </cell>
        </row>
        <row r="923">
          <cell r="A923" t="str">
            <v>9222</v>
          </cell>
          <cell r="C923" t="str">
            <v>BLENDING CONTROL SOFTWARE</v>
          </cell>
          <cell r="D923" t="str">
            <v>BC250</v>
          </cell>
          <cell r="E923" t="str">
            <v>90030-  -</v>
          </cell>
          <cell r="F923" t="str">
            <v>303M</v>
          </cell>
          <cell r="J923">
            <v>0</v>
          </cell>
          <cell r="K923">
            <v>38838</v>
          </cell>
          <cell r="L923">
            <v>25717.27</v>
          </cell>
        </row>
        <row r="924">
          <cell r="A924" t="str">
            <v>9301</v>
          </cell>
          <cell r="C924" t="str">
            <v>SCREW CONVEYOR</v>
          </cell>
          <cell r="D924" t="str">
            <v>WAM</v>
          </cell>
          <cell r="E924" t="str">
            <v>90030-  -</v>
          </cell>
          <cell r="F924" t="str">
            <v>303M</v>
          </cell>
          <cell r="J924">
            <v>0</v>
          </cell>
          <cell r="K924">
            <v>39114</v>
          </cell>
          <cell r="L924">
            <v>6213.72</v>
          </cell>
        </row>
        <row r="925">
          <cell r="A925" t="str">
            <v>Depreciation Asset GL:  16101-  -  LAND</v>
          </cell>
        </row>
        <row r="926">
          <cell r="A926" t="str">
            <v>Depreciation Asset GL:  16102-  -  BUILDINGS</v>
          </cell>
        </row>
        <row r="927">
          <cell r="A927" t="str">
            <v>Depreciation Asset GL:  16103-  -  CONSTRUCTION EQUIPMENT</v>
          </cell>
        </row>
        <row r="928">
          <cell r="A928" t="str">
            <v>Depreciation Asset GL:  16104-  -  MATERIALS</v>
          </cell>
        </row>
        <row r="929">
          <cell r="A929" t="str">
            <v>Depreciation Asset GL:  16105-  -  PLANT EQUIPMENT</v>
          </cell>
        </row>
        <row r="930">
          <cell r="A930" t="str">
            <v>Depreciation Asset GL:  16106-  -  AUTOMOBILES</v>
          </cell>
        </row>
        <row r="931">
          <cell r="A931" t="str">
            <v>Depreciation Asset GL:  16107-  -  TRUCKS</v>
          </cell>
        </row>
        <row r="932">
          <cell r="A932" t="str">
            <v>Depreciation Asset GL:  16110-  -  OFFICE FURNITURE &amp; EQUIP</v>
          </cell>
        </row>
        <row r="933">
          <cell r="A933" t="str">
            <v>Page -1 of 1</v>
          </cell>
          <cell r="C933" t="str">
            <v>10/21/08 11:45:44 AM</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MT of Values 2009"/>
      <sheetName val="2009 Master"/>
      <sheetName val="VEHICLES 2009"/>
      <sheetName val="TRUCKS 2009"/>
      <sheetName val="HEAVY EQ 2009"/>
      <sheetName val="TRAILERS 2009"/>
      <sheetName val="PLANTS 2009"/>
      <sheetName val="2008 Master"/>
      <sheetName val="Disposals"/>
      <sheetName val="Sep Dep Allocation 2008"/>
      <sheetName val="STMT of Values 2008"/>
      <sheetName val="VEHICLES 2008"/>
      <sheetName val="TRUCKS 2008"/>
      <sheetName val="HEAVY EQ 2008"/>
      <sheetName val="TRAILERS 2008"/>
      <sheetName val="PLANTS 2008"/>
      <sheetName val="STMT of Values 2007"/>
      <sheetName val="2007 MASTER"/>
      <sheetName val="PLANTS 2007"/>
      <sheetName val="TRAILERS 2007"/>
      <sheetName val="HEAVY EQ 2007"/>
      <sheetName val="TRUCKS 2007"/>
      <sheetName val="VEHICLES 2007"/>
      <sheetName val="Mike Radfo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A2">
            <v>7546</v>
          </cell>
          <cell r="B2" t="str">
            <v xml:space="preserve">FORD ESCAPE 2004         </v>
          </cell>
          <cell r="C2" t="str">
            <v xml:space="preserve">SPARE                    </v>
          </cell>
          <cell r="D2" t="str">
            <v xml:space="preserve">                         </v>
          </cell>
          <cell r="E2">
            <v>220</v>
          </cell>
          <cell r="F2">
            <v>37928</v>
          </cell>
          <cell r="G2">
            <v>831</v>
          </cell>
          <cell r="H2" t="str">
            <v xml:space="preserve">5ETJ122   </v>
          </cell>
          <cell r="I2" t="str">
            <v xml:space="preserve">814000-0300-000    </v>
          </cell>
          <cell r="L2">
            <v>0</v>
          </cell>
          <cell r="M2" t="str">
            <v xml:space="preserve">1FMYU03144KA24738   </v>
          </cell>
          <cell r="N2" t="str">
            <v xml:space="preserve">ESCAPE    </v>
          </cell>
          <cell r="O2">
            <v>11590</v>
          </cell>
          <cell r="P2" t="str">
            <v xml:space="preserve">BURCH FORD               </v>
          </cell>
          <cell r="R2">
            <v>0</v>
          </cell>
          <cell r="S2">
            <v>10000</v>
          </cell>
          <cell r="T2">
            <v>6000</v>
          </cell>
        </row>
        <row r="3">
          <cell r="A3">
            <v>7550</v>
          </cell>
          <cell r="B3" t="str">
            <v xml:space="preserve">FORD ESCAPE HYBRID 2005  </v>
          </cell>
          <cell r="C3" t="str">
            <v xml:space="preserve">JASON MCKAY              </v>
          </cell>
          <cell r="D3" t="str">
            <v xml:space="preserve">                         </v>
          </cell>
          <cell r="E3">
            <v>220</v>
          </cell>
          <cell r="F3">
            <v>38272</v>
          </cell>
          <cell r="G3">
            <v>831</v>
          </cell>
          <cell r="H3" t="str">
            <v xml:space="preserve">5KNM901   </v>
          </cell>
          <cell r="I3" t="str">
            <v xml:space="preserve">814000-0300-000    </v>
          </cell>
          <cell r="L3">
            <v>0</v>
          </cell>
          <cell r="M3" t="str">
            <v xml:space="preserve">1FMYU95H25KB43811   </v>
          </cell>
          <cell r="N3" t="str">
            <v xml:space="preserve">ESCAPE    </v>
          </cell>
          <cell r="O3">
            <v>28867</v>
          </cell>
          <cell r="P3" t="str">
            <v xml:space="preserve">FORD MOTOR CREDIT CO.    </v>
          </cell>
          <cell r="R3">
            <v>28122.720000000001</v>
          </cell>
          <cell r="S3">
            <v>15000</v>
          </cell>
          <cell r="T3">
            <v>10000</v>
          </cell>
        </row>
        <row r="4">
          <cell r="A4">
            <v>7551</v>
          </cell>
          <cell r="B4" t="str">
            <v xml:space="preserve">FORD ESCAPE HYBRID 2005  </v>
          </cell>
          <cell r="C4" t="str">
            <v xml:space="preserve">SCOTT SMITH              </v>
          </cell>
          <cell r="D4" t="str">
            <v xml:space="preserve">                         </v>
          </cell>
          <cell r="E4">
            <v>220</v>
          </cell>
          <cell r="F4">
            <v>38272</v>
          </cell>
          <cell r="G4">
            <v>831</v>
          </cell>
          <cell r="H4" t="str">
            <v xml:space="preserve">5KNM902   </v>
          </cell>
          <cell r="I4" t="str">
            <v xml:space="preserve">814000-0300-000    </v>
          </cell>
          <cell r="L4">
            <v>0</v>
          </cell>
          <cell r="M4" t="str">
            <v xml:space="preserve">1FMYU95H85KB64565   </v>
          </cell>
          <cell r="N4" t="str">
            <v xml:space="preserve">ESCAPE    </v>
          </cell>
          <cell r="O4">
            <v>0</v>
          </cell>
          <cell r="R4">
            <v>28122.720000000001</v>
          </cell>
          <cell r="S4">
            <v>15000</v>
          </cell>
          <cell r="T4">
            <v>10000</v>
          </cell>
        </row>
        <row r="5">
          <cell r="A5">
            <v>7561</v>
          </cell>
          <cell r="B5" t="str">
            <v xml:space="preserve">FORD ESCAPE HYBRID 2005  </v>
          </cell>
          <cell r="C5" t="str">
            <v xml:space="preserve">BAILEY ABOTT             </v>
          </cell>
          <cell r="D5" t="str">
            <v xml:space="preserve">                         </v>
          </cell>
          <cell r="E5">
            <v>210</v>
          </cell>
          <cell r="F5">
            <v>38473</v>
          </cell>
          <cell r="G5">
            <v>831</v>
          </cell>
          <cell r="H5" t="str">
            <v xml:space="preserve">5NHE679   </v>
          </cell>
          <cell r="I5" t="str">
            <v xml:space="preserve">814000-0300-000    </v>
          </cell>
          <cell r="J5" t="str">
            <v xml:space="preserve">813100-0000-000    </v>
          </cell>
          <cell r="K5" t="str">
            <v xml:space="preserve">363100-0000-000    </v>
          </cell>
          <cell r="L5">
            <v>31403.73</v>
          </cell>
          <cell r="M5" t="str">
            <v xml:space="preserve">1FMCU95H05KD91288   </v>
          </cell>
          <cell r="N5" t="str">
            <v xml:space="preserve">ESCAPE    </v>
          </cell>
          <cell r="O5">
            <v>0</v>
          </cell>
          <cell r="R5">
            <v>0</v>
          </cell>
          <cell r="S5">
            <v>20000</v>
          </cell>
          <cell r="T5">
            <v>10000</v>
          </cell>
        </row>
        <row r="6">
          <cell r="A6">
            <v>7537</v>
          </cell>
          <cell r="B6" t="str">
            <v xml:space="preserve">FORD EXPLORER 2002       </v>
          </cell>
          <cell r="C6" t="str">
            <v xml:space="preserve">SPARE                    </v>
          </cell>
          <cell r="D6" t="str">
            <v xml:space="preserve">                         </v>
          </cell>
          <cell r="E6">
            <v>210</v>
          </cell>
          <cell r="F6">
            <v>39083</v>
          </cell>
          <cell r="G6">
            <v>831</v>
          </cell>
          <cell r="H6" t="str">
            <v xml:space="preserve">5AEL418   </v>
          </cell>
          <cell r="I6" t="str">
            <v xml:space="preserve">814000-0300-000    </v>
          </cell>
          <cell r="J6" t="str">
            <v xml:space="preserve">813100-0000-000    </v>
          </cell>
          <cell r="K6" t="str">
            <v xml:space="preserve">363100-0000-000    </v>
          </cell>
          <cell r="L6">
            <v>4935.5</v>
          </cell>
          <cell r="M6" t="str">
            <v xml:space="preserve">1FMYU60E92UC22694   </v>
          </cell>
          <cell r="N6" t="str">
            <v xml:space="preserve">EXPLORER  </v>
          </cell>
          <cell r="O6">
            <v>0</v>
          </cell>
          <cell r="R6">
            <v>0</v>
          </cell>
          <cell r="S6">
            <v>0</v>
          </cell>
          <cell r="T6">
            <v>0</v>
          </cell>
        </row>
        <row r="7">
          <cell r="A7">
            <v>7539</v>
          </cell>
          <cell r="B7" t="str">
            <v xml:space="preserve">FORD EXPEDITION 2003     </v>
          </cell>
          <cell r="C7" t="str">
            <v xml:space="preserve">RUSS GRIGG               </v>
          </cell>
          <cell r="D7" t="str">
            <v xml:space="preserve">                         </v>
          </cell>
          <cell r="E7">
            <v>210</v>
          </cell>
          <cell r="F7">
            <v>39142</v>
          </cell>
          <cell r="G7">
            <v>831</v>
          </cell>
          <cell r="H7" t="str">
            <v xml:space="preserve">5BHU615   </v>
          </cell>
          <cell r="I7" t="str">
            <v xml:space="preserve">814000-0300-000    </v>
          </cell>
          <cell r="J7" t="str">
            <v xml:space="preserve">813100-0000-000    </v>
          </cell>
          <cell r="K7" t="str">
            <v xml:space="preserve">363100-0000-000    </v>
          </cell>
          <cell r="L7">
            <v>7874.08</v>
          </cell>
          <cell r="M7" t="str">
            <v xml:space="preserve">1FMPU17L53LB69860   </v>
          </cell>
          <cell r="N7" t="str">
            <v>EXPEDITION</v>
          </cell>
          <cell r="O7">
            <v>28867</v>
          </cell>
          <cell r="P7" t="str">
            <v xml:space="preserve">FORD MOTOR CREDIT CO.    </v>
          </cell>
          <cell r="R7">
            <v>0</v>
          </cell>
          <cell r="S7">
            <v>10000</v>
          </cell>
          <cell r="T7">
            <v>5000</v>
          </cell>
        </row>
        <row r="8">
          <cell r="F8" t="str">
            <v>BK VEHICLES TOTAL</v>
          </cell>
          <cell r="L8">
            <v>44213.31</v>
          </cell>
          <cell r="R8">
            <v>56245.440000000002</v>
          </cell>
          <cell r="S8">
            <v>70000</v>
          </cell>
          <cell r="T8">
            <v>41000</v>
          </cell>
        </row>
        <row r="10">
          <cell r="A10">
            <v>7545</v>
          </cell>
          <cell r="B10" t="str">
            <v xml:space="preserve">FORD TAURUS 2003         </v>
          </cell>
          <cell r="C10" t="str">
            <v xml:space="preserve">MAC TARROSA              </v>
          </cell>
          <cell r="D10" t="str">
            <v xml:space="preserve">                         </v>
          </cell>
          <cell r="E10">
            <v>220</v>
          </cell>
          <cell r="F10">
            <v>37928</v>
          </cell>
          <cell r="G10">
            <v>811</v>
          </cell>
          <cell r="H10" t="str">
            <v xml:space="preserve">5EWR047   </v>
          </cell>
          <cell r="I10" t="str">
            <v xml:space="preserve">814000-0100-000    </v>
          </cell>
          <cell r="L10">
            <v>0</v>
          </cell>
          <cell r="M10" t="str">
            <v xml:space="preserve">1FAFPS3U63G205891   </v>
          </cell>
          <cell r="N10" t="str">
            <v xml:space="preserve">TAURUS    </v>
          </cell>
          <cell r="O10">
            <v>28867</v>
          </cell>
          <cell r="P10" t="str">
            <v xml:space="preserve">FORD MOTOR CREDIT CO.    </v>
          </cell>
          <cell r="R10">
            <v>0</v>
          </cell>
          <cell r="S10">
            <v>5000</v>
          </cell>
          <cell r="T10">
            <v>3000</v>
          </cell>
        </row>
        <row r="11">
          <cell r="A11">
            <v>7548</v>
          </cell>
          <cell r="B11" t="str">
            <v xml:space="preserve">FORD EXPLORER 2004       </v>
          </cell>
          <cell r="C11" t="str">
            <v xml:space="preserve">JIM COURY                </v>
          </cell>
          <cell r="D11" t="str">
            <v xml:space="preserve">                         </v>
          </cell>
          <cell r="E11">
            <v>210</v>
          </cell>
          <cell r="F11">
            <v>38049</v>
          </cell>
          <cell r="G11">
            <v>891</v>
          </cell>
          <cell r="H11" t="str">
            <v xml:space="preserve">5GWZ850   </v>
          </cell>
          <cell r="I11" t="str">
            <v xml:space="preserve">814000-0900-000    </v>
          </cell>
          <cell r="L11">
            <v>0</v>
          </cell>
          <cell r="M11" t="str">
            <v xml:space="preserve">1FMZU64K64UA37624   </v>
          </cell>
          <cell r="N11" t="str">
            <v xml:space="preserve">EXPLORER  </v>
          </cell>
          <cell r="O11">
            <v>11590</v>
          </cell>
          <cell r="P11" t="str">
            <v xml:space="preserve">BURCH FORD               </v>
          </cell>
          <cell r="R11">
            <v>0</v>
          </cell>
          <cell r="S11">
            <v>10000</v>
          </cell>
          <cell r="T11">
            <v>5000</v>
          </cell>
        </row>
        <row r="12">
          <cell r="A12">
            <v>7553</v>
          </cell>
          <cell r="B12" t="str">
            <v xml:space="preserve">LINCOLN NAVIGATOR 2004   </v>
          </cell>
          <cell r="C12" t="str">
            <v xml:space="preserve">TOM FOSS                 </v>
          </cell>
          <cell r="D12" t="str">
            <v xml:space="preserve">                         </v>
          </cell>
          <cell r="E12">
            <v>220</v>
          </cell>
          <cell r="F12">
            <v>38127</v>
          </cell>
          <cell r="G12">
            <v>801</v>
          </cell>
          <cell r="H12" t="str">
            <v xml:space="preserve">5HYM380   </v>
          </cell>
          <cell r="L12">
            <v>0</v>
          </cell>
          <cell r="M12" t="str">
            <v xml:space="preserve">5LMFU28R44LJ35685   </v>
          </cell>
          <cell r="N12" t="str">
            <v xml:space="preserve">NAVIGATOR </v>
          </cell>
          <cell r="O12">
            <v>0</v>
          </cell>
          <cell r="R12">
            <v>0</v>
          </cell>
          <cell r="S12">
            <v>20000</v>
          </cell>
          <cell r="T12">
            <v>15000</v>
          </cell>
        </row>
        <row r="13">
          <cell r="A13">
            <v>7555</v>
          </cell>
          <cell r="B13" t="str">
            <v xml:space="preserve">FORD ESCAPE HYBRID 2005  </v>
          </cell>
          <cell r="C13" t="str">
            <v xml:space="preserve">HEIDI PRIOR              </v>
          </cell>
          <cell r="D13" t="str">
            <v xml:space="preserve">                         </v>
          </cell>
          <cell r="E13">
            <v>220</v>
          </cell>
          <cell r="F13">
            <v>38197</v>
          </cell>
          <cell r="G13">
            <v>881</v>
          </cell>
          <cell r="H13" t="str">
            <v xml:space="preserve">5JMW894   </v>
          </cell>
          <cell r="I13" t="str">
            <v xml:space="preserve">814000-0800-000    </v>
          </cell>
          <cell r="L13">
            <v>0</v>
          </cell>
          <cell r="M13" t="str">
            <v xml:space="preserve">1FMYU03135KB11516   </v>
          </cell>
          <cell r="N13" t="str">
            <v xml:space="preserve">ESCAPE    </v>
          </cell>
          <cell r="O13">
            <v>0</v>
          </cell>
          <cell r="R13">
            <v>0</v>
          </cell>
          <cell r="S13">
            <v>15000</v>
          </cell>
          <cell r="T13">
            <v>10000</v>
          </cell>
        </row>
        <row r="14">
          <cell r="A14">
            <v>7556</v>
          </cell>
          <cell r="B14" t="str">
            <v xml:space="preserve">FORD ESCAPE HYBRID 2005  </v>
          </cell>
          <cell r="C14" t="str">
            <v xml:space="preserve">E.AVERY REED             </v>
          </cell>
          <cell r="D14" t="str">
            <v xml:space="preserve">                         </v>
          </cell>
          <cell r="E14">
            <v>220</v>
          </cell>
          <cell r="F14">
            <v>38197</v>
          </cell>
          <cell r="G14">
            <v>881</v>
          </cell>
          <cell r="H14" t="str">
            <v xml:space="preserve">5JKT890   </v>
          </cell>
          <cell r="I14" t="str">
            <v xml:space="preserve">814000-0800-000    </v>
          </cell>
          <cell r="L14">
            <v>0</v>
          </cell>
          <cell r="M14" t="str">
            <v xml:space="preserve">1FMYU03105KA61822   </v>
          </cell>
          <cell r="N14" t="str">
            <v xml:space="preserve">ESCAPE    </v>
          </cell>
          <cell r="O14">
            <v>0</v>
          </cell>
          <cell r="R14">
            <v>0</v>
          </cell>
          <cell r="S14">
            <v>15000</v>
          </cell>
          <cell r="T14">
            <v>10000</v>
          </cell>
        </row>
        <row r="15">
          <cell r="A15">
            <v>7557</v>
          </cell>
          <cell r="B15" t="str">
            <v xml:space="preserve">FORD ESCAPE HYBRID 2005  </v>
          </cell>
          <cell r="C15" t="str">
            <v xml:space="preserve">MELVIN SIMMONS           </v>
          </cell>
          <cell r="D15" t="str">
            <v xml:space="preserve">                         </v>
          </cell>
          <cell r="E15">
            <v>220</v>
          </cell>
          <cell r="F15">
            <v>38197</v>
          </cell>
          <cell r="G15">
            <v>881</v>
          </cell>
          <cell r="H15" t="str">
            <v xml:space="preserve">5JKT891   </v>
          </cell>
          <cell r="I15" t="str">
            <v xml:space="preserve">814000-0800-000    </v>
          </cell>
          <cell r="L15">
            <v>0</v>
          </cell>
          <cell r="M15" t="str">
            <v xml:space="preserve">1FMYU03105KA80516   </v>
          </cell>
          <cell r="N15" t="str">
            <v xml:space="preserve">ESCAPE    </v>
          </cell>
          <cell r="O15">
            <v>0</v>
          </cell>
          <cell r="R15">
            <v>0</v>
          </cell>
          <cell r="S15">
            <v>15000</v>
          </cell>
          <cell r="T15">
            <v>10000</v>
          </cell>
        </row>
        <row r="16">
          <cell r="A16">
            <v>7558</v>
          </cell>
          <cell r="B16" t="str">
            <v xml:space="preserve">FORD ESCAPE HYBRID 2005  </v>
          </cell>
          <cell r="C16" t="str">
            <v xml:space="preserve">JANA SCHULDT             </v>
          </cell>
          <cell r="D16" t="str">
            <v xml:space="preserve">                         </v>
          </cell>
          <cell r="E16">
            <v>220</v>
          </cell>
          <cell r="F16">
            <v>38272</v>
          </cell>
          <cell r="G16">
            <v>871</v>
          </cell>
          <cell r="H16" t="str">
            <v xml:space="preserve">5KNM900   </v>
          </cell>
          <cell r="I16" t="str">
            <v xml:space="preserve">814000-0700-000    </v>
          </cell>
          <cell r="L16">
            <v>0</v>
          </cell>
          <cell r="M16" t="str">
            <v xml:space="preserve">1FMYU95HO5KB43810   </v>
          </cell>
          <cell r="N16" t="str">
            <v xml:space="preserve">ESCAPE    </v>
          </cell>
          <cell r="O16">
            <v>0</v>
          </cell>
          <cell r="R16">
            <v>28122.720000000001</v>
          </cell>
          <cell r="S16">
            <v>15000</v>
          </cell>
          <cell r="T16">
            <v>10000</v>
          </cell>
        </row>
        <row r="17">
          <cell r="A17">
            <v>7554</v>
          </cell>
          <cell r="B17" t="str">
            <v xml:space="preserve">FORD ESCAPE HYBRID 2005  </v>
          </cell>
          <cell r="C17" t="str">
            <v xml:space="preserve">CARL JONES               </v>
          </cell>
          <cell r="D17" t="str">
            <v xml:space="preserve">                         </v>
          </cell>
          <cell r="E17">
            <v>220</v>
          </cell>
          <cell r="F17">
            <v>38308</v>
          </cell>
          <cell r="G17">
            <v>802</v>
          </cell>
          <cell r="H17" t="str">
            <v xml:space="preserve">5KRN123   </v>
          </cell>
          <cell r="I17" t="str">
            <v xml:space="preserve">814000-0000-001    </v>
          </cell>
          <cell r="L17">
            <v>0</v>
          </cell>
          <cell r="M17" t="str">
            <v xml:space="preserve">1FMYU95HO5KB64561   </v>
          </cell>
          <cell r="N17" t="str">
            <v xml:space="preserve">ESCAPE    </v>
          </cell>
          <cell r="O17">
            <v>0</v>
          </cell>
          <cell r="R17">
            <v>28122.720000000001</v>
          </cell>
          <cell r="S17">
            <v>15000</v>
          </cell>
          <cell r="T17">
            <v>10000</v>
          </cell>
        </row>
        <row r="18">
          <cell r="A18">
            <v>7552</v>
          </cell>
          <cell r="B18" t="str">
            <v xml:space="preserve">FORD ESCAPE HYBRID 2005  </v>
          </cell>
          <cell r="C18" t="str">
            <v xml:space="preserve">PETE JEZOWSKI            </v>
          </cell>
          <cell r="D18" t="str">
            <v xml:space="preserve">                         </v>
          </cell>
          <cell r="E18">
            <v>220</v>
          </cell>
          <cell r="F18">
            <v>38320</v>
          </cell>
          <cell r="G18">
            <v>821</v>
          </cell>
          <cell r="H18" t="str">
            <v xml:space="preserve">5KRR206   </v>
          </cell>
          <cell r="I18" t="str">
            <v xml:space="preserve">814000-0101-000    </v>
          </cell>
          <cell r="L18">
            <v>0</v>
          </cell>
          <cell r="M18" t="str">
            <v xml:space="preserve">1FMYU95H95KB64560   </v>
          </cell>
          <cell r="N18" t="str">
            <v xml:space="preserve">ESCAPE    </v>
          </cell>
          <cell r="O18">
            <v>28867</v>
          </cell>
          <cell r="P18" t="str">
            <v xml:space="preserve">FORD MOTOR CREDIT CO.    </v>
          </cell>
          <cell r="R18">
            <v>28122.720000000001</v>
          </cell>
          <cell r="S18">
            <v>15000</v>
          </cell>
          <cell r="T18">
            <v>10000</v>
          </cell>
        </row>
        <row r="19">
          <cell r="A19">
            <v>7560</v>
          </cell>
          <cell r="B19" t="str">
            <v xml:space="preserve">FORD ESCAPE HYBRID 2005  </v>
          </cell>
          <cell r="C19" t="str">
            <v xml:space="preserve">JASON SPEAR              </v>
          </cell>
          <cell r="D19" t="str">
            <v xml:space="preserve">                         </v>
          </cell>
          <cell r="E19">
            <v>210</v>
          </cell>
          <cell r="F19">
            <v>38320</v>
          </cell>
          <cell r="G19">
            <v>811</v>
          </cell>
          <cell r="H19" t="str">
            <v xml:space="preserve">5KRR205   </v>
          </cell>
          <cell r="I19" t="str">
            <v xml:space="preserve">814000-0100-000    </v>
          </cell>
          <cell r="L19">
            <v>0</v>
          </cell>
          <cell r="M19" t="str">
            <v xml:space="preserve">1FMYU95H25KB64562   </v>
          </cell>
          <cell r="N19" t="str">
            <v xml:space="preserve">ESCAPE    </v>
          </cell>
          <cell r="O19">
            <v>28867</v>
          </cell>
          <cell r="P19" t="str">
            <v xml:space="preserve">FORD MOTOR CREDIT CO.    </v>
          </cell>
          <cell r="R19">
            <v>28122.720000000001</v>
          </cell>
          <cell r="S19">
            <v>15000</v>
          </cell>
          <cell r="T19">
            <v>10000</v>
          </cell>
        </row>
        <row r="20">
          <cell r="A20">
            <v>7525</v>
          </cell>
          <cell r="B20" t="str">
            <v xml:space="preserve">FORD TAURUS 2001         </v>
          </cell>
          <cell r="C20" t="str">
            <v xml:space="preserve">JERRY THOMPSON           </v>
          </cell>
          <cell r="D20" t="str">
            <v xml:space="preserve">                         </v>
          </cell>
          <cell r="E20">
            <v>210</v>
          </cell>
          <cell r="F20">
            <v>38534</v>
          </cell>
          <cell r="G20">
            <v>811</v>
          </cell>
          <cell r="H20" t="str">
            <v xml:space="preserve">4SZA573   </v>
          </cell>
          <cell r="I20" t="str">
            <v xml:space="preserve">814000-0100-000    </v>
          </cell>
          <cell r="J20" t="str">
            <v xml:space="preserve">813100-0000-000    </v>
          </cell>
          <cell r="K20" t="str">
            <v xml:space="preserve">363100-0000-000    </v>
          </cell>
          <cell r="L20">
            <v>4741.3500000000004</v>
          </cell>
          <cell r="M20" t="str">
            <v xml:space="preserve">1FAFP56S21A152715   </v>
          </cell>
          <cell r="N20" t="str">
            <v xml:space="preserve">TAURUS    </v>
          </cell>
          <cell r="O20">
            <v>0</v>
          </cell>
          <cell r="R20">
            <v>21900</v>
          </cell>
          <cell r="S20">
            <v>3000</v>
          </cell>
          <cell r="T20">
            <v>2000</v>
          </cell>
        </row>
        <row r="21">
          <cell r="A21">
            <v>7562</v>
          </cell>
          <cell r="B21" t="str">
            <v xml:space="preserve">FORD EXPEDITION EB 2005  </v>
          </cell>
          <cell r="C21" t="str">
            <v xml:space="preserve">CRAIG HUSS               </v>
          </cell>
          <cell r="D21" t="str">
            <v xml:space="preserve">                         </v>
          </cell>
          <cell r="E21">
            <v>210</v>
          </cell>
          <cell r="F21">
            <v>38555</v>
          </cell>
          <cell r="G21">
            <v>871</v>
          </cell>
          <cell r="H21" t="str">
            <v xml:space="preserve">5PLH720   </v>
          </cell>
          <cell r="I21" t="str">
            <v xml:space="preserve">814000-0700-000    </v>
          </cell>
          <cell r="J21" t="str">
            <v xml:space="preserve">813100-0000-000    </v>
          </cell>
          <cell r="K21" t="str">
            <v xml:space="preserve">363100-0000-000    </v>
          </cell>
          <cell r="L21">
            <v>34617.46</v>
          </cell>
          <cell r="M21" t="str">
            <v xml:space="preserve">1FMFU17595LA11022   </v>
          </cell>
          <cell r="N21" t="str">
            <v>EXPEDITION</v>
          </cell>
          <cell r="O21">
            <v>0</v>
          </cell>
          <cell r="R21">
            <v>0</v>
          </cell>
          <cell r="S21">
            <v>20000</v>
          </cell>
          <cell r="T21">
            <v>15000</v>
          </cell>
        </row>
        <row r="22">
          <cell r="A22">
            <v>7563</v>
          </cell>
          <cell r="B22" t="str">
            <v xml:space="preserve">FORD ESCAPE HYBRID 2006  </v>
          </cell>
          <cell r="C22" t="str">
            <v xml:space="preserve">RYAN AUKERMAN            </v>
          </cell>
          <cell r="D22" t="str">
            <v xml:space="preserve">                         </v>
          </cell>
          <cell r="E22">
            <v>210</v>
          </cell>
          <cell r="F22">
            <v>38636</v>
          </cell>
          <cell r="G22">
            <v>811</v>
          </cell>
          <cell r="H22" t="str">
            <v xml:space="preserve">5RRH786   </v>
          </cell>
          <cell r="I22" t="str">
            <v xml:space="preserve">814000-0100-000    </v>
          </cell>
          <cell r="J22" t="str">
            <v xml:space="preserve">813100-0000-000    </v>
          </cell>
          <cell r="K22" t="str">
            <v xml:space="preserve">363100-0000-000    </v>
          </cell>
          <cell r="L22">
            <v>26508.75</v>
          </cell>
          <cell r="M22" t="str">
            <v xml:space="preserve">1FMYU95HX6KA69541   </v>
          </cell>
          <cell r="N22" t="str">
            <v xml:space="preserve">ESCAPE    </v>
          </cell>
          <cell r="O22">
            <v>28867</v>
          </cell>
          <cell r="P22" t="str">
            <v xml:space="preserve">FORD MOTOR CREDIT CO.    </v>
          </cell>
          <cell r="R22">
            <v>0</v>
          </cell>
          <cell r="S22">
            <v>15000</v>
          </cell>
          <cell r="T22">
            <v>10000</v>
          </cell>
        </row>
        <row r="23">
          <cell r="A23">
            <v>7564</v>
          </cell>
          <cell r="B23" t="str">
            <v xml:space="preserve">FORD EXPEDITION EB 2006  </v>
          </cell>
          <cell r="C23" t="str">
            <v xml:space="preserve">JAIMIE ANGUS             </v>
          </cell>
          <cell r="D23" t="str">
            <v xml:space="preserve">                         </v>
          </cell>
          <cell r="E23">
            <v>210</v>
          </cell>
          <cell r="F23">
            <v>38686</v>
          </cell>
          <cell r="G23">
            <v>811</v>
          </cell>
          <cell r="H23" t="str">
            <v xml:space="preserve">5SHJ664   </v>
          </cell>
          <cell r="I23" t="str">
            <v xml:space="preserve">814000-0100-000    </v>
          </cell>
          <cell r="J23" t="str">
            <v xml:space="preserve">813100-0000-000    </v>
          </cell>
          <cell r="K23" t="str">
            <v xml:space="preserve">363100-0000-000    </v>
          </cell>
          <cell r="L23">
            <v>45768.33</v>
          </cell>
          <cell r="M23" t="str">
            <v xml:space="preserve">1FMFU18546LA39472   </v>
          </cell>
          <cell r="N23" t="str">
            <v>EXPEDITION</v>
          </cell>
          <cell r="O23">
            <v>28867</v>
          </cell>
          <cell r="P23" t="str">
            <v xml:space="preserve">FORD MOTOR CREDIT CO.    </v>
          </cell>
          <cell r="R23">
            <v>0</v>
          </cell>
          <cell r="S23">
            <v>20000</v>
          </cell>
          <cell r="T23">
            <v>15000</v>
          </cell>
        </row>
        <row r="24">
          <cell r="A24">
            <v>7528</v>
          </cell>
          <cell r="B24" t="str">
            <v xml:space="preserve">FORD TAURUS 2001         </v>
          </cell>
          <cell r="C24" t="str">
            <v xml:space="preserve">DAVID ALLAN              </v>
          </cell>
          <cell r="D24" t="str">
            <v xml:space="preserve">                         </v>
          </cell>
          <cell r="E24">
            <v>210</v>
          </cell>
          <cell r="F24">
            <v>38687</v>
          </cell>
          <cell r="G24">
            <v>811</v>
          </cell>
          <cell r="H24" t="str">
            <v xml:space="preserve">4VCV300   </v>
          </cell>
          <cell r="I24" t="str">
            <v xml:space="preserve">814000-0100-000    </v>
          </cell>
          <cell r="J24" t="str">
            <v xml:space="preserve">813100-0000-000    </v>
          </cell>
          <cell r="K24" t="str">
            <v xml:space="preserve">363100-0000-000    </v>
          </cell>
          <cell r="L24">
            <v>4478.5200000000004</v>
          </cell>
          <cell r="M24" t="str">
            <v xml:space="preserve">1FAFP55S42G102768   </v>
          </cell>
          <cell r="N24" t="str">
            <v xml:space="preserve">TAURUS    </v>
          </cell>
          <cell r="O24">
            <v>0</v>
          </cell>
          <cell r="R24">
            <v>20686</v>
          </cell>
          <cell r="S24">
            <v>3000</v>
          </cell>
          <cell r="T24">
            <v>2000</v>
          </cell>
        </row>
        <row r="25">
          <cell r="A25">
            <v>7565</v>
          </cell>
          <cell r="B25" t="str">
            <v xml:space="preserve">CADILLAC ESCALADE 2007   </v>
          </cell>
          <cell r="C25" t="str">
            <v xml:space="preserve">JAMES D. WALTZE          </v>
          </cell>
          <cell r="D25" t="str">
            <v xml:space="preserve">                         </v>
          </cell>
          <cell r="E25">
            <v>220</v>
          </cell>
          <cell r="F25">
            <v>38810</v>
          </cell>
          <cell r="G25">
            <v>801</v>
          </cell>
          <cell r="H25" t="str">
            <v xml:space="preserve">5TWM238   </v>
          </cell>
          <cell r="J25" t="str">
            <v xml:space="preserve">813100-0000-000    </v>
          </cell>
          <cell r="K25" t="str">
            <v xml:space="preserve">363100-0000-000    </v>
          </cell>
          <cell r="L25">
            <v>65976.91</v>
          </cell>
          <cell r="M25" t="str">
            <v xml:space="preserve">1GYFK63887R149202   </v>
          </cell>
          <cell r="N25" t="str">
            <v xml:space="preserve">ESCALADE  </v>
          </cell>
          <cell r="O25">
            <v>28867</v>
          </cell>
          <cell r="P25" t="str">
            <v xml:space="preserve">FORD MOTOR CREDIT CO.    </v>
          </cell>
          <cell r="R25">
            <v>0</v>
          </cell>
          <cell r="S25">
            <v>40000</v>
          </cell>
          <cell r="T25">
            <v>30000</v>
          </cell>
        </row>
        <row r="26">
          <cell r="A26">
            <v>7566</v>
          </cell>
          <cell r="B26" t="str">
            <v xml:space="preserve">FORD EXPLORER 2006       </v>
          </cell>
          <cell r="C26" t="str">
            <v xml:space="preserve">DENNIS TEAGUE            </v>
          </cell>
          <cell r="D26" t="str">
            <v xml:space="preserve">SPLIT BETWEEN D1 AND D4  </v>
          </cell>
          <cell r="E26">
            <v>210</v>
          </cell>
          <cell r="F26">
            <v>38869</v>
          </cell>
          <cell r="G26">
            <v>811</v>
          </cell>
          <cell r="H26" t="str">
            <v xml:space="preserve">5USH314   </v>
          </cell>
          <cell r="I26" t="str">
            <v xml:space="preserve">814000-0100-000    </v>
          </cell>
          <cell r="J26" t="str">
            <v xml:space="preserve">813100-0000-000    </v>
          </cell>
          <cell r="K26" t="str">
            <v xml:space="preserve">363100-0000-000    </v>
          </cell>
          <cell r="L26">
            <v>31137.99</v>
          </cell>
          <cell r="M26" t="str">
            <v xml:space="preserve">1FMEU64816UB29973   </v>
          </cell>
          <cell r="N26" t="str">
            <v xml:space="preserve">EXPLORER  </v>
          </cell>
          <cell r="O26">
            <v>28867</v>
          </cell>
          <cell r="P26" t="str">
            <v xml:space="preserve">FORD MOTOR CREDIT CO.    </v>
          </cell>
          <cell r="R26">
            <v>0</v>
          </cell>
          <cell r="S26">
            <v>20000</v>
          </cell>
          <cell r="T26">
            <v>15000</v>
          </cell>
        </row>
        <row r="27">
          <cell r="A27">
            <v>7567</v>
          </cell>
          <cell r="B27" t="str">
            <v xml:space="preserve">FORD ESCAPE HYBRID 2007  </v>
          </cell>
          <cell r="C27" t="str">
            <v xml:space="preserve">BRYANT OBANDO            </v>
          </cell>
          <cell r="D27" t="str">
            <v xml:space="preserve">                         </v>
          </cell>
          <cell r="E27">
            <v>220</v>
          </cell>
          <cell r="F27">
            <v>38869</v>
          </cell>
          <cell r="G27">
            <v>811</v>
          </cell>
          <cell r="H27" t="str">
            <v xml:space="preserve">5UJL001   </v>
          </cell>
          <cell r="I27" t="str">
            <v xml:space="preserve">814000-0100-000    </v>
          </cell>
          <cell r="J27" t="str">
            <v xml:space="preserve">813100-0000-000    </v>
          </cell>
          <cell r="K27" t="str">
            <v xml:space="preserve">363100-0000-000    </v>
          </cell>
          <cell r="L27">
            <v>26608.5</v>
          </cell>
          <cell r="M27" t="str">
            <v xml:space="preserve">1FMYU49HI7KA07749   </v>
          </cell>
          <cell r="N27" t="str">
            <v>ESCAPE HYB</v>
          </cell>
          <cell r="O27">
            <v>28867</v>
          </cell>
          <cell r="P27" t="str">
            <v xml:space="preserve">FORD MOTOR CREDIT CO.    </v>
          </cell>
          <cell r="R27">
            <v>0</v>
          </cell>
          <cell r="S27">
            <v>15000</v>
          </cell>
          <cell r="T27">
            <v>10000</v>
          </cell>
        </row>
        <row r="28">
          <cell r="A28">
            <v>7533</v>
          </cell>
          <cell r="B28" t="str">
            <v xml:space="preserve">FORD TAURUS 2002         </v>
          </cell>
          <cell r="C28" t="str">
            <v xml:space="preserve">BILL GRAUTEN             </v>
          </cell>
          <cell r="D28" t="str">
            <v xml:space="preserve">                         </v>
          </cell>
          <cell r="E28">
            <v>210</v>
          </cell>
          <cell r="F28">
            <v>38930</v>
          </cell>
          <cell r="G28">
            <v>811</v>
          </cell>
          <cell r="H28" t="str">
            <v xml:space="preserve">5BLH505   </v>
          </cell>
          <cell r="I28" t="str">
            <v xml:space="preserve">814000-0100-000    </v>
          </cell>
          <cell r="J28" t="str">
            <v xml:space="preserve">813100-0000-000    </v>
          </cell>
          <cell r="K28" t="str">
            <v xml:space="preserve">363100-0000-000    </v>
          </cell>
          <cell r="L28">
            <v>4697.3900000000003</v>
          </cell>
          <cell r="M28" t="str">
            <v xml:space="preserve">1FAFP55S62A192394   </v>
          </cell>
          <cell r="N28" t="str">
            <v xml:space="preserve">TAURUS    </v>
          </cell>
          <cell r="O28">
            <v>0</v>
          </cell>
          <cell r="R28">
            <v>0</v>
          </cell>
          <cell r="S28">
            <v>0</v>
          </cell>
          <cell r="T28">
            <v>0</v>
          </cell>
        </row>
        <row r="29">
          <cell r="A29">
            <v>7534</v>
          </cell>
          <cell r="B29" t="str">
            <v xml:space="preserve">FORD TAURUS 2002         </v>
          </cell>
          <cell r="C29" t="str">
            <v xml:space="preserve">D8 SPARE                 </v>
          </cell>
          <cell r="D29" t="str">
            <v xml:space="preserve">                         </v>
          </cell>
          <cell r="E29">
            <v>210</v>
          </cell>
          <cell r="F29">
            <v>38991</v>
          </cell>
          <cell r="G29">
            <v>881</v>
          </cell>
          <cell r="H29" t="str">
            <v xml:space="preserve">4ZOV408   </v>
          </cell>
          <cell r="I29" t="str">
            <v xml:space="preserve">814000-0800-000    </v>
          </cell>
          <cell r="J29" t="str">
            <v xml:space="preserve">813100-0000-000    </v>
          </cell>
          <cell r="K29" t="str">
            <v xml:space="preserve">363100-0000-000    </v>
          </cell>
          <cell r="L29">
            <v>4559.49</v>
          </cell>
          <cell r="M29" t="str">
            <v xml:space="preserve">1FAFP55S92G203790   </v>
          </cell>
          <cell r="N29" t="str">
            <v xml:space="preserve">TAURUS    </v>
          </cell>
          <cell r="O29">
            <v>0</v>
          </cell>
          <cell r="R29">
            <v>0</v>
          </cell>
          <cell r="S29">
            <v>0</v>
          </cell>
          <cell r="T29">
            <v>0</v>
          </cell>
        </row>
        <row r="30">
          <cell r="A30">
            <v>7569</v>
          </cell>
          <cell r="B30" t="str">
            <v xml:space="preserve">FORD ESCAPE HYBRID 2007  </v>
          </cell>
          <cell r="C30" t="str">
            <v xml:space="preserve">RON ROLSTAD              </v>
          </cell>
          <cell r="D30" t="str">
            <v xml:space="preserve">                         </v>
          </cell>
          <cell r="E30">
            <v>220</v>
          </cell>
          <cell r="F30">
            <v>38991</v>
          </cell>
          <cell r="G30">
            <v>811</v>
          </cell>
          <cell r="H30" t="str">
            <v xml:space="preserve">5WPV665   </v>
          </cell>
          <cell r="I30" t="str">
            <v xml:space="preserve">814000-0100-000    </v>
          </cell>
          <cell r="J30" t="str">
            <v xml:space="preserve">813100-0000-000    </v>
          </cell>
          <cell r="K30" t="str">
            <v xml:space="preserve">363100-0000-000    </v>
          </cell>
          <cell r="L30">
            <v>26569.51</v>
          </cell>
          <cell r="M30" t="str">
            <v xml:space="preserve">1FMCU49H27KA75908   </v>
          </cell>
          <cell r="N30" t="str">
            <v xml:space="preserve">ESCAPE    </v>
          </cell>
          <cell r="O30">
            <v>28868</v>
          </cell>
          <cell r="P30" t="str">
            <v>FORD MTR CRDT COMRCL LSNG</v>
          </cell>
          <cell r="R30">
            <v>0</v>
          </cell>
          <cell r="S30">
            <v>15000</v>
          </cell>
          <cell r="T30">
            <v>10000</v>
          </cell>
        </row>
        <row r="31">
          <cell r="A31">
            <v>7571</v>
          </cell>
          <cell r="B31" t="str">
            <v xml:space="preserve">FORD ESCAPE HYBRID 2007  </v>
          </cell>
          <cell r="C31" t="str">
            <v xml:space="preserve">KELLY DAKEN              </v>
          </cell>
          <cell r="D31" t="str">
            <v xml:space="preserve">                         </v>
          </cell>
          <cell r="E31">
            <v>220</v>
          </cell>
          <cell r="F31">
            <v>38991</v>
          </cell>
          <cell r="G31">
            <v>881</v>
          </cell>
          <cell r="H31" t="str">
            <v xml:space="preserve">5WSR193   </v>
          </cell>
          <cell r="I31" t="str">
            <v xml:space="preserve">814000-0800-000    </v>
          </cell>
          <cell r="J31" t="str">
            <v xml:space="preserve">813100-0000-000    </v>
          </cell>
          <cell r="K31" t="str">
            <v xml:space="preserve">363100-0000-000    </v>
          </cell>
          <cell r="L31">
            <v>26569.93</v>
          </cell>
          <cell r="M31" t="str">
            <v xml:space="preserve">1FMYU49H97KB17268   </v>
          </cell>
          <cell r="N31" t="str">
            <v xml:space="preserve">ESCAPE    </v>
          </cell>
          <cell r="O31">
            <v>28868</v>
          </cell>
          <cell r="P31" t="str">
            <v>FORD MTR CRDT COMRCL LSNG</v>
          </cell>
          <cell r="R31">
            <v>0</v>
          </cell>
          <cell r="S31">
            <v>15000</v>
          </cell>
          <cell r="T31">
            <v>10000</v>
          </cell>
        </row>
        <row r="32">
          <cell r="A32">
            <v>7535</v>
          </cell>
          <cell r="B32" t="str">
            <v xml:space="preserve">FORD EXPLORER 2002       </v>
          </cell>
          <cell r="C32" t="str">
            <v xml:space="preserve">THONY LE                 </v>
          </cell>
          <cell r="D32" t="str">
            <v xml:space="preserve">                         </v>
          </cell>
          <cell r="E32">
            <v>210</v>
          </cell>
          <cell r="F32">
            <v>39022</v>
          </cell>
          <cell r="G32">
            <v>871</v>
          </cell>
          <cell r="H32" t="str">
            <v xml:space="preserve">7A47221   </v>
          </cell>
          <cell r="I32" t="str">
            <v xml:space="preserve">814000-0700-000    </v>
          </cell>
          <cell r="J32" t="str">
            <v xml:space="preserve">813100-0000-000    </v>
          </cell>
          <cell r="K32" t="str">
            <v xml:space="preserve">363100-0000-000    </v>
          </cell>
          <cell r="L32">
            <v>4948.32</v>
          </cell>
          <cell r="M32" t="str">
            <v xml:space="preserve">1FMYU60E22UC67492   </v>
          </cell>
          <cell r="N32" t="str">
            <v xml:space="preserve">EXPLORER  </v>
          </cell>
          <cell r="O32">
            <v>0</v>
          </cell>
          <cell r="R32">
            <v>0</v>
          </cell>
          <cell r="S32">
            <v>10000</v>
          </cell>
          <cell r="T32">
            <v>5000</v>
          </cell>
        </row>
        <row r="33">
          <cell r="A33">
            <v>7573</v>
          </cell>
          <cell r="B33" t="str">
            <v xml:space="preserve">FORD ESCAPE HYBRID 2007  </v>
          </cell>
          <cell r="C33" t="str">
            <v xml:space="preserve">D6 SPARE                 </v>
          </cell>
          <cell r="D33" t="str">
            <v xml:space="preserve">                         </v>
          </cell>
          <cell r="E33">
            <v>220</v>
          </cell>
          <cell r="F33">
            <v>39052</v>
          </cell>
          <cell r="G33">
            <v>861</v>
          </cell>
          <cell r="H33" t="str">
            <v xml:space="preserve">5YGK951   </v>
          </cell>
          <cell r="I33" t="str">
            <v xml:space="preserve">814000-0600-000    </v>
          </cell>
          <cell r="J33" t="str">
            <v xml:space="preserve">813100-0000-000    </v>
          </cell>
          <cell r="K33" t="str">
            <v xml:space="preserve">363100-0000-000    </v>
          </cell>
          <cell r="L33">
            <v>25585.81</v>
          </cell>
          <cell r="M33" t="str">
            <v xml:space="preserve">1FMYU49H87KB06553   </v>
          </cell>
          <cell r="N33" t="str">
            <v xml:space="preserve">ESCAPE    </v>
          </cell>
          <cell r="O33">
            <v>28868</v>
          </cell>
          <cell r="P33" t="str">
            <v>FORD MTR CRDT COMRCL LSNG</v>
          </cell>
          <cell r="T33">
            <v>0</v>
          </cell>
        </row>
        <row r="34">
          <cell r="A34">
            <v>7536</v>
          </cell>
          <cell r="B34" t="str">
            <v xml:space="preserve">FORD EXPLORER 2002       </v>
          </cell>
          <cell r="C34" t="str">
            <v xml:space="preserve">JASON DENNIS             </v>
          </cell>
          <cell r="D34" t="str">
            <v xml:space="preserve">                         </v>
          </cell>
          <cell r="E34">
            <v>210</v>
          </cell>
          <cell r="F34">
            <v>39083</v>
          </cell>
          <cell r="G34">
            <v>861</v>
          </cell>
          <cell r="H34" t="str">
            <v xml:space="preserve">5ATV443   </v>
          </cell>
          <cell r="I34" t="str">
            <v xml:space="preserve">814000-0600-000    </v>
          </cell>
          <cell r="J34" t="str">
            <v xml:space="preserve">813100-0000-000    </v>
          </cell>
          <cell r="K34" t="str">
            <v xml:space="preserve">363100-0000-000    </v>
          </cell>
          <cell r="L34">
            <v>4935.5</v>
          </cell>
          <cell r="M34" t="str">
            <v xml:space="preserve">1FMYU60E92UD05039   </v>
          </cell>
          <cell r="N34" t="str">
            <v xml:space="preserve">EXPLORER  </v>
          </cell>
          <cell r="O34">
            <v>0</v>
          </cell>
          <cell r="R34">
            <v>0</v>
          </cell>
          <cell r="S34">
            <v>8000</v>
          </cell>
          <cell r="T34">
            <v>5000</v>
          </cell>
        </row>
        <row r="35">
          <cell r="A35">
            <v>7574</v>
          </cell>
          <cell r="B35" t="str">
            <v xml:space="preserve">FORD ESCAPE HYBRID 2007  </v>
          </cell>
          <cell r="C35" t="str">
            <v xml:space="preserve">LEONOR SANDOVAL          </v>
          </cell>
          <cell r="D35" t="str">
            <v xml:space="preserve">                         </v>
          </cell>
          <cell r="E35">
            <v>220</v>
          </cell>
          <cell r="F35">
            <v>39083</v>
          </cell>
          <cell r="G35">
            <v>801</v>
          </cell>
          <cell r="H35" t="str">
            <v xml:space="preserve">5XMG723   </v>
          </cell>
          <cell r="J35" t="str">
            <v xml:space="preserve">813100-0000-000    </v>
          </cell>
          <cell r="K35" t="str">
            <v xml:space="preserve">363100-0000-000    </v>
          </cell>
          <cell r="L35">
            <v>25510.32</v>
          </cell>
          <cell r="M35" t="str">
            <v xml:space="preserve">1FMYU49H37KB37662   </v>
          </cell>
          <cell r="N35" t="str">
            <v xml:space="preserve">ESCAPE    </v>
          </cell>
          <cell r="O35">
            <v>28868</v>
          </cell>
          <cell r="P35" t="str">
            <v>FORD MTR CRDT COMRCL LSNG</v>
          </cell>
          <cell r="T35">
            <v>0</v>
          </cell>
        </row>
        <row r="36">
          <cell r="A36">
            <v>7575</v>
          </cell>
          <cell r="B36" t="str">
            <v xml:space="preserve">FORD ESCAPE HYBRID 2007  </v>
          </cell>
          <cell r="C36" t="str">
            <v xml:space="preserve">ALEX VALLE               </v>
          </cell>
          <cell r="D36" t="str">
            <v xml:space="preserve">                         </v>
          </cell>
          <cell r="E36">
            <v>220</v>
          </cell>
          <cell r="F36">
            <v>39083</v>
          </cell>
          <cell r="G36">
            <v>811</v>
          </cell>
          <cell r="H36" t="str">
            <v xml:space="preserve">5XMG724   </v>
          </cell>
          <cell r="I36" t="str">
            <v xml:space="preserve">814000-0100-000    </v>
          </cell>
          <cell r="J36" t="str">
            <v xml:space="preserve">813100-0000-000    </v>
          </cell>
          <cell r="K36" t="str">
            <v xml:space="preserve">363100-0000-000    </v>
          </cell>
          <cell r="L36">
            <v>25510.32</v>
          </cell>
          <cell r="M36" t="str">
            <v xml:space="preserve">1FMYU49H87KB61634   </v>
          </cell>
          <cell r="N36" t="str">
            <v xml:space="preserve">ESCAPE    </v>
          </cell>
          <cell r="O36">
            <v>28868</v>
          </cell>
          <cell r="P36" t="str">
            <v>FORD MTR CRDT COMRCL LSNG</v>
          </cell>
          <cell r="T36">
            <v>0</v>
          </cell>
        </row>
        <row r="37">
          <cell r="A37">
            <v>7538</v>
          </cell>
          <cell r="B37" t="str">
            <v xml:space="preserve">FORD EXPEDITION 2003     </v>
          </cell>
          <cell r="C37" t="str">
            <v xml:space="preserve">ROBERT DENNIS            </v>
          </cell>
          <cell r="D37" t="str">
            <v xml:space="preserve">                         </v>
          </cell>
          <cell r="E37">
            <v>210</v>
          </cell>
          <cell r="F37">
            <v>39142</v>
          </cell>
          <cell r="G37">
            <v>861</v>
          </cell>
          <cell r="H37" t="str">
            <v xml:space="preserve">5BHM221   </v>
          </cell>
          <cell r="I37" t="str">
            <v xml:space="preserve">814000-0600-000    </v>
          </cell>
          <cell r="J37" t="str">
            <v xml:space="preserve">813100-0000-000    </v>
          </cell>
          <cell r="K37" t="str">
            <v xml:space="preserve">363100-0000-000    </v>
          </cell>
          <cell r="L37">
            <v>9083.4699999999993</v>
          </cell>
          <cell r="M37" t="str">
            <v xml:space="preserve">1FMFU17L93LB51101   </v>
          </cell>
          <cell r="N37" t="str">
            <v>EXPEDITION</v>
          </cell>
          <cell r="O37">
            <v>0</v>
          </cell>
          <cell r="R37">
            <v>0</v>
          </cell>
          <cell r="S37">
            <v>15000</v>
          </cell>
          <cell r="T37">
            <v>10000</v>
          </cell>
        </row>
        <row r="38">
          <cell r="A38">
            <v>7541</v>
          </cell>
          <cell r="B38" t="str">
            <v xml:space="preserve">FORD ESCAPE 2003         </v>
          </cell>
          <cell r="C38" t="str">
            <v xml:space="preserve">SADAGAT RANA             </v>
          </cell>
          <cell r="D38" t="str">
            <v xml:space="preserve">                         </v>
          </cell>
          <cell r="E38">
            <v>210</v>
          </cell>
          <cell r="F38">
            <v>39234</v>
          </cell>
          <cell r="G38">
            <v>871</v>
          </cell>
          <cell r="H38" t="str">
            <v xml:space="preserve">5COD532   </v>
          </cell>
          <cell r="I38" t="str">
            <v xml:space="preserve">814000-0700-000    </v>
          </cell>
          <cell r="J38" t="str">
            <v xml:space="preserve">813100-0000-000    </v>
          </cell>
          <cell r="K38" t="str">
            <v xml:space="preserve">363100-0000-000    </v>
          </cell>
          <cell r="L38">
            <v>4698.4799999999996</v>
          </cell>
          <cell r="M38" t="str">
            <v xml:space="preserve">1FMYU03163KA42432   </v>
          </cell>
          <cell r="N38" t="str">
            <v xml:space="preserve">ESCAPE    </v>
          </cell>
          <cell r="O38">
            <v>11590</v>
          </cell>
          <cell r="P38" t="str">
            <v xml:space="preserve">BURCH FORD               </v>
          </cell>
          <cell r="R38">
            <v>0</v>
          </cell>
          <cell r="S38">
            <v>8000</v>
          </cell>
          <cell r="T38">
            <v>5000</v>
          </cell>
        </row>
        <row r="39">
          <cell r="A39">
            <v>7576</v>
          </cell>
          <cell r="B39" t="str">
            <v xml:space="preserve">FORD EXPLORER 2007       </v>
          </cell>
          <cell r="C39" t="str">
            <v xml:space="preserve">GORDON CSUTAK            </v>
          </cell>
          <cell r="D39" t="str">
            <v xml:space="preserve">                         </v>
          </cell>
          <cell r="E39">
            <v>220</v>
          </cell>
          <cell r="F39">
            <v>39234</v>
          </cell>
          <cell r="G39">
            <v>801</v>
          </cell>
          <cell r="H39" t="str">
            <v xml:space="preserve">5ZSP749   </v>
          </cell>
          <cell r="J39" t="str">
            <v xml:space="preserve">813100-0000-000    </v>
          </cell>
          <cell r="K39" t="str">
            <v xml:space="preserve">363100-0000-000    </v>
          </cell>
          <cell r="L39">
            <v>27650.31</v>
          </cell>
          <cell r="M39" t="str">
            <v xml:space="preserve">1FMEU64E67UA37443   </v>
          </cell>
          <cell r="N39" t="str">
            <v xml:space="preserve">EXPLORER  </v>
          </cell>
          <cell r="O39">
            <v>28868</v>
          </cell>
          <cell r="P39" t="str">
            <v>FORD MTR CRDT COMRCL LSNG</v>
          </cell>
          <cell r="T39">
            <v>0</v>
          </cell>
        </row>
        <row r="40">
          <cell r="A40">
            <v>7577</v>
          </cell>
          <cell r="B40" t="str">
            <v xml:space="preserve">FORD ESCAPE 2008         </v>
          </cell>
          <cell r="C40" t="str">
            <v xml:space="preserve">RICHARD WILLIAMS         </v>
          </cell>
          <cell r="D40" t="str">
            <v xml:space="preserve">                         </v>
          </cell>
          <cell r="E40">
            <v>220</v>
          </cell>
          <cell r="F40">
            <v>39234</v>
          </cell>
          <cell r="G40">
            <v>861</v>
          </cell>
          <cell r="H40" t="str">
            <v xml:space="preserve">5ZVB009   </v>
          </cell>
          <cell r="I40" t="str">
            <v xml:space="preserve">814000-0600-000    </v>
          </cell>
          <cell r="J40" t="str">
            <v xml:space="preserve">813100-0000-000    </v>
          </cell>
          <cell r="K40" t="str">
            <v xml:space="preserve">363100-0000-000    </v>
          </cell>
          <cell r="L40">
            <v>22240.61</v>
          </cell>
          <cell r="M40" t="str">
            <v xml:space="preserve">1FMCU49H48KA63955   </v>
          </cell>
          <cell r="N40" t="str">
            <v xml:space="preserve">ESCAPE    </v>
          </cell>
          <cell r="O40">
            <v>28868</v>
          </cell>
          <cell r="P40" t="str">
            <v>FORD MTR CRDT COMRCL LSNG</v>
          </cell>
          <cell r="T40">
            <v>0</v>
          </cell>
        </row>
        <row r="41">
          <cell r="A41">
            <v>7544</v>
          </cell>
          <cell r="B41" t="str">
            <v xml:space="preserve">FORD EXPLORER 2003       </v>
          </cell>
          <cell r="C41" t="str">
            <v xml:space="preserve">CHARLIE PESSA            </v>
          </cell>
          <cell r="D41" t="str">
            <v xml:space="preserve">                         </v>
          </cell>
          <cell r="E41">
            <v>210</v>
          </cell>
          <cell r="F41">
            <v>39295</v>
          </cell>
          <cell r="G41">
            <v>811</v>
          </cell>
          <cell r="H41" t="str">
            <v xml:space="preserve">5DTH501   </v>
          </cell>
          <cell r="I41" t="str">
            <v xml:space="preserve">814000-0100-000    </v>
          </cell>
          <cell r="J41" t="str">
            <v xml:space="preserve">813100-0000-000    </v>
          </cell>
          <cell r="K41" t="str">
            <v xml:space="preserve">363100-0000-000    </v>
          </cell>
          <cell r="L41">
            <v>5152</v>
          </cell>
          <cell r="M41" t="str">
            <v xml:space="preserve">1FMYU60EX3UB65746   </v>
          </cell>
          <cell r="N41" t="str">
            <v xml:space="preserve">EXPLORER  </v>
          </cell>
          <cell r="O41">
            <v>28867</v>
          </cell>
          <cell r="P41" t="str">
            <v xml:space="preserve">FORD MOTOR CREDIT CO.    </v>
          </cell>
          <cell r="R41">
            <v>0</v>
          </cell>
          <cell r="S41">
            <v>10000</v>
          </cell>
          <cell r="T41">
            <v>5000</v>
          </cell>
        </row>
        <row r="42">
          <cell r="A42">
            <v>7578</v>
          </cell>
          <cell r="B42" t="str">
            <v xml:space="preserve">FORD ESCAPE HYBRID 2008  </v>
          </cell>
          <cell r="C42" t="str">
            <v xml:space="preserve">ALDEN BECK               </v>
          </cell>
          <cell r="D42" t="str">
            <v xml:space="preserve">                         </v>
          </cell>
          <cell r="E42">
            <v>220</v>
          </cell>
          <cell r="F42">
            <v>39326</v>
          </cell>
          <cell r="G42">
            <v>871</v>
          </cell>
          <cell r="H42" t="str">
            <v xml:space="preserve">          </v>
          </cell>
          <cell r="I42" t="str">
            <v xml:space="preserve">814000-0700-000    </v>
          </cell>
          <cell r="J42" t="str">
            <v xml:space="preserve">813100-0000-000    </v>
          </cell>
          <cell r="K42" t="str">
            <v xml:space="preserve">363100-0000-000    </v>
          </cell>
          <cell r="L42">
            <v>22858.12</v>
          </cell>
          <cell r="M42" t="str">
            <v xml:space="preserve">1FMCU49H98KB12860   </v>
          </cell>
          <cell r="N42" t="str">
            <v xml:space="preserve">ESCAPE    </v>
          </cell>
          <cell r="O42">
            <v>28868</v>
          </cell>
          <cell r="P42" t="str">
            <v>FORD MTR CRDT COMRCL LSNG</v>
          </cell>
          <cell r="T42">
            <v>0</v>
          </cell>
        </row>
        <row r="43">
          <cell r="F43" t="str">
            <v>LA VEHICLES TOTAL</v>
          </cell>
          <cell r="L43">
            <v>480407.38999999996</v>
          </cell>
          <cell r="R43">
            <v>155076.88</v>
          </cell>
          <cell r="S43">
            <v>357000</v>
          </cell>
          <cell r="T43">
            <v>242000</v>
          </cell>
        </row>
        <row r="45">
          <cell r="A45">
            <v>7547</v>
          </cell>
          <cell r="B45" t="str">
            <v xml:space="preserve">FORD ESCAPE 2004         </v>
          </cell>
          <cell r="C45" t="str">
            <v xml:space="preserve">JAY WOLDHUIS             </v>
          </cell>
          <cell r="D45" t="str">
            <v xml:space="preserve">                         </v>
          </cell>
          <cell r="E45">
            <v>220</v>
          </cell>
          <cell r="F45">
            <v>38021</v>
          </cell>
          <cell r="G45">
            <v>841</v>
          </cell>
          <cell r="H45" t="str">
            <v xml:space="preserve">5FYG238   </v>
          </cell>
          <cell r="I45" t="str">
            <v xml:space="preserve">814000-0400-000    </v>
          </cell>
          <cell r="L45">
            <v>0</v>
          </cell>
          <cell r="M45" t="str">
            <v xml:space="preserve">1FMYU03104KA43108   </v>
          </cell>
          <cell r="N45" t="str">
            <v xml:space="preserve">ESCAPE    </v>
          </cell>
          <cell r="O45">
            <v>28867</v>
          </cell>
          <cell r="P45" t="str">
            <v xml:space="preserve">FORD MOTOR CREDIT CO.    </v>
          </cell>
          <cell r="R45">
            <v>0</v>
          </cell>
          <cell r="S45">
            <v>10000</v>
          </cell>
          <cell r="T45">
            <v>6000</v>
          </cell>
        </row>
        <row r="46">
          <cell r="A46">
            <v>7521</v>
          </cell>
          <cell r="B46" t="str">
            <v xml:space="preserve">FORD TAURUS 2000         </v>
          </cell>
          <cell r="C46" t="str">
            <v xml:space="preserve">D4 SPARE                 </v>
          </cell>
          <cell r="D46" t="str">
            <v xml:space="preserve">                         </v>
          </cell>
          <cell r="E46">
            <v>210</v>
          </cell>
          <cell r="F46">
            <v>38078</v>
          </cell>
          <cell r="G46">
            <v>841</v>
          </cell>
          <cell r="H46" t="str">
            <v xml:space="preserve">4LFM810   </v>
          </cell>
          <cell r="I46" t="str">
            <v xml:space="preserve">814000-0400-000    </v>
          </cell>
          <cell r="J46" t="str">
            <v xml:space="preserve">813100-0000-000    </v>
          </cell>
          <cell r="K46" t="str">
            <v xml:space="preserve">363100-0000-000    </v>
          </cell>
          <cell r="L46">
            <v>4154.34</v>
          </cell>
          <cell r="M46" t="str">
            <v xml:space="preserve">1FAFP55SXYA211599   </v>
          </cell>
          <cell r="N46" t="str">
            <v xml:space="preserve">TAURUS    </v>
          </cell>
          <cell r="O46">
            <v>0</v>
          </cell>
          <cell r="R46">
            <v>4154.34</v>
          </cell>
          <cell r="S46">
            <v>2000</v>
          </cell>
          <cell r="T46">
            <v>2000</v>
          </cell>
        </row>
        <row r="47">
          <cell r="A47">
            <v>7549</v>
          </cell>
          <cell r="B47" t="str">
            <v xml:space="preserve">FORD ESCAPE 2005         </v>
          </cell>
          <cell r="C47" t="str">
            <v xml:space="preserve">RICK CARLSON             </v>
          </cell>
          <cell r="D47" t="str">
            <v xml:space="preserve">                         </v>
          </cell>
          <cell r="E47">
            <v>220</v>
          </cell>
          <cell r="F47">
            <v>38108</v>
          </cell>
          <cell r="G47">
            <v>851</v>
          </cell>
          <cell r="H47" t="str">
            <v xml:space="preserve">5HGZ266   </v>
          </cell>
          <cell r="I47" t="str">
            <v xml:space="preserve">814000-0401-000    </v>
          </cell>
          <cell r="L47">
            <v>0</v>
          </cell>
          <cell r="M47" t="str">
            <v xml:space="preserve">1FMYU03175KA29224   </v>
          </cell>
          <cell r="N47" t="str">
            <v xml:space="preserve">ESCAPE    </v>
          </cell>
          <cell r="O47">
            <v>0</v>
          </cell>
          <cell r="R47">
            <v>0</v>
          </cell>
          <cell r="S47">
            <v>0</v>
          </cell>
          <cell r="T47">
            <v>0</v>
          </cell>
        </row>
        <row r="48">
          <cell r="A48">
            <v>7559</v>
          </cell>
          <cell r="B48" t="str">
            <v xml:space="preserve">FORD ESCAPE HYBRID 2005  </v>
          </cell>
          <cell r="C48" t="str">
            <v xml:space="preserve">RICK WHITE               </v>
          </cell>
          <cell r="D48" t="str">
            <v xml:space="preserve">                         </v>
          </cell>
          <cell r="E48">
            <v>220</v>
          </cell>
          <cell r="F48">
            <v>38272</v>
          </cell>
          <cell r="G48">
            <v>841</v>
          </cell>
          <cell r="H48" t="str">
            <v xml:space="preserve">5KVC491   </v>
          </cell>
          <cell r="I48" t="str">
            <v xml:space="preserve">814000-0400-000    </v>
          </cell>
          <cell r="L48">
            <v>0</v>
          </cell>
          <cell r="M48" t="str">
            <v xml:space="preserve">1FMYU95H45KB43812   </v>
          </cell>
          <cell r="N48" t="str">
            <v xml:space="preserve">ESCAPE    </v>
          </cell>
          <cell r="O48">
            <v>0</v>
          </cell>
          <cell r="R48">
            <v>28122.720000000001</v>
          </cell>
          <cell r="S48">
            <v>15000</v>
          </cell>
          <cell r="T48">
            <v>10000</v>
          </cell>
        </row>
        <row r="49">
          <cell r="A49">
            <v>7524</v>
          </cell>
          <cell r="B49" t="str">
            <v xml:space="preserve">FORD TAURUS 2001         </v>
          </cell>
          <cell r="C49" t="str">
            <v xml:space="preserve">D400 SPARE               </v>
          </cell>
          <cell r="D49" t="str">
            <v xml:space="preserve">                         </v>
          </cell>
          <cell r="E49">
            <v>210</v>
          </cell>
          <cell r="F49">
            <v>38411</v>
          </cell>
          <cell r="G49">
            <v>841</v>
          </cell>
          <cell r="H49" t="str">
            <v xml:space="preserve">4RPW370   </v>
          </cell>
          <cell r="I49" t="str">
            <v xml:space="preserve">814000-0400-000    </v>
          </cell>
          <cell r="J49" t="str">
            <v xml:space="preserve">813100-0000-000    </v>
          </cell>
          <cell r="K49" t="str">
            <v xml:space="preserve">363100-0000-000    </v>
          </cell>
          <cell r="L49">
            <v>4236.87</v>
          </cell>
          <cell r="M49" t="str">
            <v xml:space="preserve">1FAFP55S41A154631   </v>
          </cell>
          <cell r="N49" t="str">
            <v xml:space="preserve">TAURUS    </v>
          </cell>
          <cell r="O49">
            <v>0</v>
          </cell>
          <cell r="R49">
            <v>4326.87</v>
          </cell>
          <cell r="S49">
            <v>2000</v>
          </cell>
          <cell r="T49">
            <v>2000</v>
          </cell>
        </row>
        <row r="50">
          <cell r="A50">
            <v>7529</v>
          </cell>
          <cell r="B50" t="str">
            <v xml:space="preserve">FORD TAURUS 2002         </v>
          </cell>
          <cell r="C50" t="str">
            <v xml:space="preserve">RON MC CAMEY             </v>
          </cell>
          <cell r="D50" t="str">
            <v xml:space="preserve">                         </v>
          </cell>
          <cell r="E50">
            <v>210</v>
          </cell>
          <cell r="F50">
            <v>38749</v>
          </cell>
          <cell r="G50">
            <v>841</v>
          </cell>
          <cell r="H50" t="str">
            <v xml:space="preserve">4VVV853   </v>
          </cell>
          <cell r="I50" t="str">
            <v xml:space="preserve">814000-0400-000    </v>
          </cell>
          <cell r="J50" t="str">
            <v xml:space="preserve">813100-0000-000    </v>
          </cell>
          <cell r="K50" t="str">
            <v xml:space="preserve">363100-0000-000    </v>
          </cell>
          <cell r="L50">
            <v>4455.78</v>
          </cell>
          <cell r="M50" t="str">
            <v xml:space="preserve">1FAFP55S32A151088   </v>
          </cell>
          <cell r="N50" t="str">
            <v xml:space="preserve">TAURUS    </v>
          </cell>
          <cell r="O50">
            <v>0</v>
          </cell>
          <cell r="R50">
            <v>20581</v>
          </cell>
          <cell r="S50">
            <v>5000</v>
          </cell>
          <cell r="T50">
            <v>3000</v>
          </cell>
        </row>
        <row r="51">
          <cell r="A51">
            <v>7568</v>
          </cell>
          <cell r="B51" t="str">
            <v xml:space="preserve">FORD ESCAPE HYBRID 2007  </v>
          </cell>
          <cell r="C51" t="str">
            <v xml:space="preserve">ARMANDO CISNEROS         </v>
          </cell>
          <cell r="D51" t="str">
            <v xml:space="preserve">                         </v>
          </cell>
          <cell r="E51">
            <v>220</v>
          </cell>
          <cell r="F51">
            <v>38961</v>
          </cell>
          <cell r="G51">
            <v>841</v>
          </cell>
          <cell r="H51" t="str">
            <v xml:space="preserve">5VVK430   </v>
          </cell>
          <cell r="I51" t="str">
            <v xml:space="preserve">814000-0400-000    </v>
          </cell>
          <cell r="J51" t="str">
            <v xml:space="preserve">813100-0000-000    </v>
          </cell>
          <cell r="K51" t="str">
            <v xml:space="preserve">363100-0000-000    </v>
          </cell>
          <cell r="L51">
            <v>26996.78</v>
          </cell>
          <cell r="M51" t="str">
            <v xml:space="preserve">1FMCU49H37KA16494   </v>
          </cell>
          <cell r="N51" t="str">
            <v xml:space="preserve">ESCAPE    </v>
          </cell>
          <cell r="O51">
            <v>28868</v>
          </cell>
          <cell r="P51" t="str">
            <v>FORD MTR CRDT COMRCL LSNG</v>
          </cell>
          <cell r="R51">
            <v>0</v>
          </cell>
          <cell r="S51">
            <v>15000</v>
          </cell>
          <cell r="T51">
            <v>10000</v>
          </cell>
        </row>
        <row r="52">
          <cell r="A52">
            <v>7570</v>
          </cell>
          <cell r="B52" t="str">
            <v xml:space="preserve">FORD ESCAPE HYBRID 2007  </v>
          </cell>
          <cell r="C52" t="str">
            <v xml:space="preserve">LUKE WALKER              </v>
          </cell>
          <cell r="D52" t="str">
            <v xml:space="preserve">                         </v>
          </cell>
          <cell r="E52">
            <v>220</v>
          </cell>
          <cell r="F52">
            <v>38961</v>
          </cell>
          <cell r="G52">
            <v>841</v>
          </cell>
          <cell r="H52" t="str">
            <v xml:space="preserve">5WMD571   </v>
          </cell>
          <cell r="I52" t="str">
            <v xml:space="preserve">814000-0400-000    </v>
          </cell>
          <cell r="J52" t="str">
            <v xml:space="preserve">813100-0000-000    </v>
          </cell>
          <cell r="K52" t="str">
            <v xml:space="preserve">363100-0000-000    </v>
          </cell>
          <cell r="L52">
            <v>26996.78</v>
          </cell>
          <cell r="M52" t="str">
            <v xml:space="preserve">1FMYU49H37KA61814   </v>
          </cell>
          <cell r="N52" t="str">
            <v xml:space="preserve">ESCAPE    </v>
          </cell>
          <cell r="O52">
            <v>28868</v>
          </cell>
          <cell r="P52" t="str">
            <v>FORD MTR CRDT COMRCL LSNG</v>
          </cell>
          <cell r="R52">
            <v>0</v>
          </cell>
          <cell r="S52">
            <v>15000</v>
          </cell>
          <cell r="T52">
            <v>10000</v>
          </cell>
        </row>
        <row r="53">
          <cell r="A53">
            <v>7572</v>
          </cell>
          <cell r="B53" t="str">
            <v xml:space="preserve">FORD EXPEDITION 2007     </v>
          </cell>
          <cell r="C53" t="str">
            <v xml:space="preserve">DAN MCGREW               </v>
          </cell>
          <cell r="D53" t="str">
            <v xml:space="preserve">                         </v>
          </cell>
          <cell r="E53">
            <v>220</v>
          </cell>
          <cell r="F53">
            <v>39052</v>
          </cell>
          <cell r="G53">
            <v>841</v>
          </cell>
          <cell r="H53" t="str">
            <v xml:space="preserve">5YAF569   </v>
          </cell>
          <cell r="I53" t="str">
            <v xml:space="preserve">814000-0400-000    </v>
          </cell>
          <cell r="J53" t="str">
            <v xml:space="preserve">813100-0000-000    </v>
          </cell>
          <cell r="K53" t="str">
            <v xml:space="preserve">363100-0000-000    </v>
          </cell>
          <cell r="L53">
            <v>37926.199999999997</v>
          </cell>
          <cell r="M53" t="str">
            <v xml:space="preserve">1FMFU17587LA09930   </v>
          </cell>
          <cell r="N53" t="str">
            <v>EXPEDITION</v>
          </cell>
          <cell r="O53">
            <v>28868</v>
          </cell>
          <cell r="P53" t="str">
            <v>FORD MTR CRDT COMRCL LSNG</v>
          </cell>
          <cell r="T53">
            <v>0</v>
          </cell>
        </row>
        <row r="54">
          <cell r="F54" t="str">
            <v>OC VEHICLES TOTAL</v>
          </cell>
          <cell r="L54">
            <v>104766.74999999999</v>
          </cell>
          <cell r="R54">
            <v>57184.93</v>
          </cell>
          <cell r="S54">
            <v>64000</v>
          </cell>
          <cell r="T54">
            <v>43000</v>
          </cell>
        </row>
        <row r="56">
          <cell r="A56">
            <v>48</v>
          </cell>
          <cell r="B56" t="str">
            <v>= NUMBER OF VEHICLES</v>
          </cell>
          <cell r="F56" t="str">
            <v>Grand Total</v>
          </cell>
          <cell r="L56">
            <v>629387.44999999995</v>
          </cell>
          <cell r="M56">
            <v>0</v>
          </cell>
          <cell r="N56">
            <v>0</v>
          </cell>
          <cell r="O56">
            <v>0</v>
          </cell>
          <cell r="P56">
            <v>0</v>
          </cell>
          <cell r="Q56">
            <v>0</v>
          </cell>
          <cell r="R56">
            <v>268507.25</v>
          </cell>
          <cell r="S56">
            <v>491000</v>
          </cell>
          <cell r="T56">
            <v>326000</v>
          </cell>
        </row>
      </sheetData>
      <sheetData sheetId="23"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1998-C001-4687-88E6-B3EE5B5301E0}">
  <dimension ref="A1:D13"/>
  <sheetViews>
    <sheetView workbookViewId="0">
      <selection activeCell="B7" sqref="B7"/>
    </sheetView>
  </sheetViews>
  <sheetFormatPr defaultColWidth="9.140625" defaultRowHeight="15" x14ac:dyDescent="0.25"/>
  <cols>
    <col min="1" max="1" width="36.28515625" style="9" bestFit="1" customWidth="1"/>
    <col min="2" max="2" width="102.85546875" style="9" customWidth="1"/>
    <col min="3" max="3" width="9.140625" style="10"/>
    <col min="4" max="16384" width="9.140625" style="9"/>
  </cols>
  <sheetData>
    <row r="1" spans="1:4" ht="66.75" customHeight="1" x14ac:dyDescent="0.25">
      <c r="A1" s="22"/>
    </row>
    <row r="2" spans="1:4" x14ac:dyDescent="0.25">
      <c r="A2" s="306" t="s">
        <v>4215</v>
      </c>
      <c r="B2" s="306"/>
      <c r="C2" s="306"/>
    </row>
    <row r="3" spans="1:4" x14ac:dyDescent="0.25">
      <c r="A3" s="11" t="s">
        <v>4216</v>
      </c>
      <c r="B3" s="307" t="s">
        <v>4226</v>
      </c>
      <c r="C3" s="308"/>
    </row>
    <row r="4" spans="1:4" x14ac:dyDescent="0.25">
      <c r="A4" s="11" t="s">
        <v>4217</v>
      </c>
      <c r="B4" s="12" t="s">
        <v>4250</v>
      </c>
      <c r="C4" s="13"/>
    </row>
    <row r="5" spans="1:4" x14ac:dyDescent="0.25">
      <c r="A5" s="11" t="s">
        <v>4218</v>
      </c>
      <c r="B5" s="309">
        <f>'03. Estimated Payroll &amp; Revenue'!D21</f>
        <v>230000000</v>
      </c>
      <c r="C5" s="310"/>
    </row>
    <row r="6" spans="1:4" x14ac:dyDescent="0.25">
      <c r="A6" s="11" t="s">
        <v>4219</v>
      </c>
      <c r="B6" s="309">
        <f>'03. Estimated Payroll &amp; Revenue'!D18</f>
        <v>79450000</v>
      </c>
      <c r="C6" s="310"/>
    </row>
    <row r="7" spans="1:4" x14ac:dyDescent="0.25">
      <c r="A7" s="11" t="s">
        <v>4220</v>
      </c>
      <c r="B7" s="14">
        <f>'03. Estimated Payroll &amp; Revenue'!D22</f>
        <v>56000000</v>
      </c>
      <c r="C7" s="15"/>
    </row>
    <row r="8" spans="1:4" x14ac:dyDescent="0.25">
      <c r="A8" s="11" t="s">
        <v>4221</v>
      </c>
      <c r="B8" s="16">
        <f>'03. Estimated Payroll &amp; Revenue'!D24</f>
        <v>801</v>
      </c>
      <c r="C8" s="15"/>
    </row>
    <row r="9" spans="1:4" x14ac:dyDescent="0.25">
      <c r="A9" s="304" t="s">
        <v>4222</v>
      </c>
      <c r="B9" s="304"/>
      <c r="C9" s="304"/>
    </row>
    <row r="10" spans="1:4" x14ac:dyDescent="0.25">
      <c r="A10" s="11" t="s">
        <v>4223</v>
      </c>
      <c r="B10" s="302">
        <v>45658</v>
      </c>
      <c r="C10" s="303"/>
      <c r="D10" s="17"/>
    </row>
    <row r="11" spans="1:4" x14ac:dyDescent="0.25">
      <c r="A11" s="11" t="s">
        <v>4224</v>
      </c>
      <c r="B11" s="302">
        <v>46023</v>
      </c>
      <c r="C11" s="303"/>
    </row>
    <row r="12" spans="1:4" x14ac:dyDescent="0.25">
      <c r="A12" s="304" t="s">
        <v>4225</v>
      </c>
      <c r="B12" s="304"/>
      <c r="C12" s="304"/>
    </row>
    <row r="13" spans="1:4" ht="33" customHeight="1" x14ac:dyDescent="0.25">
      <c r="A13" s="305" t="s">
        <v>4630</v>
      </c>
      <c r="B13" s="305"/>
      <c r="C13" s="305"/>
    </row>
  </sheetData>
  <mergeCells count="9">
    <mergeCell ref="B11:C11"/>
    <mergeCell ref="A12:C12"/>
    <mergeCell ref="A13:C13"/>
    <mergeCell ref="A2:C2"/>
    <mergeCell ref="B3:C3"/>
    <mergeCell ref="B5:C5"/>
    <mergeCell ref="B6:C6"/>
    <mergeCell ref="A9:C9"/>
    <mergeCell ref="B10:C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60E8-E550-49FC-8C30-50712B2DCF09}">
  <sheetPr codeName="Sheet3">
    <tabColor theme="9" tint="0.39997558519241921"/>
  </sheetPr>
  <dimension ref="A1:H894"/>
  <sheetViews>
    <sheetView showGridLines="0" workbookViewId="0">
      <pane ySplit="3" topLeftCell="A4" activePane="bottomLeft" state="frozen"/>
      <selection pane="bottomLeft" sqref="A1:XFD1048576"/>
    </sheetView>
  </sheetViews>
  <sheetFormatPr defaultRowHeight="15" x14ac:dyDescent="0.25"/>
  <cols>
    <col min="1" max="1" width="7.5703125" customWidth="1"/>
    <col min="2" max="2" width="7.28515625" customWidth="1"/>
    <col min="3" max="3" width="24.5703125" bestFit="1" customWidth="1"/>
    <col min="4" max="4" width="25.28515625" bestFit="1" customWidth="1"/>
    <col min="5" max="5" width="10.42578125" bestFit="1" customWidth="1"/>
    <col min="6" max="6" width="7" customWidth="1"/>
    <col min="7" max="7" width="11" bestFit="1" customWidth="1"/>
    <col min="8" max="8" width="10.42578125" bestFit="1" customWidth="1"/>
    <col min="257" max="257" width="6.28515625" bestFit="1" customWidth="1"/>
    <col min="258" max="258" width="6" bestFit="1" customWidth="1"/>
    <col min="259" max="259" width="24.5703125" bestFit="1" customWidth="1"/>
    <col min="260" max="260" width="25.7109375" bestFit="1" customWidth="1"/>
    <col min="261" max="261" width="10.140625" bestFit="1" customWidth="1"/>
    <col min="262" max="262" width="5.5703125" bestFit="1" customWidth="1"/>
    <col min="263" max="263" width="13.28515625" bestFit="1" customWidth="1"/>
    <col min="264" max="264" width="10.140625" bestFit="1" customWidth="1"/>
    <col min="513" max="513" width="6.28515625" bestFit="1" customWidth="1"/>
    <col min="514" max="514" width="6" bestFit="1" customWidth="1"/>
    <col min="515" max="515" width="24.5703125" bestFit="1" customWidth="1"/>
    <col min="516" max="516" width="25.7109375" bestFit="1" customWidth="1"/>
    <col min="517" max="517" width="10.140625" bestFit="1" customWidth="1"/>
    <col min="518" max="518" width="5.5703125" bestFit="1" customWidth="1"/>
    <col min="519" max="519" width="13.28515625" bestFit="1" customWidth="1"/>
    <col min="520" max="520" width="10.140625" bestFit="1" customWidth="1"/>
    <col min="769" max="769" width="6.28515625" bestFit="1" customWidth="1"/>
    <col min="770" max="770" width="6" bestFit="1" customWidth="1"/>
    <col min="771" max="771" width="24.5703125" bestFit="1" customWidth="1"/>
    <col min="772" max="772" width="25.7109375" bestFit="1" customWidth="1"/>
    <col min="773" max="773" width="10.140625" bestFit="1" customWidth="1"/>
    <col min="774" max="774" width="5.5703125" bestFit="1" customWidth="1"/>
    <col min="775" max="775" width="13.28515625" bestFit="1" customWidth="1"/>
    <col min="776" max="776" width="10.140625" bestFit="1" customWidth="1"/>
    <col min="1025" max="1025" width="6.28515625" bestFit="1" customWidth="1"/>
    <col min="1026" max="1026" width="6" bestFit="1" customWidth="1"/>
    <col min="1027" max="1027" width="24.5703125" bestFit="1" customWidth="1"/>
    <col min="1028" max="1028" width="25.7109375" bestFit="1" customWidth="1"/>
    <col min="1029" max="1029" width="10.140625" bestFit="1" customWidth="1"/>
    <col min="1030" max="1030" width="5.5703125" bestFit="1" customWidth="1"/>
    <col min="1031" max="1031" width="13.28515625" bestFit="1" customWidth="1"/>
    <col min="1032" max="1032" width="10.140625" bestFit="1" customWidth="1"/>
    <col min="1281" max="1281" width="6.28515625" bestFit="1" customWidth="1"/>
    <col min="1282" max="1282" width="6" bestFit="1" customWidth="1"/>
    <col min="1283" max="1283" width="24.5703125" bestFit="1" customWidth="1"/>
    <col min="1284" max="1284" width="25.7109375" bestFit="1" customWidth="1"/>
    <col min="1285" max="1285" width="10.140625" bestFit="1" customWidth="1"/>
    <col min="1286" max="1286" width="5.5703125" bestFit="1" customWidth="1"/>
    <col min="1287" max="1287" width="13.28515625" bestFit="1" customWidth="1"/>
    <col min="1288" max="1288" width="10.140625" bestFit="1" customWidth="1"/>
    <col min="1537" max="1537" width="6.28515625" bestFit="1" customWidth="1"/>
    <col min="1538" max="1538" width="6" bestFit="1" customWidth="1"/>
    <col min="1539" max="1539" width="24.5703125" bestFit="1" customWidth="1"/>
    <col min="1540" max="1540" width="25.7109375" bestFit="1" customWidth="1"/>
    <col min="1541" max="1541" width="10.140625" bestFit="1" customWidth="1"/>
    <col min="1542" max="1542" width="5.5703125" bestFit="1" customWidth="1"/>
    <col min="1543" max="1543" width="13.28515625" bestFit="1" customWidth="1"/>
    <col min="1544" max="1544" width="10.140625" bestFit="1" customWidth="1"/>
    <col min="1793" max="1793" width="6.28515625" bestFit="1" customWidth="1"/>
    <col min="1794" max="1794" width="6" bestFit="1" customWidth="1"/>
    <col min="1795" max="1795" width="24.5703125" bestFit="1" customWidth="1"/>
    <col min="1796" max="1796" width="25.7109375" bestFit="1" customWidth="1"/>
    <col min="1797" max="1797" width="10.140625" bestFit="1" customWidth="1"/>
    <col min="1798" max="1798" width="5.5703125" bestFit="1" customWidth="1"/>
    <col min="1799" max="1799" width="13.28515625" bestFit="1" customWidth="1"/>
    <col min="1800" max="1800" width="10.140625" bestFit="1" customWidth="1"/>
    <col min="2049" max="2049" width="6.28515625" bestFit="1" customWidth="1"/>
    <col min="2050" max="2050" width="6" bestFit="1" customWidth="1"/>
    <col min="2051" max="2051" width="24.5703125" bestFit="1" customWidth="1"/>
    <col min="2052" max="2052" width="25.7109375" bestFit="1" customWidth="1"/>
    <col min="2053" max="2053" width="10.140625" bestFit="1" customWidth="1"/>
    <col min="2054" max="2054" width="5.5703125" bestFit="1" customWidth="1"/>
    <col min="2055" max="2055" width="13.28515625" bestFit="1" customWidth="1"/>
    <col min="2056" max="2056" width="10.140625" bestFit="1" customWidth="1"/>
    <col min="2305" max="2305" width="6.28515625" bestFit="1" customWidth="1"/>
    <col min="2306" max="2306" width="6" bestFit="1" customWidth="1"/>
    <col min="2307" max="2307" width="24.5703125" bestFit="1" customWidth="1"/>
    <col min="2308" max="2308" width="25.7109375" bestFit="1" customWidth="1"/>
    <col min="2309" max="2309" width="10.140625" bestFit="1" customWidth="1"/>
    <col min="2310" max="2310" width="5.5703125" bestFit="1" customWidth="1"/>
    <col min="2311" max="2311" width="13.28515625" bestFit="1" customWidth="1"/>
    <col min="2312" max="2312" width="10.140625" bestFit="1" customWidth="1"/>
    <col min="2561" max="2561" width="6.28515625" bestFit="1" customWidth="1"/>
    <col min="2562" max="2562" width="6" bestFit="1" customWidth="1"/>
    <col min="2563" max="2563" width="24.5703125" bestFit="1" customWidth="1"/>
    <col min="2564" max="2564" width="25.7109375" bestFit="1" customWidth="1"/>
    <col min="2565" max="2565" width="10.140625" bestFit="1" customWidth="1"/>
    <col min="2566" max="2566" width="5.5703125" bestFit="1" customWidth="1"/>
    <col min="2567" max="2567" width="13.28515625" bestFit="1" customWidth="1"/>
    <col min="2568" max="2568" width="10.140625" bestFit="1" customWidth="1"/>
    <col min="2817" max="2817" width="6.28515625" bestFit="1" customWidth="1"/>
    <col min="2818" max="2818" width="6" bestFit="1" customWidth="1"/>
    <col min="2819" max="2819" width="24.5703125" bestFit="1" customWidth="1"/>
    <col min="2820" max="2820" width="25.7109375" bestFit="1" customWidth="1"/>
    <col min="2821" max="2821" width="10.140625" bestFit="1" customWidth="1"/>
    <col min="2822" max="2822" width="5.5703125" bestFit="1" customWidth="1"/>
    <col min="2823" max="2823" width="13.28515625" bestFit="1" customWidth="1"/>
    <col min="2824" max="2824" width="10.140625" bestFit="1" customWidth="1"/>
    <col min="3073" max="3073" width="6.28515625" bestFit="1" customWidth="1"/>
    <col min="3074" max="3074" width="6" bestFit="1" customWidth="1"/>
    <col min="3075" max="3075" width="24.5703125" bestFit="1" customWidth="1"/>
    <col min="3076" max="3076" width="25.7109375" bestFit="1" customWidth="1"/>
    <col min="3077" max="3077" width="10.140625" bestFit="1" customWidth="1"/>
    <col min="3078" max="3078" width="5.5703125" bestFit="1" customWidth="1"/>
    <col min="3079" max="3079" width="13.28515625" bestFit="1" customWidth="1"/>
    <col min="3080" max="3080" width="10.140625" bestFit="1" customWidth="1"/>
    <col min="3329" max="3329" width="6.28515625" bestFit="1" customWidth="1"/>
    <col min="3330" max="3330" width="6" bestFit="1" customWidth="1"/>
    <col min="3331" max="3331" width="24.5703125" bestFit="1" customWidth="1"/>
    <col min="3332" max="3332" width="25.7109375" bestFit="1" customWidth="1"/>
    <col min="3333" max="3333" width="10.140625" bestFit="1" customWidth="1"/>
    <col min="3334" max="3334" width="5.5703125" bestFit="1" customWidth="1"/>
    <col min="3335" max="3335" width="13.28515625" bestFit="1" customWidth="1"/>
    <col min="3336" max="3336" width="10.140625" bestFit="1" customWidth="1"/>
    <col min="3585" max="3585" width="6.28515625" bestFit="1" customWidth="1"/>
    <col min="3586" max="3586" width="6" bestFit="1" customWidth="1"/>
    <col min="3587" max="3587" width="24.5703125" bestFit="1" customWidth="1"/>
    <col min="3588" max="3588" width="25.7109375" bestFit="1" customWidth="1"/>
    <col min="3589" max="3589" width="10.140625" bestFit="1" customWidth="1"/>
    <col min="3590" max="3590" width="5.5703125" bestFit="1" customWidth="1"/>
    <col min="3591" max="3591" width="13.28515625" bestFit="1" customWidth="1"/>
    <col min="3592" max="3592" width="10.140625" bestFit="1" customWidth="1"/>
    <col min="3841" max="3841" width="6.28515625" bestFit="1" customWidth="1"/>
    <col min="3842" max="3842" width="6" bestFit="1" customWidth="1"/>
    <col min="3843" max="3843" width="24.5703125" bestFit="1" customWidth="1"/>
    <col min="3844" max="3844" width="25.7109375" bestFit="1" customWidth="1"/>
    <col min="3845" max="3845" width="10.140625" bestFit="1" customWidth="1"/>
    <col min="3846" max="3846" width="5.5703125" bestFit="1" customWidth="1"/>
    <col min="3847" max="3847" width="13.28515625" bestFit="1" customWidth="1"/>
    <col min="3848" max="3848" width="10.140625" bestFit="1" customWidth="1"/>
    <col min="4097" max="4097" width="6.28515625" bestFit="1" customWidth="1"/>
    <col min="4098" max="4098" width="6" bestFit="1" customWidth="1"/>
    <col min="4099" max="4099" width="24.5703125" bestFit="1" customWidth="1"/>
    <col min="4100" max="4100" width="25.7109375" bestFit="1" customWidth="1"/>
    <col min="4101" max="4101" width="10.140625" bestFit="1" customWidth="1"/>
    <col min="4102" max="4102" width="5.5703125" bestFit="1" customWidth="1"/>
    <col min="4103" max="4103" width="13.28515625" bestFit="1" customWidth="1"/>
    <col min="4104" max="4104" width="10.140625" bestFit="1" customWidth="1"/>
    <col min="4353" max="4353" width="6.28515625" bestFit="1" customWidth="1"/>
    <col min="4354" max="4354" width="6" bestFit="1" customWidth="1"/>
    <col min="4355" max="4355" width="24.5703125" bestFit="1" customWidth="1"/>
    <col min="4356" max="4356" width="25.7109375" bestFit="1" customWidth="1"/>
    <col min="4357" max="4357" width="10.140625" bestFit="1" customWidth="1"/>
    <col min="4358" max="4358" width="5.5703125" bestFit="1" customWidth="1"/>
    <col min="4359" max="4359" width="13.28515625" bestFit="1" customWidth="1"/>
    <col min="4360" max="4360" width="10.140625" bestFit="1" customWidth="1"/>
    <col min="4609" max="4609" width="6.28515625" bestFit="1" customWidth="1"/>
    <col min="4610" max="4610" width="6" bestFit="1" customWidth="1"/>
    <col min="4611" max="4611" width="24.5703125" bestFit="1" customWidth="1"/>
    <col min="4612" max="4612" width="25.7109375" bestFit="1" customWidth="1"/>
    <col min="4613" max="4613" width="10.140625" bestFit="1" customWidth="1"/>
    <col min="4614" max="4614" width="5.5703125" bestFit="1" customWidth="1"/>
    <col min="4615" max="4615" width="13.28515625" bestFit="1" customWidth="1"/>
    <col min="4616" max="4616" width="10.140625" bestFit="1" customWidth="1"/>
    <col min="4865" max="4865" width="6.28515625" bestFit="1" customWidth="1"/>
    <col min="4866" max="4866" width="6" bestFit="1" customWidth="1"/>
    <col min="4867" max="4867" width="24.5703125" bestFit="1" customWidth="1"/>
    <col min="4868" max="4868" width="25.7109375" bestFit="1" customWidth="1"/>
    <col min="4869" max="4869" width="10.140625" bestFit="1" customWidth="1"/>
    <col min="4870" max="4870" width="5.5703125" bestFit="1" customWidth="1"/>
    <col min="4871" max="4871" width="13.28515625" bestFit="1" customWidth="1"/>
    <col min="4872" max="4872" width="10.140625" bestFit="1" customWidth="1"/>
    <col min="5121" max="5121" width="6.28515625" bestFit="1" customWidth="1"/>
    <col min="5122" max="5122" width="6" bestFit="1" customWidth="1"/>
    <col min="5123" max="5123" width="24.5703125" bestFit="1" customWidth="1"/>
    <col min="5124" max="5124" width="25.7109375" bestFit="1" customWidth="1"/>
    <col min="5125" max="5125" width="10.140625" bestFit="1" customWidth="1"/>
    <col min="5126" max="5126" width="5.5703125" bestFit="1" customWidth="1"/>
    <col min="5127" max="5127" width="13.28515625" bestFit="1" customWidth="1"/>
    <col min="5128" max="5128" width="10.140625" bestFit="1" customWidth="1"/>
    <col min="5377" max="5377" width="6.28515625" bestFit="1" customWidth="1"/>
    <col min="5378" max="5378" width="6" bestFit="1" customWidth="1"/>
    <col min="5379" max="5379" width="24.5703125" bestFit="1" customWidth="1"/>
    <col min="5380" max="5380" width="25.7109375" bestFit="1" customWidth="1"/>
    <col min="5381" max="5381" width="10.140625" bestFit="1" customWidth="1"/>
    <col min="5382" max="5382" width="5.5703125" bestFit="1" customWidth="1"/>
    <col min="5383" max="5383" width="13.28515625" bestFit="1" customWidth="1"/>
    <col min="5384" max="5384" width="10.140625" bestFit="1" customWidth="1"/>
    <col min="5633" max="5633" width="6.28515625" bestFit="1" customWidth="1"/>
    <col min="5634" max="5634" width="6" bestFit="1" customWidth="1"/>
    <col min="5635" max="5635" width="24.5703125" bestFit="1" customWidth="1"/>
    <col min="5636" max="5636" width="25.7109375" bestFit="1" customWidth="1"/>
    <col min="5637" max="5637" width="10.140625" bestFit="1" customWidth="1"/>
    <col min="5638" max="5638" width="5.5703125" bestFit="1" customWidth="1"/>
    <col min="5639" max="5639" width="13.28515625" bestFit="1" customWidth="1"/>
    <col min="5640" max="5640" width="10.140625" bestFit="1" customWidth="1"/>
    <col min="5889" max="5889" width="6.28515625" bestFit="1" customWidth="1"/>
    <col min="5890" max="5890" width="6" bestFit="1" customWidth="1"/>
    <col min="5891" max="5891" width="24.5703125" bestFit="1" customWidth="1"/>
    <col min="5892" max="5892" width="25.7109375" bestFit="1" customWidth="1"/>
    <col min="5893" max="5893" width="10.140625" bestFit="1" customWidth="1"/>
    <col min="5894" max="5894" width="5.5703125" bestFit="1" customWidth="1"/>
    <col min="5895" max="5895" width="13.28515625" bestFit="1" customWidth="1"/>
    <col min="5896" max="5896" width="10.140625" bestFit="1" customWidth="1"/>
    <col min="6145" max="6145" width="6.28515625" bestFit="1" customWidth="1"/>
    <col min="6146" max="6146" width="6" bestFit="1" customWidth="1"/>
    <col min="6147" max="6147" width="24.5703125" bestFit="1" customWidth="1"/>
    <col min="6148" max="6148" width="25.7109375" bestFit="1" customWidth="1"/>
    <col min="6149" max="6149" width="10.140625" bestFit="1" customWidth="1"/>
    <col min="6150" max="6150" width="5.5703125" bestFit="1" customWidth="1"/>
    <col min="6151" max="6151" width="13.28515625" bestFit="1" customWidth="1"/>
    <col min="6152" max="6152" width="10.140625" bestFit="1" customWidth="1"/>
    <col min="6401" max="6401" width="6.28515625" bestFit="1" customWidth="1"/>
    <col min="6402" max="6402" width="6" bestFit="1" customWidth="1"/>
    <col min="6403" max="6403" width="24.5703125" bestFit="1" customWidth="1"/>
    <col min="6404" max="6404" width="25.7109375" bestFit="1" customWidth="1"/>
    <col min="6405" max="6405" width="10.140625" bestFit="1" customWidth="1"/>
    <col min="6406" max="6406" width="5.5703125" bestFit="1" customWidth="1"/>
    <col min="6407" max="6407" width="13.28515625" bestFit="1" customWidth="1"/>
    <col min="6408" max="6408" width="10.140625" bestFit="1" customWidth="1"/>
    <col min="6657" max="6657" width="6.28515625" bestFit="1" customWidth="1"/>
    <col min="6658" max="6658" width="6" bestFit="1" customWidth="1"/>
    <col min="6659" max="6659" width="24.5703125" bestFit="1" customWidth="1"/>
    <col min="6660" max="6660" width="25.7109375" bestFit="1" customWidth="1"/>
    <col min="6661" max="6661" width="10.140625" bestFit="1" customWidth="1"/>
    <col min="6662" max="6662" width="5.5703125" bestFit="1" customWidth="1"/>
    <col min="6663" max="6663" width="13.28515625" bestFit="1" customWidth="1"/>
    <col min="6664" max="6664" width="10.140625" bestFit="1" customWidth="1"/>
    <col min="6913" max="6913" width="6.28515625" bestFit="1" customWidth="1"/>
    <col min="6914" max="6914" width="6" bestFit="1" customWidth="1"/>
    <col min="6915" max="6915" width="24.5703125" bestFit="1" customWidth="1"/>
    <col min="6916" max="6916" width="25.7109375" bestFit="1" customWidth="1"/>
    <col min="6917" max="6917" width="10.140625" bestFit="1" customWidth="1"/>
    <col min="6918" max="6918" width="5.5703125" bestFit="1" customWidth="1"/>
    <col min="6919" max="6919" width="13.28515625" bestFit="1" customWidth="1"/>
    <col min="6920" max="6920" width="10.140625" bestFit="1" customWidth="1"/>
    <col min="7169" max="7169" width="6.28515625" bestFit="1" customWidth="1"/>
    <col min="7170" max="7170" width="6" bestFit="1" customWidth="1"/>
    <col min="7171" max="7171" width="24.5703125" bestFit="1" customWidth="1"/>
    <col min="7172" max="7172" width="25.7109375" bestFit="1" customWidth="1"/>
    <col min="7173" max="7173" width="10.140625" bestFit="1" customWidth="1"/>
    <col min="7174" max="7174" width="5.5703125" bestFit="1" customWidth="1"/>
    <col min="7175" max="7175" width="13.28515625" bestFit="1" customWidth="1"/>
    <col min="7176" max="7176" width="10.140625" bestFit="1" customWidth="1"/>
    <col min="7425" max="7425" width="6.28515625" bestFit="1" customWidth="1"/>
    <col min="7426" max="7426" width="6" bestFit="1" customWidth="1"/>
    <col min="7427" max="7427" width="24.5703125" bestFit="1" customWidth="1"/>
    <col min="7428" max="7428" width="25.7109375" bestFit="1" customWidth="1"/>
    <col min="7429" max="7429" width="10.140625" bestFit="1" customWidth="1"/>
    <col min="7430" max="7430" width="5.5703125" bestFit="1" customWidth="1"/>
    <col min="7431" max="7431" width="13.28515625" bestFit="1" customWidth="1"/>
    <col min="7432" max="7432" width="10.140625" bestFit="1" customWidth="1"/>
    <col min="7681" max="7681" width="6.28515625" bestFit="1" customWidth="1"/>
    <col min="7682" max="7682" width="6" bestFit="1" customWidth="1"/>
    <col min="7683" max="7683" width="24.5703125" bestFit="1" customWidth="1"/>
    <col min="7684" max="7684" width="25.7109375" bestFit="1" customWidth="1"/>
    <col min="7685" max="7685" width="10.140625" bestFit="1" customWidth="1"/>
    <col min="7686" max="7686" width="5.5703125" bestFit="1" customWidth="1"/>
    <col min="7687" max="7687" width="13.28515625" bestFit="1" customWidth="1"/>
    <col min="7688" max="7688" width="10.140625" bestFit="1" customWidth="1"/>
    <col min="7937" max="7937" width="6.28515625" bestFit="1" customWidth="1"/>
    <col min="7938" max="7938" width="6" bestFit="1" customWidth="1"/>
    <col min="7939" max="7939" width="24.5703125" bestFit="1" customWidth="1"/>
    <col min="7940" max="7940" width="25.7109375" bestFit="1" customWidth="1"/>
    <col min="7941" max="7941" width="10.140625" bestFit="1" customWidth="1"/>
    <col min="7942" max="7942" width="5.5703125" bestFit="1" customWidth="1"/>
    <col min="7943" max="7943" width="13.28515625" bestFit="1" customWidth="1"/>
    <col min="7944" max="7944" width="10.140625" bestFit="1" customWidth="1"/>
    <col min="8193" max="8193" width="6.28515625" bestFit="1" customWidth="1"/>
    <col min="8194" max="8194" width="6" bestFit="1" customWidth="1"/>
    <col min="8195" max="8195" width="24.5703125" bestFit="1" customWidth="1"/>
    <col min="8196" max="8196" width="25.7109375" bestFit="1" customWidth="1"/>
    <col min="8197" max="8197" width="10.140625" bestFit="1" customWidth="1"/>
    <col min="8198" max="8198" width="5.5703125" bestFit="1" customWidth="1"/>
    <col min="8199" max="8199" width="13.28515625" bestFit="1" customWidth="1"/>
    <col min="8200" max="8200" width="10.140625" bestFit="1" customWidth="1"/>
    <col min="8449" max="8449" width="6.28515625" bestFit="1" customWidth="1"/>
    <col min="8450" max="8450" width="6" bestFit="1" customWidth="1"/>
    <col min="8451" max="8451" width="24.5703125" bestFit="1" customWidth="1"/>
    <col min="8452" max="8452" width="25.7109375" bestFit="1" customWidth="1"/>
    <col min="8453" max="8453" width="10.140625" bestFit="1" customWidth="1"/>
    <col min="8454" max="8454" width="5.5703125" bestFit="1" customWidth="1"/>
    <col min="8455" max="8455" width="13.28515625" bestFit="1" customWidth="1"/>
    <col min="8456" max="8456" width="10.140625" bestFit="1" customWidth="1"/>
    <col min="8705" max="8705" width="6.28515625" bestFit="1" customWidth="1"/>
    <col min="8706" max="8706" width="6" bestFit="1" customWidth="1"/>
    <col min="8707" max="8707" width="24.5703125" bestFit="1" customWidth="1"/>
    <col min="8708" max="8708" width="25.7109375" bestFit="1" customWidth="1"/>
    <col min="8709" max="8709" width="10.140625" bestFit="1" customWidth="1"/>
    <col min="8710" max="8710" width="5.5703125" bestFit="1" customWidth="1"/>
    <col min="8711" max="8711" width="13.28515625" bestFit="1" customWidth="1"/>
    <col min="8712" max="8712" width="10.140625" bestFit="1" customWidth="1"/>
    <col min="8961" max="8961" width="6.28515625" bestFit="1" customWidth="1"/>
    <col min="8962" max="8962" width="6" bestFit="1" customWidth="1"/>
    <col min="8963" max="8963" width="24.5703125" bestFit="1" customWidth="1"/>
    <col min="8964" max="8964" width="25.7109375" bestFit="1" customWidth="1"/>
    <col min="8965" max="8965" width="10.140625" bestFit="1" customWidth="1"/>
    <col min="8966" max="8966" width="5.5703125" bestFit="1" customWidth="1"/>
    <col min="8967" max="8967" width="13.28515625" bestFit="1" customWidth="1"/>
    <col min="8968" max="8968" width="10.140625" bestFit="1" customWidth="1"/>
    <col min="9217" max="9217" width="6.28515625" bestFit="1" customWidth="1"/>
    <col min="9218" max="9218" width="6" bestFit="1" customWidth="1"/>
    <col min="9219" max="9219" width="24.5703125" bestFit="1" customWidth="1"/>
    <col min="9220" max="9220" width="25.7109375" bestFit="1" customWidth="1"/>
    <col min="9221" max="9221" width="10.140625" bestFit="1" customWidth="1"/>
    <col min="9222" max="9222" width="5.5703125" bestFit="1" customWidth="1"/>
    <col min="9223" max="9223" width="13.28515625" bestFit="1" customWidth="1"/>
    <col min="9224" max="9224" width="10.140625" bestFit="1" customWidth="1"/>
    <col min="9473" max="9473" width="6.28515625" bestFit="1" customWidth="1"/>
    <col min="9474" max="9474" width="6" bestFit="1" customWidth="1"/>
    <col min="9475" max="9475" width="24.5703125" bestFit="1" customWidth="1"/>
    <col min="9476" max="9476" width="25.7109375" bestFit="1" customWidth="1"/>
    <col min="9477" max="9477" width="10.140625" bestFit="1" customWidth="1"/>
    <col min="9478" max="9478" width="5.5703125" bestFit="1" customWidth="1"/>
    <col min="9479" max="9479" width="13.28515625" bestFit="1" customWidth="1"/>
    <col min="9480" max="9480" width="10.140625" bestFit="1" customWidth="1"/>
    <col min="9729" max="9729" width="6.28515625" bestFit="1" customWidth="1"/>
    <col min="9730" max="9730" width="6" bestFit="1" customWidth="1"/>
    <col min="9731" max="9731" width="24.5703125" bestFit="1" customWidth="1"/>
    <col min="9732" max="9732" width="25.7109375" bestFit="1" customWidth="1"/>
    <col min="9733" max="9733" width="10.140625" bestFit="1" customWidth="1"/>
    <col min="9734" max="9734" width="5.5703125" bestFit="1" customWidth="1"/>
    <col min="9735" max="9735" width="13.28515625" bestFit="1" customWidth="1"/>
    <col min="9736" max="9736" width="10.140625" bestFit="1" customWidth="1"/>
    <col min="9985" max="9985" width="6.28515625" bestFit="1" customWidth="1"/>
    <col min="9986" max="9986" width="6" bestFit="1" customWidth="1"/>
    <col min="9987" max="9987" width="24.5703125" bestFit="1" customWidth="1"/>
    <col min="9988" max="9988" width="25.7109375" bestFit="1" customWidth="1"/>
    <col min="9989" max="9989" width="10.140625" bestFit="1" customWidth="1"/>
    <col min="9990" max="9990" width="5.5703125" bestFit="1" customWidth="1"/>
    <col min="9991" max="9991" width="13.28515625" bestFit="1" customWidth="1"/>
    <col min="9992" max="9992" width="10.140625" bestFit="1" customWidth="1"/>
    <col min="10241" max="10241" width="6.28515625" bestFit="1" customWidth="1"/>
    <col min="10242" max="10242" width="6" bestFit="1" customWidth="1"/>
    <col min="10243" max="10243" width="24.5703125" bestFit="1" customWidth="1"/>
    <col min="10244" max="10244" width="25.7109375" bestFit="1" customWidth="1"/>
    <col min="10245" max="10245" width="10.140625" bestFit="1" customWidth="1"/>
    <col min="10246" max="10246" width="5.5703125" bestFit="1" customWidth="1"/>
    <col min="10247" max="10247" width="13.28515625" bestFit="1" customWidth="1"/>
    <col min="10248" max="10248" width="10.140625" bestFit="1" customWidth="1"/>
    <col min="10497" max="10497" width="6.28515625" bestFit="1" customWidth="1"/>
    <col min="10498" max="10498" width="6" bestFit="1" customWidth="1"/>
    <col min="10499" max="10499" width="24.5703125" bestFit="1" customWidth="1"/>
    <col min="10500" max="10500" width="25.7109375" bestFit="1" customWidth="1"/>
    <col min="10501" max="10501" width="10.140625" bestFit="1" customWidth="1"/>
    <col min="10502" max="10502" width="5.5703125" bestFit="1" customWidth="1"/>
    <col min="10503" max="10503" width="13.28515625" bestFit="1" customWidth="1"/>
    <col min="10504" max="10504" width="10.140625" bestFit="1" customWidth="1"/>
    <col min="10753" max="10753" width="6.28515625" bestFit="1" customWidth="1"/>
    <col min="10754" max="10754" width="6" bestFit="1" customWidth="1"/>
    <col min="10755" max="10755" width="24.5703125" bestFit="1" customWidth="1"/>
    <col min="10756" max="10756" width="25.7109375" bestFit="1" customWidth="1"/>
    <col min="10757" max="10757" width="10.140625" bestFit="1" customWidth="1"/>
    <col min="10758" max="10758" width="5.5703125" bestFit="1" customWidth="1"/>
    <col min="10759" max="10759" width="13.28515625" bestFit="1" customWidth="1"/>
    <col min="10760" max="10760" width="10.140625" bestFit="1" customWidth="1"/>
    <col min="11009" max="11009" width="6.28515625" bestFit="1" customWidth="1"/>
    <col min="11010" max="11010" width="6" bestFit="1" customWidth="1"/>
    <col min="11011" max="11011" width="24.5703125" bestFit="1" customWidth="1"/>
    <col min="11012" max="11012" width="25.7109375" bestFit="1" customWidth="1"/>
    <col min="11013" max="11013" width="10.140625" bestFit="1" customWidth="1"/>
    <col min="11014" max="11014" width="5.5703125" bestFit="1" customWidth="1"/>
    <col min="11015" max="11015" width="13.28515625" bestFit="1" customWidth="1"/>
    <col min="11016" max="11016" width="10.140625" bestFit="1" customWidth="1"/>
    <col min="11265" max="11265" width="6.28515625" bestFit="1" customWidth="1"/>
    <col min="11266" max="11266" width="6" bestFit="1" customWidth="1"/>
    <col min="11267" max="11267" width="24.5703125" bestFit="1" customWidth="1"/>
    <col min="11268" max="11268" width="25.7109375" bestFit="1" customWidth="1"/>
    <col min="11269" max="11269" width="10.140625" bestFit="1" customWidth="1"/>
    <col min="11270" max="11270" width="5.5703125" bestFit="1" customWidth="1"/>
    <col min="11271" max="11271" width="13.28515625" bestFit="1" customWidth="1"/>
    <col min="11272" max="11272" width="10.140625" bestFit="1" customWidth="1"/>
    <col min="11521" max="11521" width="6.28515625" bestFit="1" customWidth="1"/>
    <col min="11522" max="11522" width="6" bestFit="1" customWidth="1"/>
    <col min="11523" max="11523" width="24.5703125" bestFit="1" customWidth="1"/>
    <col min="11524" max="11524" width="25.7109375" bestFit="1" customWidth="1"/>
    <col min="11525" max="11525" width="10.140625" bestFit="1" customWidth="1"/>
    <col min="11526" max="11526" width="5.5703125" bestFit="1" customWidth="1"/>
    <col min="11527" max="11527" width="13.28515625" bestFit="1" customWidth="1"/>
    <col min="11528" max="11528" width="10.140625" bestFit="1" customWidth="1"/>
    <col min="11777" max="11777" width="6.28515625" bestFit="1" customWidth="1"/>
    <col min="11778" max="11778" width="6" bestFit="1" customWidth="1"/>
    <col min="11779" max="11779" width="24.5703125" bestFit="1" customWidth="1"/>
    <col min="11780" max="11780" width="25.7109375" bestFit="1" customWidth="1"/>
    <col min="11781" max="11781" width="10.140625" bestFit="1" customWidth="1"/>
    <col min="11782" max="11782" width="5.5703125" bestFit="1" customWidth="1"/>
    <col min="11783" max="11783" width="13.28515625" bestFit="1" customWidth="1"/>
    <col min="11784" max="11784" width="10.140625" bestFit="1" customWidth="1"/>
    <col min="12033" max="12033" width="6.28515625" bestFit="1" customWidth="1"/>
    <col min="12034" max="12034" width="6" bestFit="1" customWidth="1"/>
    <col min="12035" max="12035" width="24.5703125" bestFit="1" customWidth="1"/>
    <col min="12036" max="12036" width="25.7109375" bestFit="1" customWidth="1"/>
    <col min="12037" max="12037" width="10.140625" bestFit="1" customWidth="1"/>
    <col min="12038" max="12038" width="5.5703125" bestFit="1" customWidth="1"/>
    <col min="12039" max="12039" width="13.28515625" bestFit="1" customWidth="1"/>
    <col min="12040" max="12040" width="10.140625" bestFit="1" customWidth="1"/>
    <col min="12289" max="12289" width="6.28515625" bestFit="1" customWidth="1"/>
    <col min="12290" max="12290" width="6" bestFit="1" customWidth="1"/>
    <col min="12291" max="12291" width="24.5703125" bestFit="1" customWidth="1"/>
    <col min="12292" max="12292" width="25.7109375" bestFit="1" customWidth="1"/>
    <col min="12293" max="12293" width="10.140625" bestFit="1" customWidth="1"/>
    <col min="12294" max="12294" width="5.5703125" bestFit="1" customWidth="1"/>
    <col min="12295" max="12295" width="13.28515625" bestFit="1" customWidth="1"/>
    <col min="12296" max="12296" width="10.140625" bestFit="1" customWidth="1"/>
    <col min="12545" max="12545" width="6.28515625" bestFit="1" customWidth="1"/>
    <col min="12546" max="12546" width="6" bestFit="1" customWidth="1"/>
    <col min="12547" max="12547" width="24.5703125" bestFit="1" customWidth="1"/>
    <col min="12548" max="12548" width="25.7109375" bestFit="1" customWidth="1"/>
    <col min="12549" max="12549" width="10.140625" bestFit="1" customWidth="1"/>
    <col min="12550" max="12550" width="5.5703125" bestFit="1" customWidth="1"/>
    <col min="12551" max="12551" width="13.28515625" bestFit="1" customWidth="1"/>
    <col min="12552" max="12552" width="10.140625" bestFit="1" customWidth="1"/>
    <col min="12801" max="12801" width="6.28515625" bestFit="1" customWidth="1"/>
    <col min="12802" max="12802" width="6" bestFit="1" customWidth="1"/>
    <col min="12803" max="12803" width="24.5703125" bestFit="1" customWidth="1"/>
    <col min="12804" max="12804" width="25.7109375" bestFit="1" customWidth="1"/>
    <col min="12805" max="12805" width="10.140625" bestFit="1" customWidth="1"/>
    <col min="12806" max="12806" width="5.5703125" bestFit="1" customWidth="1"/>
    <col min="12807" max="12807" width="13.28515625" bestFit="1" customWidth="1"/>
    <col min="12808" max="12808" width="10.140625" bestFit="1" customWidth="1"/>
    <col min="13057" max="13057" width="6.28515625" bestFit="1" customWidth="1"/>
    <col min="13058" max="13058" width="6" bestFit="1" customWidth="1"/>
    <col min="13059" max="13059" width="24.5703125" bestFit="1" customWidth="1"/>
    <col min="13060" max="13060" width="25.7109375" bestFit="1" customWidth="1"/>
    <col min="13061" max="13061" width="10.140625" bestFit="1" customWidth="1"/>
    <col min="13062" max="13062" width="5.5703125" bestFit="1" customWidth="1"/>
    <col min="13063" max="13063" width="13.28515625" bestFit="1" customWidth="1"/>
    <col min="13064" max="13064" width="10.140625" bestFit="1" customWidth="1"/>
    <col min="13313" max="13313" width="6.28515625" bestFit="1" customWidth="1"/>
    <col min="13314" max="13314" width="6" bestFit="1" customWidth="1"/>
    <col min="13315" max="13315" width="24.5703125" bestFit="1" customWidth="1"/>
    <col min="13316" max="13316" width="25.7109375" bestFit="1" customWidth="1"/>
    <col min="13317" max="13317" width="10.140625" bestFit="1" customWidth="1"/>
    <col min="13318" max="13318" width="5.5703125" bestFit="1" customWidth="1"/>
    <col min="13319" max="13319" width="13.28515625" bestFit="1" customWidth="1"/>
    <col min="13320" max="13320" width="10.140625" bestFit="1" customWidth="1"/>
    <col min="13569" max="13569" width="6.28515625" bestFit="1" customWidth="1"/>
    <col min="13570" max="13570" width="6" bestFit="1" customWidth="1"/>
    <col min="13571" max="13571" width="24.5703125" bestFit="1" customWidth="1"/>
    <col min="13572" max="13572" width="25.7109375" bestFit="1" customWidth="1"/>
    <col min="13573" max="13573" width="10.140625" bestFit="1" customWidth="1"/>
    <col min="13574" max="13574" width="5.5703125" bestFit="1" customWidth="1"/>
    <col min="13575" max="13575" width="13.28515625" bestFit="1" customWidth="1"/>
    <col min="13576" max="13576" width="10.140625" bestFit="1" customWidth="1"/>
    <col min="13825" max="13825" width="6.28515625" bestFit="1" customWidth="1"/>
    <col min="13826" max="13826" width="6" bestFit="1" customWidth="1"/>
    <col min="13827" max="13827" width="24.5703125" bestFit="1" customWidth="1"/>
    <col min="13828" max="13828" width="25.7109375" bestFit="1" customWidth="1"/>
    <col min="13829" max="13829" width="10.140625" bestFit="1" customWidth="1"/>
    <col min="13830" max="13830" width="5.5703125" bestFit="1" customWidth="1"/>
    <col min="13831" max="13831" width="13.28515625" bestFit="1" customWidth="1"/>
    <col min="13832" max="13832" width="10.140625" bestFit="1" customWidth="1"/>
    <col min="14081" max="14081" width="6.28515625" bestFit="1" customWidth="1"/>
    <col min="14082" max="14082" width="6" bestFit="1" customWidth="1"/>
    <col min="14083" max="14083" width="24.5703125" bestFit="1" customWidth="1"/>
    <col min="14084" max="14084" width="25.7109375" bestFit="1" customWidth="1"/>
    <col min="14085" max="14085" width="10.140625" bestFit="1" customWidth="1"/>
    <col min="14086" max="14086" width="5.5703125" bestFit="1" customWidth="1"/>
    <col min="14087" max="14087" width="13.28515625" bestFit="1" customWidth="1"/>
    <col min="14088" max="14088" width="10.140625" bestFit="1" customWidth="1"/>
    <col min="14337" max="14337" width="6.28515625" bestFit="1" customWidth="1"/>
    <col min="14338" max="14338" width="6" bestFit="1" customWidth="1"/>
    <col min="14339" max="14339" width="24.5703125" bestFit="1" customWidth="1"/>
    <col min="14340" max="14340" width="25.7109375" bestFit="1" customWidth="1"/>
    <col min="14341" max="14341" width="10.140625" bestFit="1" customWidth="1"/>
    <col min="14342" max="14342" width="5.5703125" bestFit="1" customWidth="1"/>
    <col min="14343" max="14343" width="13.28515625" bestFit="1" customWidth="1"/>
    <col min="14344" max="14344" width="10.140625" bestFit="1" customWidth="1"/>
    <col min="14593" max="14593" width="6.28515625" bestFit="1" customWidth="1"/>
    <col min="14594" max="14594" width="6" bestFit="1" customWidth="1"/>
    <col min="14595" max="14595" width="24.5703125" bestFit="1" customWidth="1"/>
    <col min="14596" max="14596" width="25.7109375" bestFit="1" customWidth="1"/>
    <col min="14597" max="14597" width="10.140625" bestFit="1" customWidth="1"/>
    <col min="14598" max="14598" width="5.5703125" bestFit="1" customWidth="1"/>
    <col min="14599" max="14599" width="13.28515625" bestFit="1" customWidth="1"/>
    <col min="14600" max="14600" width="10.140625" bestFit="1" customWidth="1"/>
    <col min="14849" max="14849" width="6.28515625" bestFit="1" customWidth="1"/>
    <col min="14850" max="14850" width="6" bestFit="1" customWidth="1"/>
    <col min="14851" max="14851" width="24.5703125" bestFit="1" customWidth="1"/>
    <col min="14852" max="14852" width="25.7109375" bestFit="1" customWidth="1"/>
    <col min="14853" max="14853" width="10.140625" bestFit="1" customWidth="1"/>
    <col min="14854" max="14854" width="5.5703125" bestFit="1" customWidth="1"/>
    <col min="14855" max="14855" width="13.28515625" bestFit="1" customWidth="1"/>
    <col min="14856" max="14856" width="10.140625" bestFit="1" customWidth="1"/>
    <col min="15105" max="15105" width="6.28515625" bestFit="1" customWidth="1"/>
    <col min="15106" max="15106" width="6" bestFit="1" customWidth="1"/>
    <col min="15107" max="15107" width="24.5703125" bestFit="1" customWidth="1"/>
    <col min="15108" max="15108" width="25.7109375" bestFit="1" customWidth="1"/>
    <col min="15109" max="15109" width="10.140625" bestFit="1" customWidth="1"/>
    <col min="15110" max="15110" width="5.5703125" bestFit="1" customWidth="1"/>
    <col min="15111" max="15111" width="13.28515625" bestFit="1" customWidth="1"/>
    <col min="15112" max="15112" width="10.140625" bestFit="1" customWidth="1"/>
    <col min="15361" max="15361" width="6.28515625" bestFit="1" customWidth="1"/>
    <col min="15362" max="15362" width="6" bestFit="1" customWidth="1"/>
    <col min="15363" max="15363" width="24.5703125" bestFit="1" customWidth="1"/>
    <col min="15364" max="15364" width="25.7109375" bestFit="1" customWidth="1"/>
    <col min="15365" max="15365" width="10.140625" bestFit="1" customWidth="1"/>
    <col min="15366" max="15366" width="5.5703125" bestFit="1" customWidth="1"/>
    <col min="15367" max="15367" width="13.28515625" bestFit="1" customWidth="1"/>
    <col min="15368" max="15368" width="10.140625" bestFit="1" customWidth="1"/>
    <col min="15617" max="15617" width="6.28515625" bestFit="1" customWidth="1"/>
    <col min="15618" max="15618" width="6" bestFit="1" customWidth="1"/>
    <col min="15619" max="15619" width="24.5703125" bestFit="1" customWidth="1"/>
    <col min="15620" max="15620" width="25.7109375" bestFit="1" customWidth="1"/>
    <col min="15621" max="15621" width="10.140625" bestFit="1" customWidth="1"/>
    <col min="15622" max="15622" width="5.5703125" bestFit="1" customWidth="1"/>
    <col min="15623" max="15623" width="13.28515625" bestFit="1" customWidth="1"/>
    <col min="15624" max="15624" width="10.140625" bestFit="1" customWidth="1"/>
    <col min="15873" max="15873" width="6.28515625" bestFit="1" customWidth="1"/>
    <col min="15874" max="15874" width="6" bestFit="1" customWidth="1"/>
    <col min="15875" max="15875" width="24.5703125" bestFit="1" customWidth="1"/>
    <col min="15876" max="15876" width="25.7109375" bestFit="1" customWidth="1"/>
    <col min="15877" max="15877" width="10.140625" bestFit="1" customWidth="1"/>
    <col min="15878" max="15878" width="5.5703125" bestFit="1" customWidth="1"/>
    <col min="15879" max="15879" width="13.28515625" bestFit="1" customWidth="1"/>
    <col min="15880" max="15880" width="10.140625" bestFit="1" customWidth="1"/>
    <col min="16129" max="16129" width="6.28515625" bestFit="1" customWidth="1"/>
    <col min="16130" max="16130" width="6" bestFit="1" customWidth="1"/>
    <col min="16131" max="16131" width="24.5703125" bestFit="1" customWidth="1"/>
    <col min="16132" max="16132" width="25.7109375" bestFit="1" customWidth="1"/>
    <col min="16133" max="16133" width="10.140625" bestFit="1" customWidth="1"/>
    <col min="16134" max="16134" width="5.5703125" bestFit="1" customWidth="1"/>
    <col min="16135" max="16135" width="13.28515625" bestFit="1" customWidth="1"/>
    <col min="16136" max="16136" width="10.140625" bestFit="1" customWidth="1"/>
  </cols>
  <sheetData>
    <row r="1" spans="1:8" x14ac:dyDescent="0.25">
      <c r="A1" s="354" t="s">
        <v>4184</v>
      </c>
      <c r="B1" s="354"/>
      <c r="C1" s="354"/>
      <c r="D1" s="354"/>
      <c r="E1" s="354"/>
      <c r="F1" s="354"/>
      <c r="G1" s="354"/>
      <c r="H1" s="354"/>
    </row>
    <row r="2" spans="1:8" ht="15.75" thickBot="1" x14ac:dyDescent="0.3">
      <c r="A2" s="354"/>
      <c r="B2" s="354"/>
      <c r="C2" s="354"/>
      <c r="D2" s="354"/>
      <c r="E2" s="354"/>
      <c r="F2" s="354"/>
      <c r="G2" s="354"/>
      <c r="H2" s="354"/>
    </row>
    <row r="3" spans="1:8" x14ac:dyDescent="0.25">
      <c r="A3" s="230" t="s">
        <v>1</v>
      </c>
      <c r="B3" s="231" t="s">
        <v>2421</v>
      </c>
      <c r="C3" s="231" t="s">
        <v>2422</v>
      </c>
      <c r="D3" s="231" t="s">
        <v>2423</v>
      </c>
      <c r="E3" s="231" t="s">
        <v>2424</v>
      </c>
      <c r="F3" s="231" t="s">
        <v>2425</v>
      </c>
      <c r="G3" s="231" t="s">
        <v>4249</v>
      </c>
      <c r="H3" s="232" t="s">
        <v>2426</v>
      </c>
    </row>
    <row r="4" spans="1:8" x14ac:dyDescent="0.25">
      <c r="A4" s="196" t="s">
        <v>32</v>
      </c>
      <c r="B4" s="197">
        <v>99402</v>
      </c>
      <c r="C4" s="197" t="s">
        <v>2427</v>
      </c>
      <c r="D4" s="197" t="s">
        <v>2428</v>
      </c>
      <c r="E4" s="198">
        <v>45516</v>
      </c>
      <c r="F4" s="197" t="b">
        <v>1</v>
      </c>
      <c r="G4" s="197" t="s">
        <v>2429</v>
      </c>
      <c r="H4" s="233">
        <v>24814</v>
      </c>
    </row>
    <row r="5" spans="1:8" x14ac:dyDescent="0.25">
      <c r="A5" s="196" t="s">
        <v>84</v>
      </c>
      <c r="B5" s="197">
        <v>48200</v>
      </c>
      <c r="C5" s="197" t="s">
        <v>2430</v>
      </c>
      <c r="D5" s="197" t="s">
        <v>2428</v>
      </c>
      <c r="E5" s="198">
        <v>45043</v>
      </c>
      <c r="F5" s="197" t="b">
        <v>1</v>
      </c>
      <c r="G5" s="197">
        <v>1401294569</v>
      </c>
      <c r="H5" s="233">
        <v>28040</v>
      </c>
    </row>
    <row r="6" spans="1:8" x14ac:dyDescent="0.25">
      <c r="A6" s="196" t="s">
        <v>1675</v>
      </c>
      <c r="B6" s="197">
        <v>66316</v>
      </c>
      <c r="C6" s="197" t="s">
        <v>2431</v>
      </c>
      <c r="D6" s="197" t="s">
        <v>2432</v>
      </c>
      <c r="E6" s="198">
        <v>41113</v>
      </c>
      <c r="F6" s="197" t="b">
        <v>1</v>
      </c>
      <c r="G6" s="197" t="s">
        <v>2433</v>
      </c>
      <c r="H6" s="233">
        <v>29309</v>
      </c>
    </row>
    <row r="7" spans="1:8" x14ac:dyDescent="0.25">
      <c r="A7" s="196" t="s">
        <v>1603</v>
      </c>
      <c r="B7" s="197">
        <v>1387</v>
      </c>
      <c r="C7" s="197" t="s">
        <v>2434</v>
      </c>
      <c r="D7" s="197" t="s">
        <v>2435</v>
      </c>
      <c r="E7" s="198">
        <v>45208</v>
      </c>
      <c r="F7" s="197" t="b">
        <v>1</v>
      </c>
      <c r="G7" s="197" t="s">
        <v>2436</v>
      </c>
      <c r="H7" s="233">
        <v>28189</v>
      </c>
    </row>
    <row r="8" spans="1:8" x14ac:dyDescent="0.25">
      <c r="A8" s="196" t="s">
        <v>414</v>
      </c>
      <c r="B8" s="197">
        <v>7763</v>
      </c>
      <c r="C8" s="197" t="s">
        <v>2437</v>
      </c>
      <c r="D8" s="197" t="s">
        <v>2438</v>
      </c>
      <c r="E8" s="198">
        <v>42450</v>
      </c>
      <c r="F8" s="197" t="b">
        <v>1</v>
      </c>
      <c r="G8" s="197" t="s">
        <v>2439</v>
      </c>
      <c r="H8" s="233">
        <v>31322</v>
      </c>
    </row>
    <row r="9" spans="1:8" x14ac:dyDescent="0.25">
      <c r="A9" s="196" t="s">
        <v>113</v>
      </c>
      <c r="B9" s="197">
        <v>96648</v>
      </c>
      <c r="C9" s="197" t="s">
        <v>2440</v>
      </c>
      <c r="D9" s="197" t="s">
        <v>2428</v>
      </c>
      <c r="E9" s="198">
        <v>44221</v>
      </c>
      <c r="F9" s="197" t="b">
        <v>1</v>
      </c>
      <c r="G9" s="197" t="s">
        <v>2441</v>
      </c>
      <c r="H9" s="233">
        <v>35300</v>
      </c>
    </row>
    <row r="10" spans="1:8" x14ac:dyDescent="0.25">
      <c r="A10" s="196" t="s">
        <v>1675</v>
      </c>
      <c r="B10" s="197">
        <v>67557</v>
      </c>
      <c r="C10" s="197" t="s">
        <v>2442</v>
      </c>
      <c r="D10" s="197" t="s">
        <v>2443</v>
      </c>
      <c r="E10" s="198">
        <v>44810</v>
      </c>
      <c r="F10" s="197" t="b">
        <v>1</v>
      </c>
      <c r="G10" s="197" t="s">
        <v>2444</v>
      </c>
      <c r="H10" s="233">
        <v>19312</v>
      </c>
    </row>
    <row r="11" spans="1:8" x14ac:dyDescent="0.25">
      <c r="A11" s="196" t="s">
        <v>185</v>
      </c>
      <c r="B11" s="197">
        <v>96534</v>
      </c>
      <c r="C11" s="197" t="s">
        <v>2445</v>
      </c>
      <c r="D11" s="197" t="s">
        <v>2446</v>
      </c>
      <c r="E11" s="198">
        <v>44116</v>
      </c>
      <c r="F11" s="197" t="b">
        <v>1</v>
      </c>
      <c r="G11" s="197" t="s">
        <v>2447</v>
      </c>
      <c r="H11" s="233">
        <v>25041</v>
      </c>
    </row>
    <row r="12" spans="1:8" x14ac:dyDescent="0.25">
      <c r="A12" s="196" t="s">
        <v>884</v>
      </c>
      <c r="B12" s="197">
        <v>96119</v>
      </c>
      <c r="C12" s="197" t="s">
        <v>2448</v>
      </c>
      <c r="D12" s="197" t="s">
        <v>2449</v>
      </c>
      <c r="E12" s="198">
        <v>43923</v>
      </c>
      <c r="F12" s="197" t="b">
        <v>1</v>
      </c>
      <c r="G12" s="197" t="s">
        <v>2450</v>
      </c>
      <c r="H12" s="233">
        <v>23480</v>
      </c>
    </row>
    <row r="13" spans="1:8" x14ac:dyDescent="0.25">
      <c r="A13" s="196" t="s">
        <v>970</v>
      </c>
      <c r="B13" s="197">
        <v>95361</v>
      </c>
      <c r="C13" s="197" t="s">
        <v>2451</v>
      </c>
      <c r="D13" s="197" t="s">
        <v>2452</v>
      </c>
      <c r="E13" s="198">
        <v>43662</v>
      </c>
      <c r="F13" s="197" t="b">
        <v>1</v>
      </c>
      <c r="G13" s="197" t="s">
        <v>2453</v>
      </c>
      <c r="H13" s="233">
        <v>27888</v>
      </c>
    </row>
    <row r="14" spans="1:8" x14ac:dyDescent="0.25">
      <c r="A14" s="196" t="s">
        <v>1348</v>
      </c>
      <c r="B14" s="197">
        <v>99133</v>
      </c>
      <c r="C14" s="197" t="s">
        <v>2454</v>
      </c>
      <c r="D14" s="197" t="s">
        <v>2449</v>
      </c>
      <c r="E14" s="198">
        <v>45420</v>
      </c>
      <c r="F14" s="197" t="b">
        <v>1</v>
      </c>
      <c r="G14" s="197" t="s">
        <v>2455</v>
      </c>
      <c r="H14" s="233">
        <v>30442</v>
      </c>
    </row>
    <row r="15" spans="1:8" x14ac:dyDescent="0.25">
      <c r="A15" s="196" t="s">
        <v>1845</v>
      </c>
      <c r="B15" s="197">
        <v>48226</v>
      </c>
      <c r="C15" s="197" t="s">
        <v>2456</v>
      </c>
      <c r="D15" s="197" t="s">
        <v>2452</v>
      </c>
      <c r="E15" s="198">
        <v>45099</v>
      </c>
      <c r="F15" s="197" t="b">
        <v>1</v>
      </c>
      <c r="G15" s="197">
        <v>2107426101</v>
      </c>
      <c r="H15" s="233">
        <v>30414</v>
      </c>
    </row>
    <row r="16" spans="1:8" x14ac:dyDescent="0.25">
      <c r="A16" s="196" t="s">
        <v>1075</v>
      </c>
      <c r="B16" s="197">
        <v>7820</v>
      </c>
      <c r="C16" s="197" t="s">
        <v>2457</v>
      </c>
      <c r="D16" s="197" t="s">
        <v>2458</v>
      </c>
      <c r="E16" s="198">
        <v>42464</v>
      </c>
      <c r="F16" s="197" t="b">
        <v>1</v>
      </c>
      <c r="G16" s="197" t="s">
        <v>2459</v>
      </c>
      <c r="H16" s="233">
        <v>20368</v>
      </c>
    </row>
    <row r="17" spans="1:8" x14ac:dyDescent="0.25">
      <c r="A17" s="196" t="s">
        <v>414</v>
      </c>
      <c r="B17" s="197">
        <v>9867</v>
      </c>
      <c r="C17" s="197" t="s">
        <v>2460</v>
      </c>
      <c r="D17" s="197" t="s">
        <v>2438</v>
      </c>
      <c r="E17" s="198">
        <v>43355</v>
      </c>
      <c r="F17" s="197" t="b">
        <v>1</v>
      </c>
      <c r="G17" s="197" t="s">
        <v>2461</v>
      </c>
      <c r="H17" s="233">
        <v>34412</v>
      </c>
    </row>
    <row r="18" spans="1:8" x14ac:dyDescent="0.25">
      <c r="A18" s="196" t="s">
        <v>884</v>
      </c>
      <c r="B18" s="197">
        <v>98264</v>
      </c>
      <c r="C18" s="197" t="s">
        <v>2462</v>
      </c>
      <c r="D18" s="197" t="s">
        <v>2449</v>
      </c>
      <c r="E18" s="198">
        <v>44985</v>
      </c>
      <c r="F18" s="197" t="b">
        <v>1</v>
      </c>
      <c r="G18" s="197" t="s">
        <v>2463</v>
      </c>
      <c r="H18" s="233">
        <v>26217</v>
      </c>
    </row>
    <row r="19" spans="1:8" x14ac:dyDescent="0.25">
      <c r="A19" s="196" t="s">
        <v>32</v>
      </c>
      <c r="B19" s="197">
        <v>1261</v>
      </c>
      <c r="C19" s="197" t="s">
        <v>2464</v>
      </c>
      <c r="D19" s="197" t="s">
        <v>2465</v>
      </c>
      <c r="E19" s="198">
        <v>45425</v>
      </c>
      <c r="F19" s="197" t="b">
        <v>1</v>
      </c>
      <c r="G19" s="197" t="s">
        <v>2466</v>
      </c>
      <c r="H19" s="233">
        <v>29979</v>
      </c>
    </row>
    <row r="20" spans="1:8" x14ac:dyDescent="0.25">
      <c r="A20" s="196" t="s">
        <v>414</v>
      </c>
      <c r="B20" s="197">
        <v>9020</v>
      </c>
      <c r="C20" s="197" t="s">
        <v>2467</v>
      </c>
      <c r="D20" s="197" t="s">
        <v>2452</v>
      </c>
      <c r="E20" s="198">
        <v>42933</v>
      </c>
      <c r="F20" s="197" t="b">
        <v>1</v>
      </c>
      <c r="G20" s="197" t="s">
        <v>2468</v>
      </c>
      <c r="H20" s="233">
        <v>29028</v>
      </c>
    </row>
    <row r="21" spans="1:8" x14ac:dyDescent="0.25">
      <c r="A21" s="196" t="s">
        <v>1113</v>
      </c>
      <c r="B21" s="197">
        <v>7760</v>
      </c>
      <c r="C21" s="197" t="s">
        <v>2469</v>
      </c>
      <c r="D21" s="197" t="s">
        <v>2470</v>
      </c>
      <c r="E21" s="198">
        <v>42444</v>
      </c>
      <c r="F21" s="197" t="b">
        <v>1</v>
      </c>
      <c r="G21" s="197" t="s">
        <v>2471</v>
      </c>
      <c r="H21" s="233">
        <v>28540</v>
      </c>
    </row>
    <row r="22" spans="1:8" x14ac:dyDescent="0.25">
      <c r="A22" s="196" t="s">
        <v>1348</v>
      </c>
      <c r="B22" s="197">
        <v>97229</v>
      </c>
      <c r="C22" s="197" t="s">
        <v>2472</v>
      </c>
      <c r="D22" s="197" t="s">
        <v>2449</v>
      </c>
      <c r="E22" s="198">
        <v>44579</v>
      </c>
      <c r="F22" s="197" t="b">
        <v>1</v>
      </c>
      <c r="G22" s="197" t="s">
        <v>2473</v>
      </c>
      <c r="H22" s="233">
        <v>32403</v>
      </c>
    </row>
    <row r="23" spans="1:8" x14ac:dyDescent="0.25">
      <c r="A23" s="196" t="s">
        <v>1113</v>
      </c>
      <c r="B23" s="197">
        <v>9266</v>
      </c>
      <c r="C23" s="197" t="s">
        <v>2474</v>
      </c>
      <c r="D23" s="197" t="s">
        <v>2452</v>
      </c>
      <c r="E23" s="198">
        <v>43020</v>
      </c>
      <c r="F23" s="197" t="b">
        <v>1</v>
      </c>
      <c r="G23" s="197" t="s">
        <v>2475</v>
      </c>
      <c r="H23" s="233">
        <v>20554</v>
      </c>
    </row>
    <row r="24" spans="1:8" x14ac:dyDescent="0.25">
      <c r="A24" s="196" t="s">
        <v>1613</v>
      </c>
      <c r="B24" s="197">
        <v>4059</v>
      </c>
      <c r="C24" s="197" t="s">
        <v>2476</v>
      </c>
      <c r="D24" s="197" t="s">
        <v>2432</v>
      </c>
      <c r="E24" s="198">
        <v>40232</v>
      </c>
      <c r="F24" s="197" t="b">
        <v>1</v>
      </c>
      <c r="G24" s="197" t="s">
        <v>2477</v>
      </c>
      <c r="H24" s="233">
        <v>29712</v>
      </c>
    </row>
    <row r="25" spans="1:8" x14ac:dyDescent="0.25">
      <c r="A25" s="196" t="s">
        <v>1516</v>
      </c>
      <c r="B25" s="197">
        <v>80215</v>
      </c>
      <c r="C25" s="197" t="s">
        <v>2478</v>
      </c>
      <c r="D25" s="197" t="s">
        <v>2479</v>
      </c>
      <c r="E25" s="198">
        <v>44587</v>
      </c>
      <c r="F25" s="197" t="b">
        <v>1</v>
      </c>
      <c r="G25" s="197" t="s">
        <v>2480</v>
      </c>
      <c r="H25" s="233">
        <v>31183</v>
      </c>
    </row>
    <row r="26" spans="1:8" x14ac:dyDescent="0.25">
      <c r="A26" s="196" t="s">
        <v>185</v>
      </c>
      <c r="B26" s="197">
        <v>90462</v>
      </c>
      <c r="C26" s="197" t="s">
        <v>2481</v>
      </c>
      <c r="D26" s="197" t="s">
        <v>2452</v>
      </c>
      <c r="E26" s="198">
        <v>43557</v>
      </c>
      <c r="F26" s="197" t="b">
        <v>1</v>
      </c>
      <c r="G26" s="197" t="s">
        <v>2482</v>
      </c>
      <c r="H26" s="233">
        <v>31247</v>
      </c>
    </row>
    <row r="27" spans="1:8" x14ac:dyDescent="0.25">
      <c r="A27" s="196" t="s">
        <v>1455</v>
      </c>
      <c r="B27" s="197">
        <v>1351</v>
      </c>
      <c r="C27" s="197" t="s">
        <v>2483</v>
      </c>
      <c r="D27" s="197" t="s">
        <v>2484</v>
      </c>
      <c r="E27" s="198">
        <v>38078</v>
      </c>
      <c r="F27" s="197" t="b">
        <v>1</v>
      </c>
      <c r="G27" s="197" t="s">
        <v>2485</v>
      </c>
      <c r="H27" s="233">
        <v>25931</v>
      </c>
    </row>
    <row r="28" spans="1:8" x14ac:dyDescent="0.25">
      <c r="A28" s="196" t="s">
        <v>1722</v>
      </c>
      <c r="B28" s="197">
        <v>67348</v>
      </c>
      <c r="C28" s="197" t="s">
        <v>2486</v>
      </c>
      <c r="D28" s="197" t="s">
        <v>2487</v>
      </c>
      <c r="E28" s="198">
        <v>44305</v>
      </c>
      <c r="F28" s="197" t="b">
        <v>1</v>
      </c>
      <c r="G28" s="197" t="s">
        <v>2488</v>
      </c>
      <c r="H28" s="233">
        <v>29974</v>
      </c>
    </row>
    <row r="29" spans="1:8" x14ac:dyDescent="0.25">
      <c r="A29" s="196" t="s">
        <v>819</v>
      </c>
      <c r="B29" s="197">
        <v>99311</v>
      </c>
      <c r="C29" s="197" t="s">
        <v>2489</v>
      </c>
      <c r="D29" s="197" t="s">
        <v>2438</v>
      </c>
      <c r="E29" s="198">
        <v>45489</v>
      </c>
      <c r="F29" s="197" t="b">
        <v>1</v>
      </c>
      <c r="G29" s="197" t="s">
        <v>2490</v>
      </c>
      <c r="H29" s="233">
        <v>29600</v>
      </c>
    </row>
    <row r="30" spans="1:8" x14ac:dyDescent="0.25">
      <c r="A30" s="196" t="s">
        <v>185</v>
      </c>
      <c r="B30" s="197">
        <v>99164</v>
      </c>
      <c r="C30" s="197" t="s">
        <v>2491</v>
      </c>
      <c r="D30" s="197" t="s">
        <v>2446</v>
      </c>
      <c r="E30" s="198">
        <v>45428</v>
      </c>
      <c r="F30" s="197" t="b">
        <v>1</v>
      </c>
      <c r="G30" s="197" t="s">
        <v>2492</v>
      </c>
      <c r="H30" s="233">
        <v>37199</v>
      </c>
    </row>
    <row r="31" spans="1:8" x14ac:dyDescent="0.25">
      <c r="A31" s="196" t="s">
        <v>970</v>
      </c>
      <c r="B31" s="197">
        <v>97218</v>
      </c>
      <c r="C31" s="197" t="s">
        <v>2493</v>
      </c>
      <c r="D31" s="197" t="s">
        <v>2449</v>
      </c>
      <c r="E31" s="198">
        <v>44578</v>
      </c>
      <c r="F31" s="197" t="b">
        <v>1</v>
      </c>
      <c r="G31" s="197" t="s">
        <v>2494</v>
      </c>
      <c r="H31" s="233">
        <v>37056</v>
      </c>
    </row>
    <row r="32" spans="1:8" x14ac:dyDescent="0.25">
      <c r="A32" s="196" t="s">
        <v>1348</v>
      </c>
      <c r="B32" s="197">
        <v>8887</v>
      </c>
      <c r="C32" s="197" t="s">
        <v>2495</v>
      </c>
      <c r="D32" s="197" t="s">
        <v>2452</v>
      </c>
      <c r="E32" s="198">
        <v>42878</v>
      </c>
      <c r="F32" s="197" t="b">
        <v>1</v>
      </c>
      <c r="G32" s="197" t="s">
        <v>2496</v>
      </c>
      <c r="H32" s="233">
        <v>25156</v>
      </c>
    </row>
    <row r="33" spans="1:8" x14ac:dyDescent="0.25">
      <c r="A33" s="196" t="s">
        <v>1232</v>
      </c>
      <c r="B33" s="197">
        <v>96356</v>
      </c>
      <c r="C33" s="197" t="s">
        <v>2497</v>
      </c>
      <c r="D33" s="197" t="s">
        <v>2452</v>
      </c>
      <c r="E33" s="198">
        <v>44042</v>
      </c>
      <c r="F33" s="197" t="b">
        <v>1</v>
      </c>
      <c r="G33" s="197" t="s">
        <v>2498</v>
      </c>
      <c r="H33" s="233">
        <v>27203</v>
      </c>
    </row>
    <row r="34" spans="1:8" x14ac:dyDescent="0.25">
      <c r="A34" s="196" t="s">
        <v>1113</v>
      </c>
      <c r="B34" s="197">
        <v>98920</v>
      </c>
      <c r="C34" s="197" t="s">
        <v>2499</v>
      </c>
      <c r="D34" s="197" t="s">
        <v>2449</v>
      </c>
      <c r="E34" s="198">
        <v>45308</v>
      </c>
      <c r="F34" s="197" t="b">
        <v>1</v>
      </c>
      <c r="G34" s="197" t="s">
        <v>2500</v>
      </c>
      <c r="H34" s="233">
        <v>32243</v>
      </c>
    </row>
    <row r="35" spans="1:8" x14ac:dyDescent="0.25">
      <c r="A35" s="196" t="s">
        <v>414</v>
      </c>
      <c r="B35" s="197">
        <v>99109</v>
      </c>
      <c r="C35" s="197" t="s">
        <v>2501</v>
      </c>
      <c r="D35" s="197" t="s">
        <v>2438</v>
      </c>
      <c r="E35" s="198">
        <v>45413</v>
      </c>
      <c r="F35" s="197" t="b">
        <v>1</v>
      </c>
      <c r="G35" s="197" t="s">
        <v>2502</v>
      </c>
      <c r="H35" s="233">
        <v>20991</v>
      </c>
    </row>
    <row r="36" spans="1:8" x14ac:dyDescent="0.25">
      <c r="A36" s="196" t="s">
        <v>1516</v>
      </c>
      <c r="B36" s="197">
        <v>98569</v>
      </c>
      <c r="C36" s="197" t="s">
        <v>2503</v>
      </c>
      <c r="D36" s="197" t="s">
        <v>2504</v>
      </c>
      <c r="E36" s="198">
        <v>45121</v>
      </c>
      <c r="F36" s="197" t="b">
        <v>1</v>
      </c>
      <c r="G36" s="197" t="s">
        <v>2505</v>
      </c>
      <c r="H36" s="233">
        <v>37035</v>
      </c>
    </row>
    <row r="37" spans="1:8" x14ac:dyDescent="0.25">
      <c r="A37" s="196" t="s">
        <v>1568</v>
      </c>
      <c r="B37" s="197">
        <v>67659</v>
      </c>
      <c r="C37" s="197" t="s">
        <v>2506</v>
      </c>
      <c r="D37" s="197" t="s">
        <v>2443</v>
      </c>
      <c r="E37" s="198">
        <v>45001</v>
      </c>
      <c r="F37" s="197" t="b">
        <v>1</v>
      </c>
      <c r="G37" s="197">
        <v>2107207581</v>
      </c>
      <c r="H37" s="233">
        <v>34482</v>
      </c>
    </row>
    <row r="38" spans="1:8" x14ac:dyDescent="0.25">
      <c r="A38" s="196" t="s">
        <v>2507</v>
      </c>
      <c r="B38" s="197">
        <v>40396</v>
      </c>
      <c r="C38" s="197" t="s">
        <v>2506</v>
      </c>
      <c r="D38" s="197" t="s">
        <v>2449</v>
      </c>
      <c r="E38" s="198">
        <v>45001</v>
      </c>
      <c r="F38" s="197" t="b">
        <v>1</v>
      </c>
      <c r="G38" s="197">
        <v>2107207581</v>
      </c>
      <c r="H38" s="233">
        <v>34482</v>
      </c>
    </row>
    <row r="39" spans="1:8" x14ac:dyDescent="0.25">
      <c r="A39" s="196" t="s">
        <v>414</v>
      </c>
      <c r="B39" s="197">
        <v>98846</v>
      </c>
      <c r="C39" s="197" t="s">
        <v>2508</v>
      </c>
      <c r="D39" s="197" t="s">
        <v>2452</v>
      </c>
      <c r="E39" s="198">
        <v>45240</v>
      </c>
      <c r="F39" s="197" t="b">
        <v>1</v>
      </c>
      <c r="G39" s="197" t="s">
        <v>2509</v>
      </c>
      <c r="H39" s="233">
        <v>24280</v>
      </c>
    </row>
    <row r="40" spans="1:8" x14ac:dyDescent="0.25">
      <c r="A40" s="196" t="s">
        <v>715</v>
      </c>
      <c r="B40" s="197">
        <v>98969</v>
      </c>
      <c r="C40" s="197" t="s">
        <v>2510</v>
      </c>
      <c r="D40" s="197" t="s">
        <v>2449</v>
      </c>
      <c r="E40" s="198">
        <v>45345</v>
      </c>
      <c r="F40" s="197" t="b">
        <v>1</v>
      </c>
      <c r="G40" s="197" t="s">
        <v>2511</v>
      </c>
      <c r="H40" s="233">
        <v>27174</v>
      </c>
    </row>
    <row r="41" spans="1:8" x14ac:dyDescent="0.25">
      <c r="A41" s="196" t="s">
        <v>1603</v>
      </c>
      <c r="B41" s="197">
        <v>9755</v>
      </c>
      <c r="C41" s="197" t="s">
        <v>2512</v>
      </c>
      <c r="D41" s="197" t="s">
        <v>2513</v>
      </c>
      <c r="E41" s="198">
        <v>38525</v>
      </c>
      <c r="F41" s="197" t="b">
        <v>1</v>
      </c>
      <c r="G41" s="197" t="s">
        <v>2514</v>
      </c>
      <c r="H41" s="233">
        <v>30444</v>
      </c>
    </row>
    <row r="42" spans="1:8" x14ac:dyDescent="0.25">
      <c r="A42" s="196" t="s">
        <v>1722</v>
      </c>
      <c r="B42" s="197">
        <v>1227</v>
      </c>
      <c r="C42" s="197" t="s">
        <v>2515</v>
      </c>
      <c r="D42" s="197" t="s">
        <v>2516</v>
      </c>
      <c r="E42" s="198">
        <v>45068</v>
      </c>
      <c r="F42" s="197" t="b">
        <v>1</v>
      </c>
      <c r="G42" s="197" t="s">
        <v>2517</v>
      </c>
      <c r="H42" s="233">
        <v>26727</v>
      </c>
    </row>
    <row r="43" spans="1:8" x14ac:dyDescent="0.25">
      <c r="A43" s="196" t="s">
        <v>84</v>
      </c>
      <c r="B43" s="197">
        <v>99174</v>
      </c>
      <c r="C43" s="197" t="s">
        <v>2518</v>
      </c>
      <c r="D43" s="197" t="s">
        <v>2446</v>
      </c>
      <c r="E43" s="198">
        <v>45432</v>
      </c>
      <c r="F43" s="197" t="b">
        <v>1</v>
      </c>
      <c r="G43" s="197">
        <v>1605952675</v>
      </c>
      <c r="H43" s="233">
        <v>34567</v>
      </c>
    </row>
    <row r="44" spans="1:8" x14ac:dyDescent="0.25">
      <c r="A44" s="196" t="s">
        <v>1778</v>
      </c>
      <c r="B44" s="197">
        <v>1174</v>
      </c>
      <c r="C44" s="197" t="s">
        <v>2519</v>
      </c>
      <c r="D44" s="197" t="s">
        <v>2520</v>
      </c>
      <c r="E44" s="198">
        <v>37417</v>
      </c>
      <c r="F44" s="197" t="b">
        <v>1</v>
      </c>
      <c r="G44" s="197">
        <v>1502353058</v>
      </c>
      <c r="H44" s="233">
        <v>23755</v>
      </c>
    </row>
    <row r="45" spans="1:8" x14ac:dyDescent="0.25">
      <c r="A45" s="196" t="s">
        <v>715</v>
      </c>
      <c r="B45" s="197">
        <v>98293</v>
      </c>
      <c r="C45" s="197" t="s">
        <v>2521</v>
      </c>
      <c r="D45" s="197" t="s">
        <v>2522</v>
      </c>
      <c r="E45" s="198">
        <v>45012</v>
      </c>
      <c r="F45" s="197" t="b">
        <v>1</v>
      </c>
      <c r="G45" s="197" t="s">
        <v>2523</v>
      </c>
      <c r="H45" s="233">
        <v>25318</v>
      </c>
    </row>
    <row r="46" spans="1:8" x14ac:dyDescent="0.25">
      <c r="A46" s="196" t="s">
        <v>970</v>
      </c>
      <c r="B46" s="197">
        <v>6287</v>
      </c>
      <c r="C46" s="197" t="s">
        <v>2524</v>
      </c>
      <c r="D46" s="197" t="s">
        <v>2438</v>
      </c>
      <c r="E46" s="198">
        <v>41779</v>
      </c>
      <c r="F46" s="197" t="b">
        <v>1</v>
      </c>
      <c r="G46" s="197" t="s">
        <v>2525</v>
      </c>
      <c r="H46" s="233">
        <v>24374</v>
      </c>
    </row>
    <row r="47" spans="1:8" x14ac:dyDescent="0.25">
      <c r="A47" s="196" t="s">
        <v>185</v>
      </c>
      <c r="B47" s="197">
        <v>97161</v>
      </c>
      <c r="C47" s="197" t="s">
        <v>2526</v>
      </c>
      <c r="D47" s="197" t="s">
        <v>2428</v>
      </c>
      <c r="E47" s="198">
        <v>44518</v>
      </c>
      <c r="F47" s="197" t="b">
        <v>1</v>
      </c>
      <c r="G47" s="197" t="s">
        <v>2527</v>
      </c>
      <c r="H47" s="233">
        <v>22696</v>
      </c>
    </row>
    <row r="48" spans="1:8" x14ac:dyDescent="0.25">
      <c r="A48" s="196" t="s">
        <v>819</v>
      </c>
      <c r="B48" s="197">
        <v>98963</v>
      </c>
      <c r="C48" s="197" t="s">
        <v>2528</v>
      </c>
      <c r="D48" s="197" t="s">
        <v>2452</v>
      </c>
      <c r="E48" s="198">
        <v>45335</v>
      </c>
      <c r="F48" s="197" t="b">
        <v>1</v>
      </c>
      <c r="G48" s="197" t="s">
        <v>2529</v>
      </c>
      <c r="H48" s="233">
        <v>33378</v>
      </c>
    </row>
    <row r="49" spans="1:8" x14ac:dyDescent="0.25">
      <c r="A49" s="196" t="s">
        <v>1113</v>
      </c>
      <c r="B49" s="197">
        <v>1231</v>
      </c>
      <c r="C49" s="197" t="s">
        <v>2530</v>
      </c>
      <c r="D49" s="197" t="s">
        <v>2452</v>
      </c>
      <c r="E49" s="198">
        <v>37697</v>
      </c>
      <c r="F49" s="197" t="b">
        <v>1</v>
      </c>
      <c r="G49" s="197" t="s">
        <v>2531</v>
      </c>
      <c r="H49" s="233">
        <v>26881</v>
      </c>
    </row>
    <row r="50" spans="1:8" x14ac:dyDescent="0.25">
      <c r="A50" s="196" t="s">
        <v>1232</v>
      </c>
      <c r="B50" s="197">
        <v>97071</v>
      </c>
      <c r="C50" s="197" t="s">
        <v>2532</v>
      </c>
      <c r="D50" s="197" t="s">
        <v>2438</v>
      </c>
      <c r="E50" s="198">
        <v>44453</v>
      </c>
      <c r="F50" s="197" t="b">
        <v>1</v>
      </c>
      <c r="G50" s="197" t="s">
        <v>2533</v>
      </c>
      <c r="H50" s="233">
        <v>36618</v>
      </c>
    </row>
    <row r="51" spans="1:8" x14ac:dyDescent="0.25">
      <c r="A51" s="196" t="s">
        <v>1516</v>
      </c>
      <c r="B51" s="197">
        <v>98607</v>
      </c>
      <c r="C51" s="197" t="s">
        <v>2534</v>
      </c>
      <c r="D51" s="197" t="s">
        <v>2452</v>
      </c>
      <c r="E51" s="198">
        <v>45133</v>
      </c>
      <c r="F51" s="197" t="b">
        <v>1</v>
      </c>
      <c r="G51" s="197" t="s">
        <v>2535</v>
      </c>
      <c r="H51" s="233">
        <v>36376</v>
      </c>
    </row>
    <row r="52" spans="1:8" x14ac:dyDescent="0.25">
      <c r="A52" s="196" t="s">
        <v>1348</v>
      </c>
      <c r="B52" s="197">
        <v>99435</v>
      </c>
      <c r="C52" s="197" t="s">
        <v>2536</v>
      </c>
      <c r="D52" s="197" t="s">
        <v>2452</v>
      </c>
      <c r="E52" s="198">
        <v>45532</v>
      </c>
      <c r="F52" s="197" t="b">
        <v>1</v>
      </c>
      <c r="G52" s="197" t="s">
        <v>2537</v>
      </c>
      <c r="H52" s="233">
        <v>33518</v>
      </c>
    </row>
    <row r="53" spans="1:8" x14ac:dyDescent="0.25">
      <c r="A53" s="196" t="s">
        <v>2417</v>
      </c>
      <c r="B53" s="197">
        <v>95495</v>
      </c>
      <c r="C53" s="197" t="s">
        <v>2538</v>
      </c>
      <c r="D53" s="197" t="s">
        <v>2449</v>
      </c>
      <c r="E53" s="198">
        <v>43717</v>
      </c>
      <c r="F53" s="197" t="b">
        <v>1</v>
      </c>
      <c r="G53" s="197" t="s">
        <v>2539</v>
      </c>
      <c r="H53" s="233">
        <v>33698</v>
      </c>
    </row>
    <row r="54" spans="1:8" x14ac:dyDescent="0.25">
      <c r="A54" s="196" t="s">
        <v>185</v>
      </c>
      <c r="B54" s="197">
        <v>96497</v>
      </c>
      <c r="C54" s="197" t="s">
        <v>2540</v>
      </c>
      <c r="D54" s="197" t="s">
        <v>2428</v>
      </c>
      <c r="E54" s="198">
        <v>44102</v>
      </c>
      <c r="F54" s="197" t="b">
        <v>1</v>
      </c>
      <c r="G54" s="197" t="s">
        <v>2541</v>
      </c>
      <c r="H54" s="233">
        <v>35200</v>
      </c>
    </row>
    <row r="55" spans="1:8" x14ac:dyDescent="0.25">
      <c r="A55" s="196" t="s">
        <v>185</v>
      </c>
      <c r="B55" s="197">
        <v>98650</v>
      </c>
      <c r="C55" s="197" t="s">
        <v>2542</v>
      </c>
      <c r="D55" s="197" t="s">
        <v>2446</v>
      </c>
      <c r="E55" s="198">
        <v>45142</v>
      </c>
      <c r="F55" s="197" t="b">
        <v>1</v>
      </c>
      <c r="G55" s="197" t="s">
        <v>2543</v>
      </c>
      <c r="H55" s="233">
        <v>36222</v>
      </c>
    </row>
    <row r="56" spans="1:8" x14ac:dyDescent="0.25">
      <c r="A56" s="196" t="s">
        <v>1516</v>
      </c>
      <c r="B56" s="197">
        <v>99265</v>
      </c>
      <c r="C56" s="197" t="s">
        <v>2544</v>
      </c>
      <c r="D56" s="197" t="s">
        <v>2438</v>
      </c>
      <c r="E56" s="198">
        <v>45470</v>
      </c>
      <c r="F56" s="197" t="b">
        <v>1</v>
      </c>
      <c r="G56" s="197" t="s">
        <v>2545</v>
      </c>
      <c r="H56" s="233">
        <v>36285</v>
      </c>
    </row>
    <row r="57" spans="1:8" x14ac:dyDescent="0.25">
      <c r="A57" s="196" t="s">
        <v>1232</v>
      </c>
      <c r="B57" s="197">
        <v>3505</v>
      </c>
      <c r="C57" s="197" t="s">
        <v>2546</v>
      </c>
      <c r="D57" s="197" t="s">
        <v>2547</v>
      </c>
      <c r="E57" s="198">
        <v>39552</v>
      </c>
      <c r="F57" s="197" t="b">
        <v>1</v>
      </c>
      <c r="G57" s="197" t="s">
        <v>2548</v>
      </c>
      <c r="H57" s="233">
        <v>26790</v>
      </c>
    </row>
    <row r="58" spans="1:8" x14ac:dyDescent="0.25">
      <c r="A58" s="196" t="s">
        <v>884</v>
      </c>
      <c r="B58" s="197">
        <v>7408</v>
      </c>
      <c r="C58" s="197" t="s">
        <v>2549</v>
      </c>
      <c r="D58" s="197" t="s">
        <v>2452</v>
      </c>
      <c r="E58" s="198">
        <v>42249</v>
      </c>
      <c r="F58" s="197" t="b">
        <v>1</v>
      </c>
      <c r="G58" s="197" t="s">
        <v>2550</v>
      </c>
      <c r="H58" s="233">
        <v>22365</v>
      </c>
    </row>
    <row r="59" spans="1:8" x14ac:dyDescent="0.25">
      <c r="A59" s="196" t="s">
        <v>552</v>
      </c>
      <c r="B59" s="197">
        <v>96941</v>
      </c>
      <c r="C59" s="197" t="s">
        <v>2551</v>
      </c>
      <c r="D59" s="197" t="s">
        <v>2452</v>
      </c>
      <c r="E59" s="198">
        <v>44390</v>
      </c>
      <c r="F59" s="197" t="b">
        <v>1</v>
      </c>
      <c r="G59" s="197" t="s">
        <v>2552</v>
      </c>
      <c r="H59" s="233">
        <v>27356</v>
      </c>
    </row>
    <row r="60" spans="1:8" x14ac:dyDescent="0.25">
      <c r="A60" s="196" t="s">
        <v>1516</v>
      </c>
      <c r="B60" s="197">
        <v>99266</v>
      </c>
      <c r="C60" s="197" t="s">
        <v>2553</v>
      </c>
      <c r="D60" s="197" t="s">
        <v>2452</v>
      </c>
      <c r="E60" s="198">
        <v>45470</v>
      </c>
      <c r="F60" s="197" t="b">
        <v>1</v>
      </c>
      <c r="G60" s="197" t="s">
        <v>2554</v>
      </c>
      <c r="H60" s="233">
        <v>22815</v>
      </c>
    </row>
    <row r="61" spans="1:8" x14ac:dyDescent="0.25">
      <c r="A61" s="196" t="s">
        <v>614</v>
      </c>
      <c r="B61" s="197">
        <v>1722</v>
      </c>
      <c r="C61" s="197" t="s">
        <v>2555</v>
      </c>
      <c r="D61" s="197" t="s">
        <v>2452</v>
      </c>
      <c r="E61" s="198">
        <v>38663</v>
      </c>
      <c r="F61" s="197" t="b">
        <v>1</v>
      </c>
      <c r="G61" s="197" t="s">
        <v>2556</v>
      </c>
      <c r="H61" s="233">
        <v>28923</v>
      </c>
    </row>
    <row r="62" spans="1:8" x14ac:dyDescent="0.25">
      <c r="A62" s="196" t="s">
        <v>1489</v>
      </c>
      <c r="B62" s="197">
        <v>99343</v>
      </c>
      <c r="C62" s="197" t="s">
        <v>2557</v>
      </c>
      <c r="D62" s="197" t="s">
        <v>2428</v>
      </c>
      <c r="E62" s="198">
        <v>45496</v>
      </c>
      <c r="F62" s="197" t="b">
        <v>1</v>
      </c>
      <c r="G62" s="197" t="s">
        <v>2558</v>
      </c>
      <c r="H62" s="233">
        <v>34524</v>
      </c>
    </row>
    <row r="63" spans="1:8" x14ac:dyDescent="0.25">
      <c r="A63" s="196" t="s">
        <v>1113</v>
      </c>
      <c r="B63" s="197">
        <v>1385</v>
      </c>
      <c r="C63" s="197" t="s">
        <v>2559</v>
      </c>
      <c r="D63" s="197" t="s">
        <v>2479</v>
      </c>
      <c r="E63" s="198">
        <v>38166</v>
      </c>
      <c r="F63" s="197" t="b">
        <v>1</v>
      </c>
      <c r="G63" s="197" t="s">
        <v>2560</v>
      </c>
      <c r="H63" s="233">
        <v>28499</v>
      </c>
    </row>
    <row r="64" spans="1:8" x14ac:dyDescent="0.25">
      <c r="A64" s="196" t="s">
        <v>254</v>
      </c>
      <c r="B64" s="197">
        <v>1144</v>
      </c>
      <c r="C64" s="197" t="s">
        <v>2561</v>
      </c>
      <c r="D64" s="197" t="s">
        <v>2562</v>
      </c>
      <c r="E64" s="198">
        <v>44047</v>
      </c>
      <c r="F64" s="197" t="b">
        <v>1</v>
      </c>
      <c r="G64" s="197" t="s">
        <v>2563</v>
      </c>
      <c r="H64" s="233">
        <v>23517</v>
      </c>
    </row>
    <row r="65" spans="1:8" x14ac:dyDescent="0.25">
      <c r="A65" s="196" t="s">
        <v>614</v>
      </c>
      <c r="B65" s="197">
        <v>96550</v>
      </c>
      <c r="C65" s="197" t="s">
        <v>2564</v>
      </c>
      <c r="D65" s="197" t="s">
        <v>2438</v>
      </c>
      <c r="E65" s="198">
        <v>44126</v>
      </c>
      <c r="F65" s="197" t="b">
        <v>1</v>
      </c>
      <c r="G65" s="197" t="s">
        <v>2565</v>
      </c>
      <c r="H65" s="233">
        <v>35314</v>
      </c>
    </row>
    <row r="66" spans="1:8" x14ac:dyDescent="0.25">
      <c r="A66" s="196" t="s">
        <v>32</v>
      </c>
      <c r="B66" s="197">
        <v>98982</v>
      </c>
      <c r="C66" s="197" t="s">
        <v>2566</v>
      </c>
      <c r="D66" s="197" t="s">
        <v>2428</v>
      </c>
      <c r="E66" s="198">
        <v>45351</v>
      </c>
      <c r="F66" s="197" t="b">
        <v>1</v>
      </c>
      <c r="G66" s="197" t="s">
        <v>2567</v>
      </c>
      <c r="H66" s="233">
        <v>27728</v>
      </c>
    </row>
    <row r="67" spans="1:8" x14ac:dyDescent="0.25">
      <c r="A67" s="196" t="s">
        <v>254</v>
      </c>
      <c r="B67" s="197">
        <v>1166</v>
      </c>
      <c r="C67" s="197" t="s">
        <v>2568</v>
      </c>
      <c r="D67" s="197" t="s">
        <v>2569</v>
      </c>
      <c r="E67" s="198">
        <v>42548</v>
      </c>
      <c r="F67" s="197" t="b">
        <v>1</v>
      </c>
      <c r="G67" s="197" t="s">
        <v>2570</v>
      </c>
      <c r="H67" s="233">
        <v>29688</v>
      </c>
    </row>
    <row r="68" spans="1:8" x14ac:dyDescent="0.25">
      <c r="A68" s="196" t="s">
        <v>1516</v>
      </c>
      <c r="B68" s="197">
        <v>99416</v>
      </c>
      <c r="C68" s="197" t="s">
        <v>2571</v>
      </c>
      <c r="D68" s="197" t="s">
        <v>2449</v>
      </c>
      <c r="E68" s="198">
        <v>45525</v>
      </c>
      <c r="F68" s="197" t="b">
        <v>1</v>
      </c>
      <c r="G68" s="197" t="s">
        <v>2572</v>
      </c>
      <c r="H68" s="233">
        <v>32412</v>
      </c>
    </row>
    <row r="69" spans="1:8" x14ac:dyDescent="0.25">
      <c r="A69" s="196" t="s">
        <v>1348</v>
      </c>
      <c r="B69" s="197">
        <v>7868</v>
      </c>
      <c r="C69" s="197" t="s">
        <v>2573</v>
      </c>
      <c r="D69" s="197" t="s">
        <v>2479</v>
      </c>
      <c r="E69" s="198">
        <v>42478</v>
      </c>
      <c r="F69" s="197" t="b">
        <v>1</v>
      </c>
      <c r="G69" s="197" t="s">
        <v>2574</v>
      </c>
      <c r="H69" s="233">
        <v>27968</v>
      </c>
    </row>
    <row r="70" spans="1:8" x14ac:dyDescent="0.25">
      <c r="A70" s="196" t="s">
        <v>32</v>
      </c>
      <c r="B70" s="197">
        <v>96415</v>
      </c>
      <c r="C70" s="197" t="s">
        <v>2575</v>
      </c>
      <c r="D70" s="197" t="s">
        <v>2446</v>
      </c>
      <c r="E70" s="198">
        <v>44060</v>
      </c>
      <c r="F70" s="197" t="b">
        <v>1</v>
      </c>
      <c r="G70" s="197" t="s">
        <v>2576</v>
      </c>
      <c r="H70" s="233">
        <v>27973</v>
      </c>
    </row>
    <row r="71" spans="1:8" x14ac:dyDescent="0.25">
      <c r="A71" s="196" t="s">
        <v>1348</v>
      </c>
      <c r="B71" s="197">
        <v>9292</v>
      </c>
      <c r="C71" s="197" t="s">
        <v>2575</v>
      </c>
      <c r="D71" s="197" t="s">
        <v>2452</v>
      </c>
      <c r="E71" s="198">
        <v>43038</v>
      </c>
      <c r="F71" s="197" t="b">
        <v>1</v>
      </c>
      <c r="G71" s="197" t="s">
        <v>2577</v>
      </c>
      <c r="H71" s="233">
        <v>29936</v>
      </c>
    </row>
    <row r="72" spans="1:8" x14ac:dyDescent="0.25">
      <c r="A72" s="196" t="s">
        <v>614</v>
      </c>
      <c r="B72" s="197">
        <v>5013</v>
      </c>
      <c r="C72" s="197" t="s">
        <v>2578</v>
      </c>
      <c r="D72" s="197" t="s">
        <v>2479</v>
      </c>
      <c r="E72" s="198">
        <v>40673</v>
      </c>
      <c r="F72" s="197" t="b">
        <v>1</v>
      </c>
      <c r="G72" s="197" t="s">
        <v>2579</v>
      </c>
      <c r="H72" s="233">
        <v>29651</v>
      </c>
    </row>
    <row r="73" spans="1:8" x14ac:dyDescent="0.25">
      <c r="A73" s="196" t="s">
        <v>1113</v>
      </c>
      <c r="B73" s="197">
        <v>99325</v>
      </c>
      <c r="C73" s="197" t="s">
        <v>2580</v>
      </c>
      <c r="D73" s="197" t="s">
        <v>2452</v>
      </c>
      <c r="E73" s="198">
        <v>45491</v>
      </c>
      <c r="F73" s="197" t="b">
        <v>1</v>
      </c>
      <c r="G73" s="197" t="s">
        <v>2581</v>
      </c>
      <c r="H73" s="233">
        <v>38117</v>
      </c>
    </row>
    <row r="74" spans="1:8" x14ac:dyDescent="0.25">
      <c r="A74" s="196" t="s">
        <v>1113</v>
      </c>
      <c r="B74" s="197">
        <v>3539</v>
      </c>
      <c r="C74" s="197" t="s">
        <v>2582</v>
      </c>
      <c r="D74" s="197" t="s">
        <v>2583</v>
      </c>
      <c r="E74" s="198">
        <v>39595</v>
      </c>
      <c r="F74" s="197" t="b">
        <v>1</v>
      </c>
      <c r="G74" s="197" t="s">
        <v>2584</v>
      </c>
      <c r="H74" s="233">
        <v>31587</v>
      </c>
    </row>
    <row r="75" spans="1:8" x14ac:dyDescent="0.25">
      <c r="A75" s="196" t="s">
        <v>1113</v>
      </c>
      <c r="B75" s="197">
        <v>3874</v>
      </c>
      <c r="C75" s="197" t="s">
        <v>2585</v>
      </c>
      <c r="D75" s="197" t="s">
        <v>2465</v>
      </c>
      <c r="E75" s="198">
        <v>40014</v>
      </c>
      <c r="F75" s="197" t="b">
        <v>1</v>
      </c>
      <c r="G75" s="197" t="s">
        <v>2586</v>
      </c>
      <c r="H75" s="233">
        <v>30491</v>
      </c>
    </row>
    <row r="76" spans="1:8" x14ac:dyDescent="0.25">
      <c r="A76" s="196" t="s">
        <v>1845</v>
      </c>
      <c r="B76" s="197">
        <v>1197</v>
      </c>
      <c r="C76" s="197" t="s">
        <v>2587</v>
      </c>
      <c r="D76" s="197" t="s">
        <v>2588</v>
      </c>
      <c r="E76" s="198">
        <v>44732</v>
      </c>
      <c r="F76" s="197" t="b">
        <v>1</v>
      </c>
      <c r="G76" s="197">
        <v>404674237</v>
      </c>
      <c r="H76" s="233">
        <v>31184</v>
      </c>
    </row>
    <row r="77" spans="1:8" x14ac:dyDescent="0.25">
      <c r="A77" s="196" t="s">
        <v>614</v>
      </c>
      <c r="B77" s="197">
        <v>99024</v>
      </c>
      <c r="C77" s="197" t="s">
        <v>2589</v>
      </c>
      <c r="D77" s="197" t="s">
        <v>2504</v>
      </c>
      <c r="E77" s="198">
        <v>45376</v>
      </c>
      <c r="F77" s="197" t="b">
        <v>1</v>
      </c>
      <c r="G77" s="197" t="s">
        <v>2590</v>
      </c>
      <c r="H77" s="233">
        <v>26438</v>
      </c>
    </row>
    <row r="78" spans="1:8" x14ac:dyDescent="0.25">
      <c r="A78" s="196" t="s">
        <v>1348</v>
      </c>
      <c r="B78" s="197">
        <v>7651</v>
      </c>
      <c r="C78" s="197" t="s">
        <v>2591</v>
      </c>
      <c r="D78" s="197" t="s">
        <v>2438</v>
      </c>
      <c r="E78" s="198">
        <v>42387</v>
      </c>
      <c r="F78" s="197" t="b">
        <v>1</v>
      </c>
      <c r="G78" s="197" t="s">
        <v>2592</v>
      </c>
      <c r="H78" s="233">
        <v>31804</v>
      </c>
    </row>
    <row r="79" spans="1:8" x14ac:dyDescent="0.25">
      <c r="A79" s="196" t="s">
        <v>414</v>
      </c>
      <c r="B79" s="197">
        <v>96980</v>
      </c>
      <c r="C79" s="197" t="s">
        <v>2593</v>
      </c>
      <c r="D79" s="197" t="s">
        <v>2452</v>
      </c>
      <c r="E79" s="198">
        <v>44412</v>
      </c>
      <c r="F79" s="197" t="b">
        <v>1</v>
      </c>
      <c r="G79" s="197" t="s">
        <v>2594</v>
      </c>
      <c r="H79" s="233">
        <v>19824</v>
      </c>
    </row>
    <row r="80" spans="1:8" x14ac:dyDescent="0.25">
      <c r="A80" s="196" t="s">
        <v>1722</v>
      </c>
      <c r="B80" s="197">
        <v>11692</v>
      </c>
      <c r="C80" s="197" t="s">
        <v>2595</v>
      </c>
      <c r="D80" s="197" t="s">
        <v>2596</v>
      </c>
      <c r="E80" s="198">
        <v>43857</v>
      </c>
      <c r="F80" s="197" t="b">
        <v>1</v>
      </c>
      <c r="G80" s="197" t="s">
        <v>2597</v>
      </c>
      <c r="H80" s="233">
        <v>27965</v>
      </c>
    </row>
    <row r="81" spans="1:8" x14ac:dyDescent="0.25">
      <c r="A81" s="196" t="s">
        <v>884</v>
      </c>
      <c r="B81" s="197">
        <v>97907</v>
      </c>
      <c r="C81" s="197" t="s">
        <v>2598</v>
      </c>
      <c r="D81" s="197" t="s">
        <v>2470</v>
      </c>
      <c r="E81" s="198">
        <v>44754</v>
      </c>
      <c r="F81" s="197" t="b">
        <v>1</v>
      </c>
      <c r="G81" s="197" t="s">
        <v>2599</v>
      </c>
      <c r="H81" s="233">
        <v>33094</v>
      </c>
    </row>
    <row r="82" spans="1:8" x14ac:dyDescent="0.25">
      <c r="A82" s="196" t="s">
        <v>2417</v>
      </c>
      <c r="B82" s="197">
        <v>98049</v>
      </c>
      <c r="C82" s="197" t="s">
        <v>2600</v>
      </c>
      <c r="D82" s="197" t="s">
        <v>2425</v>
      </c>
      <c r="E82" s="198">
        <v>44811</v>
      </c>
      <c r="F82" s="197" t="b">
        <v>1</v>
      </c>
      <c r="G82" s="197" t="s">
        <v>2601</v>
      </c>
      <c r="H82" s="233">
        <v>30319</v>
      </c>
    </row>
    <row r="83" spans="1:8" x14ac:dyDescent="0.25">
      <c r="A83" s="196" t="s">
        <v>1613</v>
      </c>
      <c r="B83" s="197">
        <v>55374</v>
      </c>
      <c r="C83" s="197" t="s">
        <v>2602</v>
      </c>
      <c r="D83" s="197" t="s">
        <v>2603</v>
      </c>
      <c r="E83" s="198">
        <v>42986</v>
      </c>
      <c r="F83" s="197" t="b">
        <v>1</v>
      </c>
      <c r="G83" s="197" t="s">
        <v>2604</v>
      </c>
      <c r="H83" s="233">
        <v>33718</v>
      </c>
    </row>
    <row r="84" spans="1:8" x14ac:dyDescent="0.25">
      <c r="A84" s="196" t="s">
        <v>113</v>
      </c>
      <c r="B84" s="197">
        <v>98720</v>
      </c>
      <c r="C84" s="197" t="s">
        <v>2605</v>
      </c>
      <c r="D84" s="197" t="s">
        <v>2446</v>
      </c>
      <c r="E84" s="198">
        <v>45168</v>
      </c>
      <c r="F84" s="197" t="b">
        <v>1</v>
      </c>
      <c r="G84" s="197" t="s">
        <v>2606</v>
      </c>
      <c r="H84" s="233">
        <v>33495</v>
      </c>
    </row>
    <row r="85" spans="1:8" x14ac:dyDescent="0.25">
      <c r="A85" s="196" t="s">
        <v>715</v>
      </c>
      <c r="B85" s="197">
        <v>80204</v>
      </c>
      <c r="C85" s="197" t="s">
        <v>2607</v>
      </c>
      <c r="D85" s="197" t="s">
        <v>2465</v>
      </c>
      <c r="E85" s="198">
        <v>43906</v>
      </c>
      <c r="F85" s="197" t="b">
        <v>1</v>
      </c>
      <c r="G85" s="197" t="s">
        <v>2608</v>
      </c>
      <c r="H85" s="233">
        <v>32680</v>
      </c>
    </row>
    <row r="86" spans="1:8" x14ac:dyDescent="0.25">
      <c r="A86" s="196" t="s">
        <v>614</v>
      </c>
      <c r="B86" s="197">
        <v>99412</v>
      </c>
      <c r="C86" s="197" t="s">
        <v>2609</v>
      </c>
      <c r="D86" s="197" t="s">
        <v>2452</v>
      </c>
      <c r="E86" s="198">
        <v>45523</v>
      </c>
      <c r="F86" s="197" t="b">
        <v>1</v>
      </c>
      <c r="G86" s="197" t="s">
        <v>2610</v>
      </c>
      <c r="H86" s="233">
        <v>35117</v>
      </c>
    </row>
    <row r="87" spans="1:8" x14ac:dyDescent="0.25">
      <c r="A87" s="196" t="s">
        <v>970</v>
      </c>
      <c r="B87" s="197">
        <v>8104</v>
      </c>
      <c r="C87" s="197" t="s">
        <v>2611</v>
      </c>
      <c r="D87" s="197" t="s">
        <v>2547</v>
      </c>
      <c r="E87" s="198">
        <v>42576</v>
      </c>
      <c r="F87" s="197" t="b">
        <v>1</v>
      </c>
      <c r="G87" s="197" t="s">
        <v>2612</v>
      </c>
      <c r="H87" s="233">
        <v>33028</v>
      </c>
    </row>
    <row r="88" spans="1:8" x14ac:dyDescent="0.25">
      <c r="A88" s="196" t="s">
        <v>970</v>
      </c>
      <c r="B88" s="197">
        <v>6924</v>
      </c>
      <c r="C88" s="197" t="s">
        <v>2613</v>
      </c>
      <c r="D88" s="197" t="s">
        <v>2547</v>
      </c>
      <c r="E88" s="198">
        <v>41953</v>
      </c>
      <c r="F88" s="197" t="b">
        <v>1</v>
      </c>
      <c r="G88" s="197" t="s">
        <v>2614</v>
      </c>
      <c r="H88" s="233">
        <v>27028</v>
      </c>
    </row>
    <row r="89" spans="1:8" x14ac:dyDescent="0.25">
      <c r="A89" s="196" t="s">
        <v>32</v>
      </c>
      <c r="B89" s="197">
        <v>96788</v>
      </c>
      <c r="C89" s="197" t="s">
        <v>2615</v>
      </c>
      <c r="D89" s="197" t="s">
        <v>2452</v>
      </c>
      <c r="E89" s="198">
        <v>44305</v>
      </c>
      <c r="F89" s="197" t="b">
        <v>1</v>
      </c>
      <c r="G89" s="197" t="s">
        <v>2616</v>
      </c>
      <c r="H89" s="233">
        <v>30160</v>
      </c>
    </row>
    <row r="90" spans="1:8" x14ac:dyDescent="0.25">
      <c r="A90" s="196" t="s">
        <v>32</v>
      </c>
      <c r="B90" s="197">
        <v>97721</v>
      </c>
      <c r="C90" s="197" t="s">
        <v>2617</v>
      </c>
      <c r="D90" s="197" t="s">
        <v>2452</v>
      </c>
      <c r="E90" s="198">
        <v>44680</v>
      </c>
      <c r="F90" s="197" t="b">
        <v>1</v>
      </c>
      <c r="G90" s="197" t="s">
        <v>2618</v>
      </c>
      <c r="H90" s="233">
        <v>35308</v>
      </c>
    </row>
    <row r="91" spans="1:8" x14ac:dyDescent="0.25">
      <c r="A91" s="196" t="s">
        <v>32</v>
      </c>
      <c r="B91" s="197">
        <v>98819</v>
      </c>
      <c r="C91" s="197" t="s">
        <v>2619</v>
      </c>
      <c r="D91" s="197" t="s">
        <v>2428</v>
      </c>
      <c r="E91" s="198">
        <v>45216</v>
      </c>
      <c r="F91" s="197" t="b">
        <v>1</v>
      </c>
      <c r="G91" s="197" t="s">
        <v>2620</v>
      </c>
      <c r="H91" s="233">
        <v>26241</v>
      </c>
    </row>
    <row r="92" spans="1:8" x14ac:dyDescent="0.25">
      <c r="A92" s="196" t="s">
        <v>614</v>
      </c>
      <c r="B92" s="197">
        <v>99041</v>
      </c>
      <c r="C92" s="197" t="s">
        <v>2621</v>
      </c>
      <c r="D92" s="197" t="s">
        <v>2452</v>
      </c>
      <c r="E92" s="198">
        <v>45384</v>
      </c>
      <c r="F92" s="197" t="b">
        <v>1</v>
      </c>
      <c r="G92" s="197" t="s">
        <v>2622</v>
      </c>
      <c r="H92" s="233">
        <v>36849</v>
      </c>
    </row>
    <row r="93" spans="1:8" x14ac:dyDescent="0.25">
      <c r="A93" s="196" t="s">
        <v>1845</v>
      </c>
      <c r="B93" s="197">
        <v>48304</v>
      </c>
      <c r="C93" s="197" t="s">
        <v>2623</v>
      </c>
      <c r="D93" s="197" t="s">
        <v>2452</v>
      </c>
      <c r="E93" s="198">
        <v>45390</v>
      </c>
      <c r="F93" s="197" t="b">
        <v>1</v>
      </c>
      <c r="G93" s="197">
        <v>1405268835</v>
      </c>
      <c r="H93" s="233">
        <v>25573</v>
      </c>
    </row>
    <row r="94" spans="1:8" x14ac:dyDescent="0.25">
      <c r="A94" s="196" t="s">
        <v>1348</v>
      </c>
      <c r="B94" s="197">
        <v>5576</v>
      </c>
      <c r="C94" s="197" t="s">
        <v>2624</v>
      </c>
      <c r="D94" s="197" t="s">
        <v>2438</v>
      </c>
      <c r="E94" s="198">
        <v>41162</v>
      </c>
      <c r="F94" s="197" t="b">
        <v>1</v>
      </c>
      <c r="G94" s="197" t="s">
        <v>2625</v>
      </c>
      <c r="H94" s="233">
        <v>27859</v>
      </c>
    </row>
    <row r="95" spans="1:8" x14ac:dyDescent="0.25">
      <c r="A95" s="196" t="s">
        <v>113</v>
      </c>
      <c r="B95" s="197">
        <v>90039</v>
      </c>
      <c r="C95" s="197" t="s">
        <v>2626</v>
      </c>
      <c r="D95" s="197" t="s">
        <v>2627</v>
      </c>
      <c r="E95" s="198">
        <v>42296</v>
      </c>
      <c r="F95" s="197" t="b">
        <v>1</v>
      </c>
      <c r="G95" s="197" t="s">
        <v>2628</v>
      </c>
      <c r="H95" s="233">
        <v>30172</v>
      </c>
    </row>
    <row r="96" spans="1:8" x14ac:dyDescent="0.25">
      <c r="A96" s="196" t="s">
        <v>1113</v>
      </c>
      <c r="B96" s="197">
        <v>97567</v>
      </c>
      <c r="C96" s="197" t="s">
        <v>2629</v>
      </c>
      <c r="D96" s="197" t="s">
        <v>2452</v>
      </c>
      <c r="E96" s="198">
        <v>44600</v>
      </c>
      <c r="F96" s="197" t="b">
        <v>1</v>
      </c>
      <c r="G96" s="197" t="s">
        <v>2630</v>
      </c>
      <c r="H96" s="233">
        <v>25640</v>
      </c>
    </row>
    <row r="97" spans="1:8" x14ac:dyDescent="0.25">
      <c r="A97" s="196" t="s">
        <v>1113</v>
      </c>
      <c r="B97" s="197">
        <v>3472</v>
      </c>
      <c r="C97" s="197" t="s">
        <v>2631</v>
      </c>
      <c r="D97" s="197" t="s">
        <v>2583</v>
      </c>
      <c r="E97" s="198">
        <v>39538</v>
      </c>
      <c r="F97" s="197" t="b">
        <v>1</v>
      </c>
      <c r="G97" s="197" t="s">
        <v>2632</v>
      </c>
      <c r="H97" s="233">
        <v>30018</v>
      </c>
    </row>
    <row r="98" spans="1:8" x14ac:dyDescent="0.25">
      <c r="A98" s="196" t="s">
        <v>614</v>
      </c>
      <c r="B98" s="197">
        <v>95185</v>
      </c>
      <c r="C98" s="197" t="s">
        <v>2633</v>
      </c>
      <c r="D98" s="197" t="s">
        <v>2452</v>
      </c>
      <c r="E98" s="198">
        <v>43571</v>
      </c>
      <c r="F98" s="197" t="b">
        <v>1</v>
      </c>
      <c r="G98" s="197" t="s">
        <v>2634</v>
      </c>
      <c r="H98" s="233">
        <v>26582</v>
      </c>
    </row>
    <row r="99" spans="1:8" x14ac:dyDescent="0.25">
      <c r="A99" s="196" t="s">
        <v>254</v>
      </c>
      <c r="B99" s="197">
        <v>1664</v>
      </c>
      <c r="C99" s="197" t="s">
        <v>2635</v>
      </c>
      <c r="D99" s="197" t="s">
        <v>2636</v>
      </c>
      <c r="E99" s="198">
        <v>38609</v>
      </c>
      <c r="F99" s="197" t="b">
        <v>1</v>
      </c>
      <c r="G99" s="197" t="s">
        <v>2637</v>
      </c>
      <c r="H99" s="233">
        <v>30572</v>
      </c>
    </row>
    <row r="100" spans="1:8" x14ac:dyDescent="0.25">
      <c r="A100" s="196" t="s">
        <v>113</v>
      </c>
      <c r="B100" s="197">
        <v>90011</v>
      </c>
      <c r="C100" s="197" t="s">
        <v>2638</v>
      </c>
      <c r="D100" s="197" t="s">
        <v>2428</v>
      </c>
      <c r="E100" s="198">
        <v>42213</v>
      </c>
      <c r="F100" s="197" t="b">
        <v>1</v>
      </c>
      <c r="G100" s="197" t="s">
        <v>2639</v>
      </c>
      <c r="H100" s="233">
        <v>23207</v>
      </c>
    </row>
    <row r="101" spans="1:8" x14ac:dyDescent="0.25">
      <c r="A101" s="196" t="s">
        <v>254</v>
      </c>
      <c r="B101" s="197">
        <v>1995</v>
      </c>
      <c r="C101" s="197" t="s">
        <v>2640</v>
      </c>
      <c r="D101" s="197" t="s">
        <v>2562</v>
      </c>
      <c r="E101" s="198">
        <v>45481</v>
      </c>
      <c r="F101" s="197" t="b">
        <v>1</v>
      </c>
      <c r="G101" s="197" t="s">
        <v>2641</v>
      </c>
      <c r="H101" s="233">
        <v>23741</v>
      </c>
    </row>
    <row r="102" spans="1:8" x14ac:dyDescent="0.25">
      <c r="A102" s="196" t="s">
        <v>1348</v>
      </c>
      <c r="B102" s="197">
        <v>98371</v>
      </c>
      <c r="C102" s="197" t="s">
        <v>2642</v>
      </c>
      <c r="D102" s="197" t="s">
        <v>2452</v>
      </c>
      <c r="E102" s="198">
        <v>45042</v>
      </c>
      <c r="F102" s="197" t="b">
        <v>1</v>
      </c>
      <c r="G102" s="197" t="s">
        <v>2643</v>
      </c>
      <c r="H102" s="233">
        <v>26941</v>
      </c>
    </row>
    <row r="103" spans="1:8" x14ac:dyDescent="0.25">
      <c r="A103" s="196" t="s">
        <v>1675</v>
      </c>
      <c r="B103" s="197">
        <v>67632</v>
      </c>
      <c r="C103" s="197" t="s">
        <v>2644</v>
      </c>
      <c r="D103" s="197" t="s">
        <v>2645</v>
      </c>
      <c r="E103" s="198">
        <v>45005</v>
      </c>
      <c r="F103" s="197" t="b">
        <v>1</v>
      </c>
      <c r="G103" s="197" t="s">
        <v>2646</v>
      </c>
      <c r="H103" s="233">
        <v>28575</v>
      </c>
    </row>
    <row r="104" spans="1:8" x14ac:dyDescent="0.25">
      <c r="A104" s="196" t="s">
        <v>254</v>
      </c>
      <c r="B104" s="197">
        <v>1075</v>
      </c>
      <c r="C104" s="197" t="s">
        <v>2647</v>
      </c>
      <c r="D104" s="197" t="s">
        <v>2648</v>
      </c>
      <c r="E104" s="198">
        <v>36360</v>
      </c>
      <c r="F104" s="197" t="b">
        <v>1</v>
      </c>
      <c r="G104" s="197" t="s">
        <v>2649</v>
      </c>
      <c r="H104" s="233">
        <v>21477</v>
      </c>
    </row>
    <row r="105" spans="1:8" x14ac:dyDescent="0.25">
      <c r="A105" s="196" t="s">
        <v>2419</v>
      </c>
      <c r="B105" s="197">
        <v>45452</v>
      </c>
      <c r="C105" s="197" t="s">
        <v>2650</v>
      </c>
      <c r="D105" s="197" t="s">
        <v>2651</v>
      </c>
      <c r="E105" s="198">
        <v>42828</v>
      </c>
      <c r="F105" s="197" t="b">
        <v>1</v>
      </c>
      <c r="G105" s="197" t="s">
        <v>2652</v>
      </c>
      <c r="H105" s="233">
        <v>26727</v>
      </c>
    </row>
    <row r="106" spans="1:8" x14ac:dyDescent="0.25">
      <c r="A106" s="196" t="s">
        <v>1778</v>
      </c>
      <c r="B106" s="197">
        <v>48033</v>
      </c>
      <c r="C106" s="197" t="s">
        <v>2650</v>
      </c>
      <c r="D106" s="197" t="s">
        <v>2651</v>
      </c>
      <c r="E106" s="198">
        <v>42828</v>
      </c>
      <c r="F106" s="197" t="b">
        <v>1</v>
      </c>
      <c r="G106" s="197" t="s">
        <v>2652</v>
      </c>
      <c r="H106" s="233">
        <v>26727</v>
      </c>
    </row>
    <row r="107" spans="1:8" x14ac:dyDescent="0.25">
      <c r="A107" s="196" t="s">
        <v>614</v>
      </c>
      <c r="B107" s="197">
        <v>99135</v>
      </c>
      <c r="C107" s="197" t="s">
        <v>2653</v>
      </c>
      <c r="D107" s="197" t="s">
        <v>2449</v>
      </c>
      <c r="E107" s="198">
        <v>45421</v>
      </c>
      <c r="F107" s="197" t="b">
        <v>1</v>
      </c>
      <c r="G107" s="197" t="s">
        <v>2654</v>
      </c>
      <c r="H107" s="233">
        <v>33906</v>
      </c>
    </row>
    <row r="108" spans="1:8" x14ac:dyDescent="0.25">
      <c r="A108" s="196" t="s">
        <v>1489</v>
      </c>
      <c r="B108" s="197">
        <v>99501</v>
      </c>
      <c r="C108" s="197" t="s">
        <v>2655</v>
      </c>
      <c r="D108" s="197" t="s">
        <v>2428</v>
      </c>
      <c r="E108" s="198">
        <v>45576</v>
      </c>
      <c r="F108" s="197" t="b">
        <v>1</v>
      </c>
      <c r="G108" s="197" t="s">
        <v>2656</v>
      </c>
      <c r="H108" s="233">
        <v>25133</v>
      </c>
    </row>
    <row r="109" spans="1:8" x14ac:dyDescent="0.25">
      <c r="A109" s="196" t="s">
        <v>254</v>
      </c>
      <c r="B109" s="197">
        <v>1304</v>
      </c>
      <c r="C109" s="197" t="s">
        <v>2657</v>
      </c>
      <c r="D109" s="197" t="s">
        <v>2658</v>
      </c>
      <c r="E109" s="198">
        <v>44074</v>
      </c>
      <c r="F109" s="197" t="b">
        <v>1</v>
      </c>
      <c r="G109" s="197"/>
      <c r="H109" s="233">
        <v>35124</v>
      </c>
    </row>
    <row r="110" spans="1:8" x14ac:dyDescent="0.25">
      <c r="A110" s="196" t="s">
        <v>254</v>
      </c>
      <c r="B110" s="197">
        <v>1146</v>
      </c>
      <c r="C110" s="197" t="s">
        <v>2659</v>
      </c>
      <c r="D110" s="197" t="s">
        <v>2660</v>
      </c>
      <c r="E110" s="198">
        <v>44208</v>
      </c>
      <c r="F110" s="197" t="b">
        <v>1</v>
      </c>
      <c r="G110" s="197" t="s">
        <v>2661</v>
      </c>
      <c r="H110" s="233">
        <v>32874</v>
      </c>
    </row>
    <row r="111" spans="1:8" x14ac:dyDescent="0.25">
      <c r="A111" s="196" t="s">
        <v>1613</v>
      </c>
      <c r="B111" s="197">
        <v>30520</v>
      </c>
      <c r="C111" s="197" t="s">
        <v>2662</v>
      </c>
      <c r="D111" s="197" t="s">
        <v>2663</v>
      </c>
      <c r="E111" s="198">
        <v>42521</v>
      </c>
      <c r="F111" s="197" t="b">
        <v>1</v>
      </c>
      <c r="G111" s="197" t="s">
        <v>2664</v>
      </c>
      <c r="H111" s="233">
        <v>33888</v>
      </c>
    </row>
    <row r="112" spans="1:8" x14ac:dyDescent="0.25">
      <c r="A112" s="196" t="s">
        <v>1613</v>
      </c>
      <c r="B112" s="197">
        <v>67185</v>
      </c>
      <c r="C112" s="197" t="s">
        <v>2665</v>
      </c>
      <c r="D112" s="197" t="s">
        <v>2432</v>
      </c>
      <c r="E112" s="198">
        <v>43794</v>
      </c>
      <c r="F112" s="197" t="b">
        <v>1</v>
      </c>
      <c r="G112" s="197" t="s">
        <v>2666</v>
      </c>
      <c r="H112" s="233">
        <v>27941</v>
      </c>
    </row>
    <row r="113" spans="1:8" x14ac:dyDescent="0.25">
      <c r="A113" s="196" t="s">
        <v>254</v>
      </c>
      <c r="B113" s="197">
        <v>1493</v>
      </c>
      <c r="C113" s="197" t="s">
        <v>2667</v>
      </c>
      <c r="D113" s="197" t="s">
        <v>2668</v>
      </c>
      <c r="E113" s="198">
        <v>45195</v>
      </c>
      <c r="F113" s="197" t="b">
        <v>1</v>
      </c>
      <c r="G113" s="197" t="s">
        <v>2669</v>
      </c>
      <c r="H113" s="233">
        <v>37300</v>
      </c>
    </row>
    <row r="114" spans="1:8" x14ac:dyDescent="0.25">
      <c r="A114" s="196" t="s">
        <v>1516</v>
      </c>
      <c r="B114" s="197">
        <v>80214</v>
      </c>
      <c r="C114" s="197" t="s">
        <v>2670</v>
      </c>
      <c r="D114" s="197" t="s">
        <v>2438</v>
      </c>
      <c r="E114" s="198">
        <v>44165</v>
      </c>
      <c r="F114" s="197" t="b">
        <v>1</v>
      </c>
      <c r="G114" s="197" t="s">
        <v>2671</v>
      </c>
      <c r="H114" s="233">
        <v>29156</v>
      </c>
    </row>
    <row r="115" spans="1:8" x14ac:dyDescent="0.25">
      <c r="A115" s="196" t="s">
        <v>254</v>
      </c>
      <c r="B115" s="197">
        <v>5264</v>
      </c>
      <c r="C115" s="197" t="s">
        <v>2672</v>
      </c>
      <c r="D115" s="197" t="s">
        <v>2673</v>
      </c>
      <c r="E115" s="198">
        <v>40891</v>
      </c>
      <c r="F115" s="197" t="b">
        <v>1</v>
      </c>
      <c r="G115" s="197" t="s">
        <v>2674</v>
      </c>
      <c r="H115" s="233">
        <v>31043</v>
      </c>
    </row>
    <row r="116" spans="1:8" x14ac:dyDescent="0.25">
      <c r="A116" s="196" t="s">
        <v>1845</v>
      </c>
      <c r="B116" s="197">
        <v>48353</v>
      </c>
      <c r="C116" s="197" t="s">
        <v>2675</v>
      </c>
      <c r="D116" s="197" t="s">
        <v>2547</v>
      </c>
      <c r="E116" s="198">
        <v>45544</v>
      </c>
      <c r="F116" s="197" t="b">
        <v>1</v>
      </c>
      <c r="G116" s="197">
        <v>1603985621</v>
      </c>
      <c r="H116" s="233">
        <v>34425</v>
      </c>
    </row>
    <row r="117" spans="1:8" x14ac:dyDescent="0.25">
      <c r="A117" s="196" t="s">
        <v>1778</v>
      </c>
      <c r="B117" s="197">
        <v>48031</v>
      </c>
      <c r="C117" s="197" t="s">
        <v>2676</v>
      </c>
      <c r="D117" s="197" t="s">
        <v>2603</v>
      </c>
      <c r="E117" s="198">
        <v>42915</v>
      </c>
      <c r="F117" s="197" t="b">
        <v>1</v>
      </c>
      <c r="G117" s="197">
        <v>1606216994</v>
      </c>
      <c r="H117" s="233">
        <v>33199</v>
      </c>
    </row>
    <row r="118" spans="1:8" x14ac:dyDescent="0.25">
      <c r="A118" s="196" t="s">
        <v>113</v>
      </c>
      <c r="B118" s="197">
        <v>97604</v>
      </c>
      <c r="C118" s="197" t="s">
        <v>2677</v>
      </c>
      <c r="D118" s="197" t="s">
        <v>2446</v>
      </c>
      <c r="E118" s="198">
        <v>44620</v>
      </c>
      <c r="F118" s="197" t="b">
        <v>1</v>
      </c>
      <c r="G118" s="197" t="s">
        <v>2678</v>
      </c>
      <c r="H118" s="233">
        <v>37264</v>
      </c>
    </row>
    <row r="119" spans="1:8" x14ac:dyDescent="0.25">
      <c r="A119" s="196" t="s">
        <v>552</v>
      </c>
      <c r="B119" s="197">
        <v>4363</v>
      </c>
      <c r="C119" s="197" t="s">
        <v>2679</v>
      </c>
      <c r="D119" s="197" t="s">
        <v>2438</v>
      </c>
      <c r="E119" s="198">
        <v>40519</v>
      </c>
      <c r="F119" s="197" t="b">
        <v>1</v>
      </c>
      <c r="G119" s="197" t="s">
        <v>2680</v>
      </c>
      <c r="H119" s="233">
        <v>25305</v>
      </c>
    </row>
    <row r="120" spans="1:8" x14ac:dyDescent="0.25">
      <c r="A120" s="196" t="s">
        <v>970</v>
      </c>
      <c r="B120" s="197">
        <v>98231</v>
      </c>
      <c r="C120" s="197" t="s">
        <v>2681</v>
      </c>
      <c r="D120" s="197" t="s">
        <v>2449</v>
      </c>
      <c r="E120" s="198">
        <v>44805</v>
      </c>
      <c r="F120" s="197" t="b">
        <v>1</v>
      </c>
      <c r="G120" s="197" t="s">
        <v>2682</v>
      </c>
      <c r="H120" s="233">
        <v>36029</v>
      </c>
    </row>
    <row r="121" spans="1:8" x14ac:dyDescent="0.25">
      <c r="A121" s="196" t="s">
        <v>1232</v>
      </c>
      <c r="B121" s="197">
        <v>98352</v>
      </c>
      <c r="C121" s="197" t="s">
        <v>2683</v>
      </c>
      <c r="D121" s="197" t="s">
        <v>2452</v>
      </c>
      <c r="E121" s="198">
        <v>45036</v>
      </c>
      <c r="F121" s="197" t="b">
        <v>1</v>
      </c>
      <c r="G121" s="197" t="s">
        <v>2684</v>
      </c>
      <c r="H121" s="233">
        <v>34642</v>
      </c>
    </row>
    <row r="122" spans="1:8" x14ac:dyDescent="0.25">
      <c r="A122" s="196" t="s">
        <v>254</v>
      </c>
      <c r="B122" s="197">
        <v>98416</v>
      </c>
      <c r="C122" s="197" t="s">
        <v>2685</v>
      </c>
      <c r="D122" s="197" t="s">
        <v>2686</v>
      </c>
      <c r="E122" s="198">
        <v>45055</v>
      </c>
      <c r="F122" s="197" t="b">
        <v>1</v>
      </c>
      <c r="G122" s="197" t="s">
        <v>2687</v>
      </c>
      <c r="H122" s="233">
        <v>37651</v>
      </c>
    </row>
    <row r="123" spans="1:8" x14ac:dyDescent="0.25">
      <c r="A123" s="196" t="s">
        <v>1489</v>
      </c>
      <c r="B123" s="197">
        <v>99506</v>
      </c>
      <c r="C123" s="197" t="s">
        <v>2688</v>
      </c>
      <c r="D123" s="197" t="s">
        <v>2663</v>
      </c>
      <c r="E123" s="198">
        <v>45579</v>
      </c>
      <c r="F123" s="197" t="b">
        <v>1</v>
      </c>
      <c r="G123" s="197" t="s">
        <v>2689</v>
      </c>
      <c r="H123" s="233">
        <v>34470</v>
      </c>
    </row>
    <row r="124" spans="1:8" x14ac:dyDescent="0.25">
      <c r="A124" s="196" t="s">
        <v>1113</v>
      </c>
      <c r="B124" s="197">
        <v>1199</v>
      </c>
      <c r="C124" s="197" t="s">
        <v>2690</v>
      </c>
      <c r="D124" s="197" t="s">
        <v>2691</v>
      </c>
      <c r="E124" s="198">
        <v>44753</v>
      </c>
      <c r="F124" s="197" t="b">
        <v>1</v>
      </c>
      <c r="G124" s="197" t="s">
        <v>2692</v>
      </c>
      <c r="H124" s="233">
        <v>33840</v>
      </c>
    </row>
    <row r="125" spans="1:8" x14ac:dyDescent="0.25">
      <c r="A125" s="196" t="s">
        <v>1603</v>
      </c>
      <c r="B125" s="197">
        <v>4224</v>
      </c>
      <c r="C125" s="197" t="s">
        <v>2693</v>
      </c>
      <c r="D125" s="197" t="s">
        <v>2694</v>
      </c>
      <c r="E125" s="198">
        <v>40365</v>
      </c>
      <c r="F125" s="197" t="b">
        <v>1</v>
      </c>
      <c r="G125" s="197" t="s">
        <v>2695</v>
      </c>
      <c r="H125" s="233">
        <v>27041</v>
      </c>
    </row>
    <row r="126" spans="1:8" x14ac:dyDescent="0.25">
      <c r="A126" s="196" t="s">
        <v>1722</v>
      </c>
      <c r="B126" s="197">
        <v>67002</v>
      </c>
      <c r="C126" s="197" t="s">
        <v>2696</v>
      </c>
      <c r="D126" s="197" t="s">
        <v>2645</v>
      </c>
      <c r="E126" s="198">
        <v>43719</v>
      </c>
      <c r="F126" s="197" t="b">
        <v>1</v>
      </c>
      <c r="G126" s="197" t="s">
        <v>2697</v>
      </c>
      <c r="H126" s="233">
        <v>32636</v>
      </c>
    </row>
    <row r="127" spans="1:8" x14ac:dyDescent="0.25">
      <c r="A127" s="196" t="s">
        <v>1348</v>
      </c>
      <c r="B127" s="197">
        <v>99302</v>
      </c>
      <c r="C127" s="197" t="s">
        <v>2698</v>
      </c>
      <c r="D127" s="197" t="s">
        <v>2449</v>
      </c>
      <c r="E127" s="198">
        <v>45483</v>
      </c>
      <c r="F127" s="197" t="b">
        <v>1</v>
      </c>
      <c r="G127" s="197" t="s">
        <v>2699</v>
      </c>
      <c r="H127" s="233">
        <v>28509</v>
      </c>
    </row>
    <row r="128" spans="1:8" x14ac:dyDescent="0.25">
      <c r="A128" s="196" t="s">
        <v>32</v>
      </c>
      <c r="B128" s="197">
        <v>97252</v>
      </c>
      <c r="C128" s="197" t="s">
        <v>2700</v>
      </c>
      <c r="D128" s="197" t="s">
        <v>2428</v>
      </c>
      <c r="E128" s="198">
        <v>44599</v>
      </c>
      <c r="F128" s="197" t="b">
        <v>1</v>
      </c>
      <c r="G128" s="197" t="s">
        <v>2701</v>
      </c>
      <c r="H128" s="233">
        <v>26422</v>
      </c>
    </row>
    <row r="129" spans="1:8" x14ac:dyDescent="0.25">
      <c r="A129" s="196" t="s">
        <v>819</v>
      </c>
      <c r="B129" s="197">
        <v>96901</v>
      </c>
      <c r="C129" s="197" t="s">
        <v>2702</v>
      </c>
      <c r="D129" s="197" t="s">
        <v>2470</v>
      </c>
      <c r="E129" s="198">
        <v>44362</v>
      </c>
      <c r="F129" s="197" t="b">
        <v>1</v>
      </c>
      <c r="G129" s="197" t="s">
        <v>2703</v>
      </c>
      <c r="H129" s="233">
        <v>26058</v>
      </c>
    </row>
    <row r="130" spans="1:8" x14ac:dyDescent="0.25">
      <c r="A130" s="196" t="s">
        <v>715</v>
      </c>
      <c r="B130" s="197">
        <v>1198</v>
      </c>
      <c r="C130" s="197" t="s">
        <v>2704</v>
      </c>
      <c r="D130" s="197" t="s">
        <v>2691</v>
      </c>
      <c r="E130" s="198">
        <v>44732</v>
      </c>
      <c r="F130" s="197" t="b">
        <v>1</v>
      </c>
      <c r="G130" s="197" t="s">
        <v>2705</v>
      </c>
      <c r="H130" s="233">
        <v>31679</v>
      </c>
    </row>
    <row r="131" spans="1:8" x14ac:dyDescent="0.25">
      <c r="A131" s="196" t="s">
        <v>1075</v>
      </c>
      <c r="B131" s="197">
        <v>98123</v>
      </c>
      <c r="C131" s="197" t="s">
        <v>2706</v>
      </c>
      <c r="D131" s="197" t="s">
        <v>2452</v>
      </c>
      <c r="E131" s="198">
        <v>44844</v>
      </c>
      <c r="F131" s="197" t="b">
        <v>1</v>
      </c>
      <c r="G131" s="197" t="s">
        <v>2707</v>
      </c>
      <c r="H131" s="233">
        <v>26380</v>
      </c>
    </row>
    <row r="132" spans="1:8" x14ac:dyDescent="0.25">
      <c r="A132" s="196" t="s">
        <v>819</v>
      </c>
      <c r="B132" s="197">
        <v>95975</v>
      </c>
      <c r="C132" s="197" t="s">
        <v>2708</v>
      </c>
      <c r="D132" s="197" t="s">
        <v>2449</v>
      </c>
      <c r="E132" s="198">
        <v>43501</v>
      </c>
      <c r="F132" s="197" t="b">
        <v>1</v>
      </c>
      <c r="G132" s="197" t="s">
        <v>2709</v>
      </c>
      <c r="H132" s="233">
        <v>28486</v>
      </c>
    </row>
    <row r="133" spans="1:8" x14ac:dyDescent="0.25">
      <c r="A133" s="196" t="s">
        <v>32</v>
      </c>
      <c r="B133" s="197">
        <v>99176</v>
      </c>
      <c r="C133" s="197" t="s">
        <v>2710</v>
      </c>
      <c r="D133" s="197" t="s">
        <v>2446</v>
      </c>
      <c r="E133" s="198">
        <v>45434</v>
      </c>
      <c r="F133" s="197" t="b">
        <v>1</v>
      </c>
      <c r="G133" s="197" t="s">
        <v>2711</v>
      </c>
      <c r="H133" s="233">
        <v>27140</v>
      </c>
    </row>
    <row r="134" spans="1:8" x14ac:dyDescent="0.25">
      <c r="A134" s="196" t="s">
        <v>84</v>
      </c>
      <c r="B134" s="197">
        <v>98709</v>
      </c>
      <c r="C134" s="197" t="s">
        <v>2712</v>
      </c>
      <c r="D134" s="197" t="s">
        <v>2446</v>
      </c>
      <c r="E134" s="198">
        <v>45166</v>
      </c>
      <c r="F134" s="197" t="b">
        <v>1</v>
      </c>
      <c r="G134" s="197">
        <v>203519669</v>
      </c>
      <c r="H134" s="233">
        <v>31690</v>
      </c>
    </row>
    <row r="135" spans="1:8" x14ac:dyDescent="0.25">
      <c r="A135" s="196" t="s">
        <v>185</v>
      </c>
      <c r="B135" s="197">
        <v>98257</v>
      </c>
      <c r="C135" s="197" t="s">
        <v>2713</v>
      </c>
      <c r="D135" s="197" t="s">
        <v>2452</v>
      </c>
      <c r="E135" s="198">
        <v>44974</v>
      </c>
      <c r="F135" s="197" t="b">
        <v>1</v>
      </c>
      <c r="G135" s="197" t="s">
        <v>2714</v>
      </c>
      <c r="H135" s="233">
        <v>29436</v>
      </c>
    </row>
    <row r="136" spans="1:8" x14ac:dyDescent="0.25">
      <c r="A136" s="196" t="s">
        <v>1489</v>
      </c>
      <c r="B136" s="197">
        <v>95994</v>
      </c>
      <c r="C136" s="197" t="s">
        <v>2715</v>
      </c>
      <c r="D136" s="197" t="s">
        <v>2428</v>
      </c>
      <c r="E136" s="198">
        <v>43524</v>
      </c>
      <c r="F136" s="197" t="b">
        <v>1</v>
      </c>
      <c r="G136" s="197" t="s">
        <v>2716</v>
      </c>
      <c r="H136" s="233">
        <v>24459</v>
      </c>
    </row>
    <row r="137" spans="1:8" x14ac:dyDescent="0.25">
      <c r="A137" s="196" t="s">
        <v>715</v>
      </c>
      <c r="B137" s="197">
        <v>98241</v>
      </c>
      <c r="C137" s="197" t="s">
        <v>2717</v>
      </c>
      <c r="D137" s="197" t="s">
        <v>2438</v>
      </c>
      <c r="E137" s="198">
        <v>44957</v>
      </c>
      <c r="F137" s="197" t="b">
        <v>1</v>
      </c>
      <c r="G137" s="197" t="s">
        <v>2718</v>
      </c>
      <c r="H137" s="233">
        <v>30746</v>
      </c>
    </row>
    <row r="138" spans="1:8" x14ac:dyDescent="0.25">
      <c r="A138" s="196" t="s">
        <v>884</v>
      </c>
      <c r="B138" s="197">
        <v>3999</v>
      </c>
      <c r="C138" s="197" t="s">
        <v>2719</v>
      </c>
      <c r="D138" s="197" t="s">
        <v>2452</v>
      </c>
      <c r="E138" s="198">
        <v>40196</v>
      </c>
      <c r="F138" s="197" t="b">
        <v>1</v>
      </c>
      <c r="G138" s="197" t="s">
        <v>2720</v>
      </c>
      <c r="H138" s="233">
        <v>22016</v>
      </c>
    </row>
    <row r="139" spans="1:8" x14ac:dyDescent="0.25">
      <c r="A139" s="196" t="s">
        <v>1613</v>
      </c>
      <c r="B139" s="197">
        <v>30363</v>
      </c>
      <c r="C139" s="197" t="s">
        <v>2721</v>
      </c>
      <c r="D139" s="197" t="s">
        <v>2645</v>
      </c>
      <c r="E139" s="198">
        <v>38516</v>
      </c>
      <c r="F139" s="197" t="b">
        <v>1</v>
      </c>
      <c r="G139" s="197" t="s">
        <v>2722</v>
      </c>
      <c r="H139" s="233">
        <v>26049</v>
      </c>
    </row>
    <row r="140" spans="1:8" x14ac:dyDescent="0.25">
      <c r="A140" s="196" t="s">
        <v>1348</v>
      </c>
      <c r="B140" s="197">
        <v>7954</v>
      </c>
      <c r="C140" s="197" t="s">
        <v>2723</v>
      </c>
      <c r="D140" s="197" t="s">
        <v>2465</v>
      </c>
      <c r="E140" s="198">
        <v>42513</v>
      </c>
      <c r="F140" s="197" t="b">
        <v>1</v>
      </c>
      <c r="G140" s="197" t="s">
        <v>2724</v>
      </c>
      <c r="H140" s="233">
        <v>25177</v>
      </c>
    </row>
    <row r="141" spans="1:8" x14ac:dyDescent="0.25">
      <c r="A141" s="196" t="s">
        <v>1348</v>
      </c>
      <c r="B141" s="197">
        <v>1121</v>
      </c>
      <c r="C141" s="197" t="s">
        <v>2725</v>
      </c>
      <c r="D141" s="197" t="s">
        <v>2547</v>
      </c>
      <c r="E141" s="198">
        <v>43613</v>
      </c>
      <c r="F141" s="197" t="b">
        <v>1</v>
      </c>
      <c r="G141" s="197" t="s">
        <v>2726</v>
      </c>
      <c r="H141" s="233">
        <v>29514</v>
      </c>
    </row>
    <row r="142" spans="1:8" x14ac:dyDescent="0.25">
      <c r="A142" s="196" t="s">
        <v>614</v>
      </c>
      <c r="B142" s="197">
        <v>98276</v>
      </c>
      <c r="C142" s="197" t="s">
        <v>2727</v>
      </c>
      <c r="D142" s="197" t="s">
        <v>2449</v>
      </c>
      <c r="E142" s="198">
        <v>44991</v>
      </c>
      <c r="F142" s="197" t="b">
        <v>1</v>
      </c>
      <c r="G142" s="197" t="s">
        <v>2728</v>
      </c>
      <c r="H142" s="233">
        <v>24476</v>
      </c>
    </row>
    <row r="143" spans="1:8" ht="26.25" x14ac:dyDescent="0.25">
      <c r="A143" s="196" t="s">
        <v>970</v>
      </c>
      <c r="B143" s="197">
        <v>97120</v>
      </c>
      <c r="C143" s="197" t="s">
        <v>2729</v>
      </c>
      <c r="D143" s="197" t="s">
        <v>2452</v>
      </c>
      <c r="E143" s="198">
        <v>44478</v>
      </c>
      <c r="F143" s="197" t="b">
        <v>1</v>
      </c>
      <c r="G143" s="197" t="s">
        <v>2730</v>
      </c>
      <c r="H143" s="233">
        <v>34752</v>
      </c>
    </row>
    <row r="144" spans="1:8" x14ac:dyDescent="0.25">
      <c r="A144" s="196" t="s">
        <v>1722</v>
      </c>
      <c r="B144" s="197">
        <v>11228</v>
      </c>
      <c r="C144" s="197" t="s">
        <v>2731</v>
      </c>
      <c r="D144" s="197" t="s">
        <v>2663</v>
      </c>
      <c r="E144" s="198">
        <v>36707</v>
      </c>
      <c r="F144" s="197" t="b">
        <v>1</v>
      </c>
      <c r="G144" s="197" t="s">
        <v>2732</v>
      </c>
      <c r="H144" s="233">
        <v>26038</v>
      </c>
    </row>
    <row r="145" spans="1:8" x14ac:dyDescent="0.25">
      <c r="A145" s="196" t="s">
        <v>254</v>
      </c>
      <c r="B145" s="197">
        <v>67703</v>
      </c>
      <c r="C145" s="197" t="s">
        <v>2733</v>
      </c>
      <c r="D145" s="197" t="s">
        <v>2734</v>
      </c>
      <c r="E145" s="198">
        <v>45153</v>
      </c>
      <c r="F145" s="197" t="b">
        <v>1</v>
      </c>
      <c r="G145" s="197" t="s">
        <v>2735</v>
      </c>
      <c r="H145" s="233">
        <v>33031</v>
      </c>
    </row>
    <row r="146" spans="1:8" x14ac:dyDescent="0.25">
      <c r="A146" s="196" t="s">
        <v>715</v>
      </c>
      <c r="B146" s="197">
        <v>97666</v>
      </c>
      <c r="C146" s="197" t="s">
        <v>2736</v>
      </c>
      <c r="D146" s="197" t="s">
        <v>2449</v>
      </c>
      <c r="E146" s="198">
        <v>44651</v>
      </c>
      <c r="F146" s="197" t="b">
        <v>1</v>
      </c>
      <c r="G146" s="197" t="s">
        <v>2737</v>
      </c>
      <c r="H146" s="233">
        <v>24968</v>
      </c>
    </row>
    <row r="147" spans="1:8" x14ac:dyDescent="0.25">
      <c r="A147" s="196" t="s">
        <v>414</v>
      </c>
      <c r="B147" s="197">
        <v>97877</v>
      </c>
      <c r="C147" s="197" t="s">
        <v>2738</v>
      </c>
      <c r="D147" s="197" t="s">
        <v>2452</v>
      </c>
      <c r="E147" s="198">
        <v>44740</v>
      </c>
      <c r="F147" s="197" t="b">
        <v>1</v>
      </c>
      <c r="G147" s="197" t="s">
        <v>2739</v>
      </c>
      <c r="H147" s="233">
        <v>27144</v>
      </c>
    </row>
    <row r="148" spans="1:8" x14ac:dyDescent="0.25">
      <c r="A148" s="196" t="s">
        <v>113</v>
      </c>
      <c r="B148" s="197">
        <v>97608</v>
      </c>
      <c r="C148" s="197" t="s">
        <v>2740</v>
      </c>
      <c r="D148" s="197" t="s">
        <v>2446</v>
      </c>
      <c r="E148" s="198">
        <v>44621</v>
      </c>
      <c r="F148" s="197" t="b">
        <v>1</v>
      </c>
      <c r="G148" s="197" t="s">
        <v>2741</v>
      </c>
      <c r="H148" s="233">
        <v>36603</v>
      </c>
    </row>
    <row r="149" spans="1:8" x14ac:dyDescent="0.25">
      <c r="A149" s="196" t="s">
        <v>1845</v>
      </c>
      <c r="B149" s="197">
        <v>48335</v>
      </c>
      <c r="C149" s="197" t="s">
        <v>2742</v>
      </c>
      <c r="D149" s="197" t="s">
        <v>2452</v>
      </c>
      <c r="E149" s="198">
        <v>45470</v>
      </c>
      <c r="F149" s="197" t="b">
        <v>1</v>
      </c>
      <c r="G149" s="197">
        <v>4100161472</v>
      </c>
      <c r="H149" s="233">
        <v>24043</v>
      </c>
    </row>
    <row r="150" spans="1:8" x14ac:dyDescent="0.25">
      <c r="A150" s="196" t="s">
        <v>414</v>
      </c>
      <c r="B150" s="197">
        <v>7901</v>
      </c>
      <c r="C150" s="197" t="s">
        <v>2743</v>
      </c>
      <c r="D150" s="197" t="s">
        <v>2744</v>
      </c>
      <c r="E150" s="198">
        <v>42493</v>
      </c>
      <c r="F150" s="197" t="b">
        <v>1</v>
      </c>
      <c r="G150" s="197" t="s">
        <v>2745</v>
      </c>
      <c r="H150" s="233">
        <v>30321</v>
      </c>
    </row>
    <row r="151" spans="1:8" x14ac:dyDescent="0.25">
      <c r="A151" s="196" t="s">
        <v>1845</v>
      </c>
      <c r="B151" s="197">
        <v>48305</v>
      </c>
      <c r="C151" s="197" t="s">
        <v>2746</v>
      </c>
      <c r="D151" s="197" t="s">
        <v>2452</v>
      </c>
      <c r="E151" s="198">
        <v>45393</v>
      </c>
      <c r="F151" s="197" t="b">
        <v>1</v>
      </c>
      <c r="G151" s="197">
        <v>1405787190</v>
      </c>
      <c r="H151" s="233">
        <v>33437</v>
      </c>
    </row>
    <row r="152" spans="1:8" x14ac:dyDescent="0.25">
      <c r="A152" s="196" t="s">
        <v>614</v>
      </c>
      <c r="B152" s="197">
        <v>5734</v>
      </c>
      <c r="C152" s="197" t="s">
        <v>2747</v>
      </c>
      <c r="D152" s="197" t="s">
        <v>2452</v>
      </c>
      <c r="E152" s="198">
        <v>41345</v>
      </c>
      <c r="F152" s="197" t="b">
        <v>1</v>
      </c>
      <c r="G152" s="197" t="s">
        <v>2748</v>
      </c>
      <c r="H152" s="233">
        <v>23749</v>
      </c>
    </row>
    <row r="153" spans="1:8" x14ac:dyDescent="0.25">
      <c r="A153" s="196" t="s">
        <v>1113</v>
      </c>
      <c r="B153" s="197">
        <v>98433</v>
      </c>
      <c r="C153" s="197" t="s">
        <v>2749</v>
      </c>
      <c r="D153" s="197" t="s">
        <v>2452</v>
      </c>
      <c r="E153" s="198">
        <v>45062</v>
      </c>
      <c r="F153" s="197" t="b">
        <v>1</v>
      </c>
      <c r="G153" s="197" t="s">
        <v>2750</v>
      </c>
      <c r="H153" s="233">
        <v>37264</v>
      </c>
    </row>
    <row r="154" spans="1:8" x14ac:dyDescent="0.25">
      <c r="A154" s="196" t="s">
        <v>32</v>
      </c>
      <c r="B154" s="197">
        <v>99005</v>
      </c>
      <c r="C154" s="197" t="s">
        <v>2751</v>
      </c>
      <c r="D154" s="197" t="s">
        <v>2446</v>
      </c>
      <c r="E154" s="198">
        <v>45369</v>
      </c>
      <c r="F154" s="197" t="b">
        <v>1</v>
      </c>
      <c r="G154" s="197" t="s">
        <v>2752</v>
      </c>
      <c r="H154" s="233">
        <v>23809</v>
      </c>
    </row>
    <row r="155" spans="1:8" x14ac:dyDescent="0.25">
      <c r="A155" s="196" t="s">
        <v>1455</v>
      </c>
      <c r="B155" s="197">
        <v>3324</v>
      </c>
      <c r="C155" s="197" t="s">
        <v>2753</v>
      </c>
      <c r="D155" s="197" t="s">
        <v>2435</v>
      </c>
      <c r="E155" s="198">
        <v>38453</v>
      </c>
      <c r="F155" s="197" t="b">
        <v>1</v>
      </c>
      <c r="G155" s="197">
        <v>46801056</v>
      </c>
      <c r="H155" s="233">
        <v>28895</v>
      </c>
    </row>
    <row r="156" spans="1:8" x14ac:dyDescent="0.25">
      <c r="A156" s="196" t="s">
        <v>1613</v>
      </c>
      <c r="B156" s="197">
        <v>30717</v>
      </c>
      <c r="C156" s="197" t="s">
        <v>2754</v>
      </c>
      <c r="D156" s="197" t="s">
        <v>2755</v>
      </c>
      <c r="E156" s="198">
        <v>45377</v>
      </c>
      <c r="F156" s="197" t="b">
        <v>1</v>
      </c>
      <c r="G156" s="197" t="s">
        <v>2756</v>
      </c>
      <c r="H156" s="233">
        <v>33606</v>
      </c>
    </row>
    <row r="157" spans="1:8" x14ac:dyDescent="0.25">
      <c r="A157" s="196" t="s">
        <v>715</v>
      </c>
      <c r="B157" s="197">
        <v>96975</v>
      </c>
      <c r="C157" s="197" t="s">
        <v>2757</v>
      </c>
      <c r="D157" s="197" t="s">
        <v>2438</v>
      </c>
      <c r="E157" s="198">
        <v>44407</v>
      </c>
      <c r="F157" s="197" t="b">
        <v>1</v>
      </c>
      <c r="G157" s="197" t="s">
        <v>2758</v>
      </c>
      <c r="H157" s="233">
        <v>29854</v>
      </c>
    </row>
    <row r="158" spans="1:8" x14ac:dyDescent="0.25">
      <c r="A158" s="196" t="s">
        <v>1232</v>
      </c>
      <c r="B158" s="197">
        <v>97703</v>
      </c>
      <c r="C158" s="197" t="s">
        <v>2759</v>
      </c>
      <c r="D158" s="197" t="s">
        <v>2438</v>
      </c>
      <c r="E158" s="198">
        <v>44672</v>
      </c>
      <c r="F158" s="197" t="b">
        <v>1</v>
      </c>
      <c r="G158" s="197" t="s">
        <v>2760</v>
      </c>
      <c r="H158" s="233">
        <v>37570</v>
      </c>
    </row>
    <row r="159" spans="1:8" x14ac:dyDescent="0.25">
      <c r="A159" s="196" t="s">
        <v>1113</v>
      </c>
      <c r="B159" s="197">
        <v>99484</v>
      </c>
      <c r="C159" s="197" t="s">
        <v>2761</v>
      </c>
      <c r="D159" s="197" t="s">
        <v>2449</v>
      </c>
      <c r="E159" s="198">
        <v>45566</v>
      </c>
      <c r="F159" s="197" t="b">
        <v>1</v>
      </c>
      <c r="G159" s="197" t="s">
        <v>2762</v>
      </c>
      <c r="H159" s="233">
        <v>35122</v>
      </c>
    </row>
    <row r="160" spans="1:8" x14ac:dyDescent="0.25">
      <c r="A160" s="196" t="s">
        <v>1232</v>
      </c>
      <c r="B160" s="197">
        <v>97172</v>
      </c>
      <c r="C160" s="197" t="s">
        <v>2763</v>
      </c>
      <c r="D160" s="197" t="s">
        <v>2452</v>
      </c>
      <c r="E160" s="198">
        <v>44530</v>
      </c>
      <c r="F160" s="197" t="b">
        <v>1</v>
      </c>
      <c r="G160" s="197" t="s">
        <v>2764</v>
      </c>
      <c r="H160" s="233">
        <v>32026</v>
      </c>
    </row>
    <row r="161" spans="1:8" x14ac:dyDescent="0.25">
      <c r="A161" s="196" t="s">
        <v>1516</v>
      </c>
      <c r="B161" s="197">
        <v>1260</v>
      </c>
      <c r="C161" s="197" t="s">
        <v>2765</v>
      </c>
      <c r="D161" s="197" t="s">
        <v>2547</v>
      </c>
      <c r="E161" s="198">
        <v>45425</v>
      </c>
      <c r="F161" s="197" t="b">
        <v>1</v>
      </c>
      <c r="G161" s="197" t="s">
        <v>2766</v>
      </c>
      <c r="H161" s="233">
        <v>33154</v>
      </c>
    </row>
    <row r="162" spans="1:8" x14ac:dyDescent="0.25">
      <c r="A162" s="196" t="s">
        <v>715</v>
      </c>
      <c r="B162" s="197">
        <v>99459</v>
      </c>
      <c r="C162" s="197" t="s">
        <v>2767</v>
      </c>
      <c r="D162" s="197" t="s">
        <v>2449</v>
      </c>
      <c r="E162" s="198">
        <v>45547</v>
      </c>
      <c r="F162" s="197" t="b">
        <v>1</v>
      </c>
      <c r="G162" s="197" t="s">
        <v>2768</v>
      </c>
      <c r="H162" s="233">
        <v>35163</v>
      </c>
    </row>
    <row r="163" spans="1:8" x14ac:dyDescent="0.25">
      <c r="A163" s="196" t="s">
        <v>970</v>
      </c>
      <c r="B163" s="197">
        <v>95016</v>
      </c>
      <c r="C163" s="197" t="s">
        <v>2769</v>
      </c>
      <c r="D163" s="197" t="s">
        <v>2438</v>
      </c>
      <c r="E163" s="198">
        <v>43472</v>
      </c>
      <c r="F163" s="197" t="b">
        <v>1</v>
      </c>
      <c r="G163" s="197" t="s">
        <v>2770</v>
      </c>
      <c r="H163" s="233">
        <v>25297</v>
      </c>
    </row>
    <row r="164" spans="1:8" x14ac:dyDescent="0.25">
      <c r="A164" s="196" t="s">
        <v>1722</v>
      </c>
      <c r="B164" s="197">
        <v>67316</v>
      </c>
      <c r="C164" s="197" t="s">
        <v>2771</v>
      </c>
      <c r="D164" s="197" t="s">
        <v>2645</v>
      </c>
      <c r="E164" s="198">
        <v>44214</v>
      </c>
      <c r="F164" s="197" t="b">
        <v>1</v>
      </c>
      <c r="G164" s="197" t="s">
        <v>2772</v>
      </c>
      <c r="H164" s="233">
        <v>34570</v>
      </c>
    </row>
    <row r="165" spans="1:8" x14ac:dyDescent="0.25">
      <c r="A165" s="196" t="s">
        <v>1113</v>
      </c>
      <c r="B165" s="197">
        <v>4367</v>
      </c>
      <c r="C165" s="197" t="s">
        <v>2773</v>
      </c>
      <c r="D165" s="197" t="s">
        <v>2452</v>
      </c>
      <c r="E165" s="198">
        <v>40518</v>
      </c>
      <c r="F165" s="197" t="b">
        <v>1</v>
      </c>
      <c r="G165" s="197" t="s">
        <v>2774</v>
      </c>
      <c r="H165" s="233">
        <v>29097</v>
      </c>
    </row>
    <row r="166" spans="1:8" x14ac:dyDescent="0.25">
      <c r="A166" s="196" t="s">
        <v>32</v>
      </c>
      <c r="B166" s="197">
        <v>99498</v>
      </c>
      <c r="C166" s="197" t="s">
        <v>2775</v>
      </c>
      <c r="D166" s="197" t="s">
        <v>2428</v>
      </c>
      <c r="E166" s="198">
        <v>45574</v>
      </c>
      <c r="F166" s="197" t="b">
        <v>1</v>
      </c>
      <c r="G166" s="197" t="s">
        <v>2776</v>
      </c>
      <c r="H166" s="233">
        <v>35889</v>
      </c>
    </row>
    <row r="167" spans="1:8" x14ac:dyDescent="0.25">
      <c r="A167" s="196" t="s">
        <v>1113</v>
      </c>
      <c r="B167" s="197">
        <v>97628</v>
      </c>
      <c r="C167" s="197" t="s">
        <v>2777</v>
      </c>
      <c r="D167" s="197" t="s">
        <v>2438</v>
      </c>
      <c r="E167" s="198">
        <v>44628</v>
      </c>
      <c r="F167" s="197" t="b">
        <v>1</v>
      </c>
      <c r="G167" s="197" t="s">
        <v>2778</v>
      </c>
      <c r="H167" s="233">
        <v>22650</v>
      </c>
    </row>
    <row r="168" spans="1:8" x14ac:dyDescent="0.25">
      <c r="A168" s="196" t="s">
        <v>970</v>
      </c>
      <c r="B168" s="197">
        <v>4330</v>
      </c>
      <c r="C168" s="197" t="s">
        <v>2779</v>
      </c>
      <c r="D168" s="197" t="s">
        <v>2449</v>
      </c>
      <c r="E168" s="198">
        <v>40450</v>
      </c>
      <c r="F168" s="197" t="b">
        <v>1</v>
      </c>
      <c r="G168" s="197" t="s">
        <v>2780</v>
      </c>
      <c r="H168" s="233">
        <v>21694</v>
      </c>
    </row>
    <row r="169" spans="1:8" x14ac:dyDescent="0.25">
      <c r="A169" s="196" t="s">
        <v>414</v>
      </c>
      <c r="B169" s="197">
        <v>80160</v>
      </c>
      <c r="C169" s="197" t="s">
        <v>2781</v>
      </c>
      <c r="D169" s="197" t="s">
        <v>2438</v>
      </c>
      <c r="E169" s="198">
        <v>43795</v>
      </c>
      <c r="F169" s="197" t="b">
        <v>1</v>
      </c>
      <c r="G169" s="197" t="s">
        <v>2782</v>
      </c>
      <c r="H169" s="233">
        <v>32340</v>
      </c>
    </row>
    <row r="170" spans="1:8" x14ac:dyDescent="0.25">
      <c r="A170" s="196" t="s">
        <v>1113</v>
      </c>
      <c r="B170" s="197">
        <v>4298</v>
      </c>
      <c r="C170" s="197" t="s">
        <v>2783</v>
      </c>
      <c r="D170" s="197" t="s">
        <v>2452</v>
      </c>
      <c r="E170" s="198">
        <v>40428</v>
      </c>
      <c r="F170" s="197" t="b">
        <v>1</v>
      </c>
      <c r="G170" s="197" t="s">
        <v>2784</v>
      </c>
      <c r="H170" s="233">
        <v>23214</v>
      </c>
    </row>
    <row r="171" spans="1:8" x14ac:dyDescent="0.25">
      <c r="A171" s="196" t="s">
        <v>1489</v>
      </c>
      <c r="B171" s="197">
        <v>95625</v>
      </c>
      <c r="C171" s="197" t="s">
        <v>2785</v>
      </c>
      <c r="D171" s="197" t="s">
        <v>2452</v>
      </c>
      <c r="E171" s="198">
        <v>43843</v>
      </c>
      <c r="F171" s="197" t="b">
        <v>1</v>
      </c>
      <c r="G171" s="197" t="s">
        <v>2786</v>
      </c>
      <c r="H171" s="233">
        <v>33973</v>
      </c>
    </row>
    <row r="172" spans="1:8" x14ac:dyDescent="0.25">
      <c r="A172" s="196" t="s">
        <v>1348</v>
      </c>
      <c r="B172" s="197">
        <v>99217</v>
      </c>
      <c r="C172" s="197" t="s">
        <v>2787</v>
      </c>
      <c r="D172" s="197" t="s">
        <v>2449</v>
      </c>
      <c r="E172" s="198">
        <v>45455</v>
      </c>
      <c r="F172" s="197" t="b">
        <v>1</v>
      </c>
      <c r="G172" s="197" t="s">
        <v>2788</v>
      </c>
      <c r="H172" s="233">
        <v>29588</v>
      </c>
    </row>
    <row r="173" spans="1:8" x14ac:dyDescent="0.25">
      <c r="A173" s="196" t="s">
        <v>819</v>
      </c>
      <c r="B173" s="197">
        <v>95062</v>
      </c>
      <c r="C173" s="197" t="s">
        <v>2789</v>
      </c>
      <c r="D173" s="197" t="s">
        <v>2522</v>
      </c>
      <c r="E173" s="198">
        <v>43495</v>
      </c>
      <c r="F173" s="197" t="b">
        <v>1</v>
      </c>
      <c r="G173" s="197" t="s">
        <v>2790</v>
      </c>
      <c r="H173" s="233">
        <v>24796</v>
      </c>
    </row>
    <row r="174" spans="1:8" x14ac:dyDescent="0.25">
      <c r="A174" s="196" t="s">
        <v>1455</v>
      </c>
      <c r="B174" s="197">
        <v>1186</v>
      </c>
      <c r="C174" s="197" t="s">
        <v>2791</v>
      </c>
      <c r="D174" s="197" t="s">
        <v>2792</v>
      </c>
      <c r="E174" s="198">
        <v>37480</v>
      </c>
      <c r="F174" s="197" t="b">
        <v>1</v>
      </c>
      <c r="G174" s="197" t="s">
        <v>2793</v>
      </c>
      <c r="H174" s="233">
        <v>25294</v>
      </c>
    </row>
    <row r="175" spans="1:8" x14ac:dyDescent="0.25">
      <c r="A175" s="196" t="s">
        <v>819</v>
      </c>
      <c r="B175" s="197">
        <v>97862</v>
      </c>
      <c r="C175" s="197" t="s">
        <v>2794</v>
      </c>
      <c r="D175" s="197" t="s">
        <v>2438</v>
      </c>
      <c r="E175" s="198">
        <v>44732</v>
      </c>
      <c r="F175" s="197" t="b">
        <v>1</v>
      </c>
      <c r="G175" s="197" t="s">
        <v>2795</v>
      </c>
      <c r="H175" s="233">
        <v>29255</v>
      </c>
    </row>
    <row r="176" spans="1:8" x14ac:dyDescent="0.25">
      <c r="A176" s="196" t="s">
        <v>1516</v>
      </c>
      <c r="B176" s="197">
        <v>98531</v>
      </c>
      <c r="C176" s="197" t="s">
        <v>2796</v>
      </c>
      <c r="D176" s="197" t="s">
        <v>2452</v>
      </c>
      <c r="E176" s="198">
        <v>45104</v>
      </c>
      <c r="F176" s="197" t="b">
        <v>1</v>
      </c>
      <c r="G176" s="197" t="s">
        <v>2797</v>
      </c>
      <c r="H176" s="233">
        <v>23360</v>
      </c>
    </row>
    <row r="177" spans="1:8" x14ac:dyDescent="0.25">
      <c r="A177" s="196" t="s">
        <v>552</v>
      </c>
      <c r="B177" s="197">
        <v>90495</v>
      </c>
      <c r="C177" s="197" t="s">
        <v>2798</v>
      </c>
      <c r="D177" s="197" t="s">
        <v>2438</v>
      </c>
      <c r="E177" s="198">
        <v>43740</v>
      </c>
      <c r="F177" s="197" t="b">
        <v>1</v>
      </c>
      <c r="G177" s="197" t="s">
        <v>2799</v>
      </c>
      <c r="H177" s="233">
        <v>32123</v>
      </c>
    </row>
    <row r="178" spans="1:8" x14ac:dyDescent="0.25">
      <c r="A178" s="196" t="s">
        <v>1675</v>
      </c>
      <c r="B178" s="197">
        <v>80036</v>
      </c>
      <c r="C178" s="197" t="s">
        <v>2800</v>
      </c>
      <c r="D178" s="197" t="s">
        <v>2432</v>
      </c>
      <c r="E178" s="198">
        <v>37648</v>
      </c>
      <c r="F178" s="197" t="b">
        <v>1</v>
      </c>
      <c r="G178" s="197" t="s">
        <v>2801</v>
      </c>
      <c r="H178" s="233">
        <v>24159</v>
      </c>
    </row>
    <row r="179" spans="1:8" x14ac:dyDescent="0.25">
      <c r="A179" s="196" t="s">
        <v>185</v>
      </c>
      <c r="B179" s="197">
        <v>96519</v>
      </c>
      <c r="C179" s="197" t="s">
        <v>2802</v>
      </c>
      <c r="D179" s="197" t="s">
        <v>2446</v>
      </c>
      <c r="E179" s="198">
        <v>44110</v>
      </c>
      <c r="F179" s="197" t="b">
        <v>1</v>
      </c>
      <c r="G179" s="197" t="s">
        <v>2803</v>
      </c>
      <c r="H179" s="233">
        <v>35334</v>
      </c>
    </row>
    <row r="180" spans="1:8" x14ac:dyDescent="0.25">
      <c r="A180" s="196" t="s">
        <v>1516</v>
      </c>
      <c r="B180" s="197">
        <v>98565</v>
      </c>
      <c r="C180" s="197" t="s">
        <v>2804</v>
      </c>
      <c r="D180" s="197" t="s">
        <v>2449</v>
      </c>
      <c r="E180" s="198">
        <v>45118</v>
      </c>
      <c r="F180" s="197" t="b">
        <v>1</v>
      </c>
      <c r="G180" s="197" t="s">
        <v>2805</v>
      </c>
      <c r="H180" s="233">
        <v>30856</v>
      </c>
    </row>
    <row r="181" spans="1:8" ht="26.25" x14ac:dyDescent="0.25">
      <c r="A181" s="196" t="s">
        <v>1613</v>
      </c>
      <c r="B181" s="197">
        <v>30659</v>
      </c>
      <c r="C181" s="197" t="s">
        <v>2806</v>
      </c>
      <c r="D181" s="197" t="s">
        <v>2645</v>
      </c>
      <c r="E181" s="198">
        <v>43703</v>
      </c>
      <c r="F181" s="197" t="b">
        <v>1</v>
      </c>
      <c r="G181" s="197" t="s">
        <v>2807</v>
      </c>
      <c r="H181" s="233">
        <v>28133</v>
      </c>
    </row>
    <row r="182" spans="1:8" x14ac:dyDescent="0.25">
      <c r="A182" s="196" t="s">
        <v>715</v>
      </c>
      <c r="B182" s="197">
        <v>9999</v>
      </c>
      <c r="C182" s="197" t="s">
        <v>2808</v>
      </c>
      <c r="D182" s="197" t="s">
        <v>2479</v>
      </c>
      <c r="E182" s="198">
        <v>43439</v>
      </c>
      <c r="F182" s="197" t="b">
        <v>1</v>
      </c>
      <c r="G182" s="197" t="s">
        <v>2809</v>
      </c>
      <c r="H182" s="233">
        <v>29944</v>
      </c>
    </row>
    <row r="183" spans="1:8" x14ac:dyDescent="0.25">
      <c r="A183" s="196" t="s">
        <v>715</v>
      </c>
      <c r="B183" s="197">
        <v>99222</v>
      </c>
      <c r="C183" s="197" t="s">
        <v>2810</v>
      </c>
      <c r="D183" s="197" t="s">
        <v>2449</v>
      </c>
      <c r="E183" s="198">
        <v>45455</v>
      </c>
      <c r="F183" s="197" t="b">
        <v>1</v>
      </c>
      <c r="G183" s="197" t="s">
        <v>2811</v>
      </c>
      <c r="H183" s="233">
        <v>27140</v>
      </c>
    </row>
    <row r="184" spans="1:8" x14ac:dyDescent="0.25">
      <c r="A184" s="196" t="s">
        <v>715</v>
      </c>
      <c r="B184" s="197">
        <v>1818</v>
      </c>
      <c r="C184" s="197" t="s">
        <v>2812</v>
      </c>
      <c r="D184" s="197" t="s">
        <v>2744</v>
      </c>
      <c r="E184" s="198">
        <v>38753</v>
      </c>
      <c r="F184" s="197" t="b">
        <v>1</v>
      </c>
      <c r="G184" s="197" t="s">
        <v>2813</v>
      </c>
      <c r="H184" s="233">
        <v>28273</v>
      </c>
    </row>
    <row r="185" spans="1:8" x14ac:dyDescent="0.25">
      <c r="A185" s="196" t="s">
        <v>552</v>
      </c>
      <c r="B185" s="197">
        <v>96107</v>
      </c>
      <c r="C185" s="197" t="s">
        <v>2814</v>
      </c>
      <c r="D185" s="197" t="s">
        <v>2583</v>
      </c>
      <c r="E185" s="198">
        <v>43910</v>
      </c>
      <c r="F185" s="197" t="b">
        <v>1</v>
      </c>
      <c r="G185" s="197" t="s">
        <v>2815</v>
      </c>
      <c r="H185" s="233">
        <v>33216</v>
      </c>
    </row>
    <row r="186" spans="1:8" x14ac:dyDescent="0.25">
      <c r="A186" s="196" t="s">
        <v>1348</v>
      </c>
      <c r="B186" s="197">
        <v>5913</v>
      </c>
      <c r="C186" s="197" t="s">
        <v>2816</v>
      </c>
      <c r="D186" s="197" t="s">
        <v>2744</v>
      </c>
      <c r="E186" s="198">
        <v>41484</v>
      </c>
      <c r="F186" s="197" t="b">
        <v>1</v>
      </c>
      <c r="G186" s="197" t="s">
        <v>2817</v>
      </c>
      <c r="H186" s="233">
        <v>29883</v>
      </c>
    </row>
    <row r="187" spans="1:8" x14ac:dyDescent="0.25">
      <c r="A187" s="196" t="s">
        <v>715</v>
      </c>
      <c r="B187" s="197">
        <v>98911</v>
      </c>
      <c r="C187" s="197" t="s">
        <v>2816</v>
      </c>
      <c r="D187" s="197" t="s">
        <v>2452</v>
      </c>
      <c r="E187" s="198">
        <v>45308</v>
      </c>
      <c r="F187" s="197" t="b">
        <v>1</v>
      </c>
      <c r="G187" s="197" t="s">
        <v>2818</v>
      </c>
      <c r="H187" s="233">
        <v>27428</v>
      </c>
    </row>
    <row r="188" spans="1:8" x14ac:dyDescent="0.25">
      <c r="A188" s="196" t="s">
        <v>1232</v>
      </c>
      <c r="B188" s="197">
        <v>9146</v>
      </c>
      <c r="C188" s="197" t="s">
        <v>2819</v>
      </c>
      <c r="D188" s="197" t="s">
        <v>2452</v>
      </c>
      <c r="E188" s="198">
        <v>42948</v>
      </c>
      <c r="F188" s="197" t="b">
        <v>1</v>
      </c>
      <c r="G188" s="197" t="s">
        <v>2820</v>
      </c>
      <c r="H188" s="233">
        <v>25529</v>
      </c>
    </row>
    <row r="189" spans="1:8" x14ac:dyDescent="0.25">
      <c r="A189" s="196" t="s">
        <v>1516</v>
      </c>
      <c r="B189" s="197">
        <v>99071</v>
      </c>
      <c r="C189" s="197" t="s">
        <v>2821</v>
      </c>
      <c r="D189" s="197" t="s">
        <v>2452</v>
      </c>
      <c r="E189" s="198">
        <v>45398</v>
      </c>
      <c r="F189" s="197" t="b">
        <v>1</v>
      </c>
      <c r="G189" s="197" t="s">
        <v>2822</v>
      </c>
      <c r="H189" s="233">
        <v>33084</v>
      </c>
    </row>
    <row r="190" spans="1:8" x14ac:dyDescent="0.25">
      <c r="A190" s="196" t="s">
        <v>1232</v>
      </c>
      <c r="B190" s="197">
        <v>98090</v>
      </c>
      <c r="C190" s="197" t="s">
        <v>2823</v>
      </c>
      <c r="D190" s="197" t="s">
        <v>2438</v>
      </c>
      <c r="E190" s="198">
        <v>44823</v>
      </c>
      <c r="F190" s="197" t="b">
        <v>1</v>
      </c>
      <c r="G190" s="197" t="s">
        <v>2824</v>
      </c>
      <c r="H190" s="233">
        <v>30286</v>
      </c>
    </row>
    <row r="191" spans="1:8" x14ac:dyDescent="0.25">
      <c r="A191" s="196" t="s">
        <v>414</v>
      </c>
      <c r="B191" s="197">
        <v>97648</v>
      </c>
      <c r="C191" s="197" t="s">
        <v>2825</v>
      </c>
      <c r="D191" s="197" t="s">
        <v>2449</v>
      </c>
      <c r="E191" s="198">
        <v>44641</v>
      </c>
      <c r="F191" s="197" t="b">
        <v>1</v>
      </c>
      <c r="G191" s="197" t="s">
        <v>2826</v>
      </c>
      <c r="H191" s="233">
        <v>28131</v>
      </c>
    </row>
    <row r="192" spans="1:8" x14ac:dyDescent="0.25">
      <c r="A192" s="196" t="s">
        <v>1845</v>
      </c>
      <c r="B192" s="197">
        <v>48342</v>
      </c>
      <c r="C192" s="197" t="s">
        <v>2827</v>
      </c>
      <c r="D192" s="197" t="s">
        <v>2438</v>
      </c>
      <c r="E192" s="198">
        <v>45492</v>
      </c>
      <c r="F192" s="197" t="b">
        <v>1</v>
      </c>
      <c r="G192" s="197">
        <v>2106283555</v>
      </c>
      <c r="H192" s="233">
        <v>28961</v>
      </c>
    </row>
    <row r="193" spans="1:8" x14ac:dyDescent="0.25">
      <c r="A193" s="196" t="s">
        <v>970</v>
      </c>
      <c r="B193" s="197">
        <v>5330</v>
      </c>
      <c r="C193" s="197" t="s">
        <v>2828</v>
      </c>
      <c r="D193" s="197" t="s">
        <v>2547</v>
      </c>
      <c r="E193" s="198">
        <v>40980</v>
      </c>
      <c r="F193" s="197" t="b">
        <v>1</v>
      </c>
      <c r="G193" s="197" t="s">
        <v>2829</v>
      </c>
      <c r="H193" s="233">
        <v>30635</v>
      </c>
    </row>
    <row r="194" spans="1:8" x14ac:dyDescent="0.25">
      <c r="A194" s="196" t="s">
        <v>1232</v>
      </c>
      <c r="B194" s="197">
        <v>99352</v>
      </c>
      <c r="C194" s="197" t="s">
        <v>2830</v>
      </c>
      <c r="D194" s="197" t="s">
        <v>2438</v>
      </c>
      <c r="E194" s="198">
        <v>45502</v>
      </c>
      <c r="F194" s="197" t="b">
        <v>1</v>
      </c>
      <c r="G194" s="197" t="s">
        <v>2831</v>
      </c>
      <c r="H194" s="233">
        <v>31814</v>
      </c>
    </row>
    <row r="195" spans="1:8" x14ac:dyDescent="0.25">
      <c r="A195" s="196" t="s">
        <v>1845</v>
      </c>
      <c r="B195" s="197">
        <v>48137</v>
      </c>
      <c r="C195" s="197" t="s">
        <v>2832</v>
      </c>
      <c r="D195" s="197" t="s">
        <v>2452</v>
      </c>
      <c r="E195" s="198">
        <v>44606</v>
      </c>
      <c r="F195" s="197" t="b">
        <v>1</v>
      </c>
      <c r="G195" s="197">
        <v>2107513028</v>
      </c>
      <c r="H195" s="233">
        <v>35151</v>
      </c>
    </row>
    <row r="196" spans="1:8" x14ac:dyDescent="0.25">
      <c r="A196" s="196" t="s">
        <v>715</v>
      </c>
      <c r="B196" s="197">
        <v>98925</v>
      </c>
      <c r="C196" s="197" t="s">
        <v>2833</v>
      </c>
      <c r="D196" s="197" t="s">
        <v>2452</v>
      </c>
      <c r="E196" s="198">
        <v>45315</v>
      </c>
      <c r="F196" s="197" t="b">
        <v>1</v>
      </c>
      <c r="G196" s="197" t="s">
        <v>2834</v>
      </c>
      <c r="H196" s="233">
        <v>33831</v>
      </c>
    </row>
    <row r="197" spans="1:8" x14ac:dyDescent="0.25">
      <c r="A197" s="196" t="s">
        <v>1516</v>
      </c>
      <c r="B197" s="197">
        <v>96938</v>
      </c>
      <c r="C197" s="197" t="s">
        <v>2835</v>
      </c>
      <c r="D197" s="197" t="s">
        <v>2452</v>
      </c>
      <c r="E197" s="198">
        <v>44389</v>
      </c>
      <c r="F197" s="197" t="b">
        <v>1</v>
      </c>
      <c r="G197" s="197" t="s">
        <v>2836</v>
      </c>
      <c r="H197" s="233">
        <v>30377</v>
      </c>
    </row>
    <row r="198" spans="1:8" x14ac:dyDescent="0.25">
      <c r="A198" s="196" t="s">
        <v>552</v>
      </c>
      <c r="B198" s="197">
        <v>95329</v>
      </c>
      <c r="C198" s="197" t="s">
        <v>2837</v>
      </c>
      <c r="D198" s="197" t="s">
        <v>2452</v>
      </c>
      <c r="E198" s="198">
        <v>43648</v>
      </c>
      <c r="F198" s="197" t="b">
        <v>1</v>
      </c>
      <c r="G198" s="197" t="s">
        <v>2838</v>
      </c>
      <c r="H198" s="233">
        <v>25137</v>
      </c>
    </row>
    <row r="199" spans="1:8" x14ac:dyDescent="0.25">
      <c r="A199" s="196" t="s">
        <v>1845</v>
      </c>
      <c r="B199" s="197">
        <v>48136</v>
      </c>
      <c r="C199" s="197" t="s">
        <v>2839</v>
      </c>
      <c r="D199" s="197" t="s">
        <v>2452</v>
      </c>
      <c r="E199" s="198">
        <v>44606</v>
      </c>
      <c r="F199" s="197" t="b">
        <v>1</v>
      </c>
      <c r="G199" s="197">
        <v>2107511109</v>
      </c>
      <c r="H199" s="233">
        <v>35477</v>
      </c>
    </row>
    <row r="200" spans="1:8" x14ac:dyDescent="0.25">
      <c r="A200" s="196" t="s">
        <v>1489</v>
      </c>
      <c r="B200" s="197">
        <v>98924</v>
      </c>
      <c r="C200" s="197" t="s">
        <v>2840</v>
      </c>
      <c r="D200" s="197" t="s">
        <v>2428</v>
      </c>
      <c r="E200" s="198">
        <v>45307</v>
      </c>
      <c r="F200" s="197" t="b">
        <v>1</v>
      </c>
      <c r="G200" s="197" t="s">
        <v>2841</v>
      </c>
      <c r="H200" s="233">
        <v>29233</v>
      </c>
    </row>
    <row r="201" spans="1:8" x14ac:dyDescent="0.25">
      <c r="A201" s="196" t="s">
        <v>614</v>
      </c>
      <c r="B201" s="197">
        <v>9807</v>
      </c>
      <c r="C201" s="197" t="s">
        <v>2842</v>
      </c>
      <c r="D201" s="197" t="s">
        <v>2470</v>
      </c>
      <c r="E201" s="198">
        <v>43328</v>
      </c>
      <c r="F201" s="197" t="b">
        <v>1</v>
      </c>
      <c r="G201" s="197" t="s">
        <v>2843</v>
      </c>
      <c r="H201" s="233">
        <v>29200</v>
      </c>
    </row>
    <row r="202" spans="1:8" x14ac:dyDescent="0.25">
      <c r="A202" s="196" t="s">
        <v>614</v>
      </c>
      <c r="B202" s="197">
        <v>95486</v>
      </c>
      <c r="C202" s="197" t="s">
        <v>2844</v>
      </c>
      <c r="D202" s="197" t="s">
        <v>2438</v>
      </c>
      <c r="E202" s="198">
        <v>43717</v>
      </c>
      <c r="F202" s="197" t="b">
        <v>1</v>
      </c>
      <c r="G202" s="197" t="s">
        <v>2845</v>
      </c>
      <c r="H202" s="233">
        <v>29436</v>
      </c>
    </row>
    <row r="203" spans="1:8" x14ac:dyDescent="0.25">
      <c r="A203" s="196" t="s">
        <v>254</v>
      </c>
      <c r="B203" s="197">
        <v>55604</v>
      </c>
      <c r="C203" s="197" t="s">
        <v>2846</v>
      </c>
      <c r="D203" s="197" t="s">
        <v>2734</v>
      </c>
      <c r="E203" s="198">
        <v>44858</v>
      </c>
      <c r="F203" s="197" t="b">
        <v>1</v>
      </c>
      <c r="G203" s="197" t="s">
        <v>2847</v>
      </c>
      <c r="H203" s="233">
        <v>31670</v>
      </c>
    </row>
    <row r="204" spans="1:8" x14ac:dyDescent="0.25">
      <c r="A204" s="196" t="s">
        <v>1516</v>
      </c>
      <c r="B204" s="197">
        <v>99274</v>
      </c>
      <c r="C204" s="197" t="s">
        <v>2848</v>
      </c>
      <c r="D204" s="197" t="s">
        <v>2452</v>
      </c>
      <c r="E204" s="198">
        <v>45476</v>
      </c>
      <c r="F204" s="197" t="b">
        <v>1</v>
      </c>
      <c r="G204" s="197" t="s">
        <v>2849</v>
      </c>
      <c r="H204" s="233">
        <v>27062</v>
      </c>
    </row>
    <row r="205" spans="1:8" x14ac:dyDescent="0.25">
      <c r="A205" s="196" t="s">
        <v>32</v>
      </c>
      <c r="B205" s="197">
        <v>98968</v>
      </c>
      <c r="C205" s="197" t="s">
        <v>2850</v>
      </c>
      <c r="D205" s="197" t="s">
        <v>2446</v>
      </c>
      <c r="E205" s="198">
        <v>45344</v>
      </c>
      <c r="F205" s="197" t="b">
        <v>1</v>
      </c>
      <c r="G205" s="197" t="s">
        <v>2851</v>
      </c>
      <c r="H205" s="233">
        <v>32919</v>
      </c>
    </row>
    <row r="206" spans="1:8" x14ac:dyDescent="0.25">
      <c r="A206" s="196" t="s">
        <v>1722</v>
      </c>
      <c r="B206" s="197">
        <v>10051</v>
      </c>
      <c r="C206" s="197" t="s">
        <v>2852</v>
      </c>
      <c r="D206" s="197" t="s">
        <v>2645</v>
      </c>
      <c r="E206" s="198">
        <v>37762</v>
      </c>
      <c r="F206" s="197" t="b">
        <v>1</v>
      </c>
      <c r="G206" s="197" t="s">
        <v>2853</v>
      </c>
      <c r="H206" s="233">
        <v>24154</v>
      </c>
    </row>
    <row r="207" spans="1:8" x14ac:dyDescent="0.25">
      <c r="A207" s="196" t="s">
        <v>1722</v>
      </c>
      <c r="B207" s="197">
        <v>66191</v>
      </c>
      <c r="C207" s="197" t="s">
        <v>2854</v>
      </c>
      <c r="D207" s="197" t="s">
        <v>2432</v>
      </c>
      <c r="E207" s="198">
        <v>36368</v>
      </c>
      <c r="F207" s="197" t="b">
        <v>1</v>
      </c>
      <c r="G207" s="197" t="s">
        <v>2855</v>
      </c>
      <c r="H207" s="233">
        <v>24112</v>
      </c>
    </row>
    <row r="208" spans="1:8" x14ac:dyDescent="0.25">
      <c r="A208" s="196" t="s">
        <v>614</v>
      </c>
      <c r="B208" s="197">
        <v>99115</v>
      </c>
      <c r="C208" s="197" t="s">
        <v>2856</v>
      </c>
      <c r="D208" s="197" t="s">
        <v>2452</v>
      </c>
      <c r="E208" s="198">
        <v>45418</v>
      </c>
      <c r="F208" s="197" t="b">
        <v>1</v>
      </c>
      <c r="G208" s="197" t="s">
        <v>2857</v>
      </c>
      <c r="H208" s="233">
        <v>36423</v>
      </c>
    </row>
    <row r="209" spans="1:8" x14ac:dyDescent="0.25">
      <c r="A209" s="196" t="s">
        <v>113</v>
      </c>
      <c r="B209" s="197">
        <v>96708</v>
      </c>
      <c r="C209" s="197" t="s">
        <v>2858</v>
      </c>
      <c r="D209" s="197" t="s">
        <v>2446</v>
      </c>
      <c r="E209" s="198">
        <v>44263</v>
      </c>
      <c r="F209" s="197" t="b">
        <v>1</v>
      </c>
      <c r="G209" s="197" t="s">
        <v>2859</v>
      </c>
      <c r="H209" s="233">
        <v>32045</v>
      </c>
    </row>
    <row r="210" spans="1:8" x14ac:dyDescent="0.25">
      <c r="A210" s="196" t="s">
        <v>819</v>
      </c>
      <c r="B210" s="197">
        <v>6129</v>
      </c>
      <c r="C210" s="197" t="s">
        <v>2860</v>
      </c>
      <c r="D210" s="197" t="s">
        <v>2861</v>
      </c>
      <c r="E210" s="198">
        <v>41680</v>
      </c>
      <c r="F210" s="197" t="b">
        <v>1</v>
      </c>
      <c r="G210" s="197" t="s">
        <v>2862</v>
      </c>
      <c r="H210" s="233">
        <v>26547</v>
      </c>
    </row>
    <row r="211" spans="1:8" x14ac:dyDescent="0.25">
      <c r="A211" s="196" t="s">
        <v>11</v>
      </c>
      <c r="B211" s="197">
        <v>99172</v>
      </c>
      <c r="C211" s="197" t="s">
        <v>2863</v>
      </c>
      <c r="D211" s="197" t="s">
        <v>2428</v>
      </c>
      <c r="E211" s="198">
        <v>45432</v>
      </c>
      <c r="F211" s="197" t="b">
        <v>1</v>
      </c>
      <c r="G211" s="197" t="s">
        <v>2864</v>
      </c>
      <c r="H211" s="233">
        <v>28240</v>
      </c>
    </row>
    <row r="212" spans="1:8" x14ac:dyDescent="0.25">
      <c r="A212" s="196" t="s">
        <v>1845</v>
      </c>
      <c r="B212" s="197">
        <v>48202</v>
      </c>
      <c r="C212" s="197" t="s">
        <v>2865</v>
      </c>
      <c r="D212" s="197" t="s">
        <v>2452</v>
      </c>
      <c r="E212" s="198">
        <v>45043</v>
      </c>
      <c r="F212" s="197" t="b">
        <v>1</v>
      </c>
      <c r="G212" s="197">
        <v>4100039377</v>
      </c>
      <c r="H212" s="233">
        <v>27391</v>
      </c>
    </row>
    <row r="213" spans="1:8" x14ac:dyDescent="0.25">
      <c r="A213" s="196" t="s">
        <v>1489</v>
      </c>
      <c r="B213" s="197">
        <v>99500</v>
      </c>
      <c r="C213" s="197" t="s">
        <v>2866</v>
      </c>
      <c r="D213" s="197" t="s">
        <v>2446</v>
      </c>
      <c r="E213" s="198">
        <v>45574</v>
      </c>
      <c r="F213" s="197" t="b">
        <v>1</v>
      </c>
      <c r="G213" s="197" t="s">
        <v>2867</v>
      </c>
      <c r="H213" s="233">
        <v>34673</v>
      </c>
    </row>
    <row r="214" spans="1:8" x14ac:dyDescent="0.25">
      <c r="A214" s="196" t="s">
        <v>1845</v>
      </c>
      <c r="B214" s="197">
        <v>48288</v>
      </c>
      <c r="C214" s="197" t="s">
        <v>2868</v>
      </c>
      <c r="D214" s="197" t="s">
        <v>2452</v>
      </c>
      <c r="E214" s="198">
        <v>45348</v>
      </c>
      <c r="F214" s="197" t="b">
        <v>1</v>
      </c>
      <c r="G214" s="197">
        <v>2600122020</v>
      </c>
      <c r="H214" s="233">
        <v>27124</v>
      </c>
    </row>
    <row r="215" spans="1:8" x14ac:dyDescent="0.25">
      <c r="A215" s="196" t="s">
        <v>970</v>
      </c>
      <c r="B215" s="197">
        <v>98740</v>
      </c>
      <c r="C215" s="197" t="s">
        <v>2869</v>
      </c>
      <c r="D215" s="197" t="s">
        <v>2452</v>
      </c>
      <c r="E215" s="198">
        <v>45176</v>
      </c>
      <c r="F215" s="197" t="b">
        <v>1</v>
      </c>
      <c r="G215" s="197" t="s">
        <v>2870</v>
      </c>
      <c r="H215" s="233">
        <v>36545</v>
      </c>
    </row>
    <row r="216" spans="1:8" x14ac:dyDescent="0.25">
      <c r="A216" s="196" t="s">
        <v>715</v>
      </c>
      <c r="B216" s="197">
        <v>8911</v>
      </c>
      <c r="C216" s="197" t="s">
        <v>2871</v>
      </c>
      <c r="D216" s="197" t="s">
        <v>2438</v>
      </c>
      <c r="E216" s="198">
        <v>42887</v>
      </c>
      <c r="F216" s="197" t="b">
        <v>1</v>
      </c>
      <c r="G216" s="197" t="s">
        <v>2872</v>
      </c>
      <c r="H216" s="233">
        <v>33163</v>
      </c>
    </row>
    <row r="217" spans="1:8" ht="26.25" x14ac:dyDescent="0.25">
      <c r="A217" s="196" t="s">
        <v>1232</v>
      </c>
      <c r="B217" s="197">
        <v>96678</v>
      </c>
      <c r="C217" s="197" t="s">
        <v>2873</v>
      </c>
      <c r="D217" s="197" t="s">
        <v>2452</v>
      </c>
      <c r="E217" s="198">
        <v>44252</v>
      </c>
      <c r="F217" s="197" t="b">
        <v>1</v>
      </c>
      <c r="G217" s="197" t="s">
        <v>2874</v>
      </c>
      <c r="H217" s="233">
        <v>33507</v>
      </c>
    </row>
    <row r="218" spans="1:8" x14ac:dyDescent="0.25">
      <c r="A218" s="196" t="s">
        <v>11</v>
      </c>
      <c r="B218" s="197">
        <v>1118</v>
      </c>
      <c r="C218" s="197" t="s">
        <v>2875</v>
      </c>
      <c r="D218" s="197" t="s">
        <v>2465</v>
      </c>
      <c r="E218" s="198">
        <v>41960</v>
      </c>
      <c r="F218" s="197" t="b">
        <v>1</v>
      </c>
      <c r="G218" s="197" t="s">
        <v>2876</v>
      </c>
      <c r="H218" s="233">
        <v>23482</v>
      </c>
    </row>
    <row r="219" spans="1:8" x14ac:dyDescent="0.25">
      <c r="A219" s="196" t="s">
        <v>1232</v>
      </c>
      <c r="B219" s="197">
        <v>95586</v>
      </c>
      <c r="C219" s="197" t="s">
        <v>2877</v>
      </c>
      <c r="D219" s="197" t="s">
        <v>2452</v>
      </c>
      <c r="E219" s="198">
        <v>43787</v>
      </c>
      <c r="F219" s="197" t="b">
        <v>1</v>
      </c>
      <c r="G219" s="197" t="s">
        <v>2878</v>
      </c>
      <c r="H219" s="233">
        <v>27931</v>
      </c>
    </row>
    <row r="220" spans="1:8" x14ac:dyDescent="0.25">
      <c r="A220" s="196" t="s">
        <v>254</v>
      </c>
      <c r="B220" s="197">
        <v>1258</v>
      </c>
      <c r="C220" s="197" t="s">
        <v>2879</v>
      </c>
      <c r="D220" s="197" t="s">
        <v>2880</v>
      </c>
      <c r="E220" s="198">
        <v>45425</v>
      </c>
      <c r="F220" s="197" t="b">
        <v>1</v>
      </c>
      <c r="G220" s="197" t="s">
        <v>2881</v>
      </c>
      <c r="H220" s="233">
        <v>33987</v>
      </c>
    </row>
    <row r="221" spans="1:8" x14ac:dyDescent="0.25">
      <c r="A221" s="196" t="s">
        <v>970</v>
      </c>
      <c r="B221" s="197">
        <v>97990</v>
      </c>
      <c r="C221" s="197" t="s">
        <v>2882</v>
      </c>
      <c r="D221" s="197" t="s">
        <v>2452</v>
      </c>
      <c r="E221" s="198">
        <v>44789</v>
      </c>
      <c r="F221" s="197" t="b">
        <v>1</v>
      </c>
      <c r="G221" s="197" t="s">
        <v>2883</v>
      </c>
      <c r="H221" s="233">
        <v>27710</v>
      </c>
    </row>
    <row r="222" spans="1:8" x14ac:dyDescent="0.25">
      <c r="A222" s="196" t="s">
        <v>1675</v>
      </c>
      <c r="B222" s="197">
        <v>95652</v>
      </c>
      <c r="C222" s="197" t="s">
        <v>2884</v>
      </c>
      <c r="D222" s="197" t="s">
        <v>2516</v>
      </c>
      <c r="E222" s="198">
        <v>43860</v>
      </c>
      <c r="F222" s="197" t="b">
        <v>1</v>
      </c>
      <c r="G222" s="197" t="s">
        <v>2885</v>
      </c>
      <c r="H222" s="233">
        <v>37108</v>
      </c>
    </row>
    <row r="223" spans="1:8" x14ac:dyDescent="0.25">
      <c r="A223" s="196" t="s">
        <v>970</v>
      </c>
      <c r="B223" s="197">
        <v>9089</v>
      </c>
      <c r="C223" s="197" t="s">
        <v>2884</v>
      </c>
      <c r="D223" s="197" t="s">
        <v>2452</v>
      </c>
      <c r="E223" s="198">
        <v>42969</v>
      </c>
      <c r="F223" s="197" t="b">
        <v>1</v>
      </c>
      <c r="G223" s="197" t="s">
        <v>2886</v>
      </c>
      <c r="H223" s="233">
        <v>28275</v>
      </c>
    </row>
    <row r="224" spans="1:8" x14ac:dyDescent="0.25">
      <c r="A224" s="196" t="s">
        <v>254</v>
      </c>
      <c r="B224" s="197">
        <v>1228</v>
      </c>
      <c r="C224" s="197" t="s">
        <v>2887</v>
      </c>
      <c r="D224" s="197" t="s">
        <v>2888</v>
      </c>
      <c r="E224" s="198">
        <v>45068</v>
      </c>
      <c r="F224" s="197" t="b">
        <v>1</v>
      </c>
      <c r="G224" s="197" t="s">
        <v>2889</v>
      </c>
      <c r="H224" s="233">
        <v>34718</v>
      </c>
    </row>
    <row r="225" spans="1:8" x14ac:dyDescent="0.25">
      <c r="A225" s="196" t="s">
        <v>1722</v>
      </c>
      <c r="B225" s="197">
        <v>1248</v>
      </c>
      <c r="C225" s="197" t="s">
        <v>2890</v>
      </c>
      <c r="D225" s="197" t="s">
        <v>2891</v>
      </c>
      <c r="E225" s="198">
        <v>45467</v>
      </c>
      <c r="F225" s="197" t="b">
        <v>1</v>
      </c>
      <c r="G225" s="197" t="s">
        <v>2892</v>
      </c>
      <c r="H225" s="233">
        <v>32597</v>
      </c>
    </row>
    <row r="226" spans="1:8" x14ac:dyDescent="0.25">
      <c r="A226" s="196" t="s">
        <v>1232</v>
      </c>
      <c r="B226" s="197">
        <v>7896</v>
      </c>
      <c r="C226" s="197" t="s">
        <v>2893</v>
      </c>
      <c r="D226" s="197" t="s">
        <v>2452</v>
      </c>
      <c r="E226" s="198">
        <v>42494</v>
      </c>
      <c r="F226" s="197" t="b">
        <v>1</v>
      </c>
      <c r="G226" s="197" t="s">
        <v>2894</v>
      </c>
      <c r="H226" s="233">
        <v>25302</v>
      </c>
    </row>
    <row r="227" spans="1:8" x14ac:dyDescent="0.25">
      <c r="A227" s="196" t="s">
        <v>1348</v>
      </c>
      <c r="B227" s="197">
        <v>98230</v>
      </c>
      <c r="C227" s="197" t="s">
        <v>2895</v>
      </c>
      <c r="D227" s="197" t="s">
        <v>2449</v>
      </c>
      <c r="E227" s="198">
        <v>44951</v>
      </c>
      <c r="F227" s="197" t="b">
        <v>1</v>
      </c>
      <c r="G227" s="197" t="s">
        <v>2896</v>
      </c>
      <c r="H227" s="233">
        <v>22699</v>
      </c>
    </row>
    <row r="228" spans="1:8" x14ac:dyDescent="0.25">
      <c r="A228" s="196" t="s">
        <v>84</v>
      </c>
      <c r="B228" s="197">
        <v>90043</v>
      </c>
      <c r="C228" s="197" t="s">
        <v>2897</v>
      </c>
      <c r="D228" s="197" t="s">
        <v>2627</v>
      </c>
      <c r="E228" s="198">
        <v>42310</v>
      </c>
      <c r="F228" s="197" t="b">
        <v>1</v>
      </c>
      <c r="G228" s="197" t="s">
        <v>2898</v>
      </c>
      <c r="H228" s="233">
        <v>29796</v>
      </c>
    </row>
    <row r="229" spans="1:8" x14ac:dyDescent="0.25">
      <c r="A229" s="196" t="s">
        <v>1603</v>
      </c>
      <c r="B229" s="197">
        <v>1182</v>
      </c>
      <c r="C229" s="197" t="s">
        <v>2899</v>
      </c>
      <c r="D229" s="197" t="s">
        <v>2792</v>
      </c>
      <c r="E229" s="198">
        <v>37466</v>
      </c>
      <c r="F229" s="197" t="b">
        <v>1</v>
      </c>
      <c r="G229" s="197" t="s">
        <v>2900</v>
      </c>
      <c r="H229" s="233">
        <v>23056</v>
      </c>
    </row>
    <row r="230" spans="1:8" x14ac:dyDescent="0.25">
      <c r="A230" s="196" t="s">
        <v>970</v>
      </c>
      <c r="B230" s="197">
        <v>3811</v>
      </c>
      <c r="C230" s="197" t="s">
        <v>2901</v>
      </c>
      <c r="D230" s="197" t="s">
        <v>2438</v>
      </c>
      <c r="E230" s="198">
        <v>39937</v>
      </c>
      <c r="F230" s="197" t="b">
        <v>1</v>
      </c>
      <c r="G230" s="197" t="s">
        <v>2902</v>
      </c>
      <c r="H230" s="233">
        <v>22093</v>
      </c>
    </row>
    <row r="231" spans="1:8" x14ac:dyDescent="0.25">
      <c r="A231" s="196" t="s">
        <v>970</v>
      </c>
      <c r="B231" s="197">
        <v>8797</v>
      </c>
      <c r="C231" s="197" t="s">
        <v>2903</v>
      </c>
      <c r="D231" s="197" t="s">
        <v>2744</v>
      </c>
      <c r="E231" s="198">
        <v>42835</v>
      </c>
      <c r="F231" s="197" t="b">
        <v>1</v>
      </c>
      <c r="G231" s="197" t="s">
        <v>2904</v>
      </c>
      <c r="H231" s="233">
        <v>34371</v>
      </c>
    </row>
    <row r="232" spans="1:8" x14ac:dyDescent="0.25">
      <c r="A232" s="196" t="s">
        <v>1348</v>
      </c>
      <c r="B232" s="197">
        <v>95002</v>
      </c>
      <c r="C232" s="197" t="s">
        <v>2905</v>
      </c>
      <c r="D232" s="197" t="s">
        <v>2438</v>
      </c>
      <c r="E232" s="198">
        <v>43441</v>
      </c>
      <c r="F232" s="197" t="b">
        <v>1</v>
      </c>
      <c r="G232" s="197" t="s">
        <v>2906</v>
      </c>
      <c r="H232" s="233">
        <v>33048</v>
      </c>
    </row>
    <row r="233" spans="1:8" x14ac:dyDescent="0.25">
      <c r="A233" s="196" t="s">
        <v>1489</v>
      </c>
      <c r="B233" s="197">
        <v>96458</v>
      </c>
      <c r="C233" s="197" t="s">
        <v>2907</v>
      </c>
      <c r="D233" s="197" t="s">
        <v>2627</v>
      </c>
      <c r="E233" s="198">
        <v>44084</v>
      </c>
      <c r="F233" s="197" t="b">
        <v>1</v>
      </c>
      <c r="G233" s="197" t="s">
        <v>2908</v>
      </c>
      <c r="H233" s="233">
        <v>28406</v>
      </c>
    </row>
    <row r="234" spans="1:8" x14ac:dyDescent="0.25">
      <c r="A234" s="196" t="s">
        <v>819</v>
      </c>
      <c r="B234" s="197">
        <v>1245</v>
      </c>
      <c r="C234" s="197" t="s">
        <v>2909</v>
      </c>
      <c r="D234" s="197" t="s">
        <v>2744</v>
      </c>
      <c r="E234" s="198">
        <v>37746</v>
      </c>
      <c r="F234" s="197" t="b">
        <v>1</v>
      </c>
      <c r="G234" s="197" t="s">
        <v>2910</v>
      </c>
      <c r="H234" s="233">
        <v>29286</v>
      </c>
    </row>
    <row r="235" spans="1:8" x14ac:dyDescent="0.25">
      <c r="A235" s="196" t="s">
        <v>1577</v>
      </c>
      <c r="B235" s="197">
        <v>90090</v>
      </c>
      <c r="C235" s="197" t="s">
        <v>2911</v>
      </c>
      <c r="D235" s="197" t="s">
        <v>2912</v>
      </c>
      <c r="E235" s="198">
        <v>42887</v>
      </c>
      <c r="F235" s="197" t="b">
        <v>1</v>
      </c>
      <c r="G235" s="197" t="s">
        <v>2913</v>
      </c>
      <c r="H235" s="233">
        <v>33725</v>
      </c>
    </row>
    <row r="236" spans="1:8" x14ac:dyDescent="0.25">
      <c r="A236" s="196" t="s">
        <v>1577</v>
      </c>
      <c r="B236" s="197">
        <v>3267</v>
      </c>
      <c r="C236" s="197" t="s">
        <v>2914</v>
      </c>
      <c r="D236" s="197" t="s">
        <v>2513</v>
      </c>
      <c r="E236" s="198">
        <v>39302</v>
      </c>
      <c r="F236" s="197" t="b">
        <v>1</v>
      </c>
      <c r="G236" s="197" t="s">
        <v>2915</v>
      </c>
      <c r="H236" s="233">
        <v>23464</v>
      </c>
    </row>
    <row r="237" spans="1:8" x14ac:dyDescent="0.25">
      <c r="A237" s="196" t="s">
        <v>1489</v>
      </c>
      <c r="B237" s="197">
        <v>97903</v>
      </c>
      <c r="C237" s="197" t="s">
        <v>2916</v>
      </c>
      <c r="D237" s="197" t="s">
        <v>2428</v>
      </c>
      <c r="E237" s="198">
        <v>44747</v>
      </c>
      <c r="F237" s="197" t="b">
        <v>1</v>
      </c>
      <c r="G237" s="197" t="s">
        <v>2917</v>
      </c>
      <c r="H237" s="233">
        <v>28791</v>
      </c>
    </row>
    <row r="238" spans="1:8" x14ac:dyDescent="0.25">
      <c r="A238" s="196" t="s">
        <v>254</v>
      </c>
      <c r="B238" s="197">
        <v>1895</v>
      </c>
      <c r="C238" s="197" t="s">
        <v>2918</v>
      </c>
      <c r="D238" s="197" t="s">
        <v>2919</v>
      </c>
      <c r="E238" s="198">
        <v>38789</v>
      </c>
      <c r="F238" s="197" t="b">
        <v>1</v>
      </c>
      <c r="G238" s="197" t="s">
        <v>2920</v>
      </c>
      <c r="H238" s="233">
        <v>25941</v>
      </c>
    </row>
    <row r="239" spans="1:8" x14ac:dyDescent="0.25">
      <c r="A239" s="196" t="s">
        <v>1845</v>
      </c>
      <c r="B239" s="197">
        <v>45018</v>
      </c>
      <c r="C239" s="197" t="s">
        <v>2921</v>
      </c>
      <c r="D239" s="197" t="s">
        <v>2691</v>
      </c>
      <c r="E239" s="198">
        <v>38604</v>
      </c>
      <c r="F239" s="197" t="b">
        <v>1</v>
      </c>
      <c r="G239" s="197"/>
      <c r="H239" s="233">
        <v>23898</v>
      </c>
    </row>
    <row r="240" spans="1:8" x14ac:dyDescent="0.25">
      <c r="A240" s="196" t="s">
        <v>1232</v>
      </c>
      <c r="B240" s="197">
        <v>4991</v>
      </c>
      <c r="C240" s="197" t="s">
        <v>2922</v>
      </c>
      <c r="D240" s="197" t="s">
        <v>2465</v>
      </c>
      <c r="E240" s="198">
        <v>40665</v>
      </c>
      <c r="F240" s="197" t="b">
        <v>1</v>
      </c>
      <c r="G240" s="197" t="s">
        <v>2923</v>
      </c>
      <c r="H240" s="233">
        <v>25884</v>
      </c>
    </row>
    <row r="241" spans="1:8" x14ac:dyDescent="0.25">
      <c r="A241" s="196" t="s">
        <v>254</v>
      </c>
      <c r="B241" s="197">
        <v>99284</v>
      </c>
      <c r="C241" s="197" t="s">
        <v>2924</v>
      </c>
      <c r="D241" s="197" t="s">
        <v>2734</v>
      </c>
      <c r="E241" s="198">
        <v>45481</v>
      </c>
      <c r="F241" s="197" t="b">
        <v>1</v>
      </c>
      <c r="G241" s="197">
        <v>1606103745</v>
      </c>
      <c r="H241" s="233">
        <v>37372</v>
      </c>
    </row>
    <row r="242" spans="1:8" x14ac:dyDescent="0.25">
      <c r="A242" s="196" t="s">
        <v>1232</v>
      </c>
      <c r="B242" s="197">
        <v>99072</v>
      </c>
      <c r="C242" s="197" t="s">
        <v>2925</v>
      </c>
      <c r="D242" s="197" t="s">
        <v>2452</v>
      </c>
      <c r="E242" s="198">
        <v>45400</v>
      </c>
      <c r="F242" s="197" t="b">
        <v>1</v>
      </c>
      <c r="G242" s="197" t="s">
        <v>2926</v>
      </c>
      <c r="H242" s="233">
        <v>34985</v>
      </c>
    </row>
    <row r="243" spans="1:8" x14ac:dyDescent="0.25">
      <c r="A243" s="196" t="s">
        <v>32</v>
      </c>
      <c r="B243" s="197">
        <v>98792</v>
      </c>
      <c r="C243" s="197" t="s">
        <v>2927</v>
      </c>
      <c r="D243" s="197" t="s">
        <v>2428</v>
      </c>
      <c r="E243" s="198">
        <v>45197</v>
      </c>
      <c r="F243" s="197" t="b">
        <v>1</v>
      </c>
      <c r="G243" s="197" t="s">
        <v>2928</v>
      </c>
      <c r="H243" s="233">
        <v>34738</v>
      </c>
    </row>
    <row r="244" spans="1:8" x14ac:dyDescent="0.25">
      <c r="A244" s="196" t="s">
        <v>1516</v>
      </c>
      <c r="B244" s="197">
        <v>1425</v>
      </c>
      <c r="C244" s="197" t="s">
        <v>2929</v>
      </c>
      <c r="D244" s="197" t="s">
        <v>2547</v>
      </c>
      <c r="E244" s="198">
        <v>45222</v>
      </c>
      <c r="F244" s="197" t="b">
        <v>1</v>
      </c>
      <c r="G244" s="197" t="s">
        <v>2930</v>
      </c>
      <c r="H244" s="233">
        <v>24977</v>
      </c>
    </row>
    <row r="245" spans="1:8" x14ac:dyDescent="0.25">
      <c r="A245" s="196" t="s">
        <v>414</v>
      </c>
      <c r="B245" s="197">
        <v>98380</v>
      </c>
      <c r="C245" s="197" t="s">
        <v>2931</v>
      </c>
      <c r="D245" s="197" t="s">
        <v>2452</v>
      </c>
      <c r="E245" s="198">
        <v>45040</v>
      </c>
      <c r="F245" s="197" t="b">
        <v>1</v>
      </c>
      <c r="G245" s="197" t="s">
        <v>2932</v>
      </c>
      <c r="H245" s="233">
        <v>22702</v>
      </c>
    </row>
    <row r="246" spans="1:8" x14ac:dyDescent="0.25">
      <c r="A246" s="196" t="s">
        <v>715</v>
      </c>
      <c r="B246" s="197">
        <v>4444</v>
      </c>
      <c r="C246" s="197" t="s">
        <v>2933</v>
      </c>
      <c r="D246" s="197" t="s">
        <v>2452</v>
      </c>
      <c r="E246" s="198">
        <v>40624</v>
      </c>
      <c r="F246" s="197" t="b">
        <v>1</v>
      </c>
      <c r="G246" s="197" t="s">
        <v>2934</v>
      </c>
      <c r="H246" s="233">
        <v>26070</v>
      </c>
    </row>
    <row r="247" spans="1:8" x14ac:dyDescent="0.25">
      <c r="A247" s="196" t="s">
        <v>1075</v>
      </c>
      <c r="B247" s="197">
        <v>8234</v>
      </c>
      <c r="C247" s="197" t="s">
        <v>2935</v>
      </c>
      <c r="D247" s="197" t="s">
        <v>2458</v>
      </c>
      <c r="E247" s="198">
        <v>42626</v>
      </c>
      <c r="F247" s="197" t="b">
        <v>1</v>
      </c>
      <c r="G247" s="197" t="s">
        <v>2936</v>
      </c>
      <c r="H247" s="233">
        <v>33545</v>
      </c>
    </row>
    <row r="248" spans="1:8" x14ac:dyDescent="0.25">
      <c r="A248" s="196" t="s">
        <v>970</v>
      </c>
      <c r="B248" s="197">
        <v>9340</v>
      </c>
      <c r="C248" s="197" t="s">
        <v>2937</v>
      </c>
      <c r="D248" s="197" t="s">
        <v>2479</v>
      </c>
      <c r="E248" s="198">
        <v>43069</v>
      </c>
      <c r="F248" s="197" t="b">
        <v>1</v>
      </c>
      <c r="G248" s="197" t="s">
        <v>2938</v>
      </c>
      <c r="H248" s="233">
        <v>32340</v>
      </c>
    </row>
    <row r="249" spans="1:8" x14ac:dyDescent="0.25">
      <c r="A249" s="196" t="s">
        <v>819</v>
      </c>
      <c r="B249" s="197">
        <v>99152</v>
      </c>
      <c r="C249" s="197" t="s">
        <v>2939</v>
      </c>
      <c r="D249" s="197" t="s">
        <v>2438</v>
      </c>
      <c r="E249" s="198">
        <v>45426</v>
      </c>
      <c r="F249" s="197" t="b">
        <v>1</v>
      </c>
      <c r="G249" s="197" t="s">
        <v>2940</v>
      </c>
      <c r="H249" s="233">
        <v>33194</v>
      </c>
    </row>
    <row r="250" spans="1:8" x14ac:dyDescent="0.25">
      <c r="A250" s="196" t="s">
        <v>614</v>
      </c>
      <c r="B250" s="197">
        <v>99146</v>
      </c>
      <c r="C250" s="197" t="s">
        <v>2941</v>
      </c>
      <c r="D250" s="197" t="s">
        <v>2452</v>
      </c>
      <c r="E250" s="198">
        <v>45425</v>
      </c>
      <c r="F250" s="197" t="b">
        <v>1</v>
      </c>
      <c r="G250" s="197" t="s">
        <v>2942</v>
      </c>
      <c r="H250" s="233">
        <v>26048</v>
      </c>
    </row>
    <row r="251" spans="1:8" x14ac:dyDescent="0.25">
      <c r="A251" s="196" t="s">
        <v>1675</v>
      </c>
      <c r="B251" s="197">
        <v>66487</v>
      </c>
      <c r="C251" s="197" t="s">
        <v>2943</v>
      </c>
      <c r="D251" s="197" t="s">
        <v>2596</v>
      </c>
      <c r="E251" s="198">
        <v>42996</v>
      </c>
      <c r="F251" s="197" t="b">
        <v>1</v>
      </c>
      <c r="G251" s="197" t="s">
        <v>2944</v>
      </c>
      <c r="H251" s="233">
        <v>23534</v>
      </c>
    </row>
    <row r="252" spans="1:8" x14ac:dyDescent="0.25">
      <c r="A252" s="196" t="s">
        <v>1113</v>
      </c>
      <c r="B252" s="197">
        <v>98735</v>
      </c>
      <c r="C252" s="197" t="s">
        <v>2945</v>
      </c>
      <c r="D252" s="197" t="s">
        <v>2438</v>
      </c>
      <c r="E252" s="198">
        <v>45175</v>
      </c>
      <c r="F252" s="197" t="b">
        <v>1</v>
      </c>
      <c r="G252" s="197" t="s">
        <v>2946</v>
      </c>
      <c r="H252" s="233">
        <v>31917</v>
      </c>
    </row>
    <row r="253" spans="1:8" x14ac:dyDescent="0.25">
      <c r="A253" s="196" t="s">
        <v>884</v>
      </c>
      <c r="B253" s="197">
        <v>9877</v>
      </c>
      <c r="C253" s="197" t="s">
        <v>2947</v>
      </c>
      <c r="D253" s="197" t="s">
        <v>2547</v>
      </c>
      <c r="E253" s="198">
        <v>43354</v>
      </c>
      <c r="F253" s="197" t="b">
        <v>1</v>
      </c>
      <c r="G253" s="197" t="s">
        <v>2948</v>
      </c>
      <c r="H253" s="233">
        <v>36160</v>
      </c>
    </row>
    <row r="254" spans="1:8" x14ac:dyDescent="0.25">
      <c r="A254" s="196" t="s">
        <v>1348</v>
      </c>
      <c r="B254" s="197">
        <v>97739</v>
      </c>
      <c r="C254" s="197" t="s">
        <v>2949</v>
      </c>
      <c r="D254" s="197" t="s">
        <v>2452</v>
      </c>
      <c r="E254" s="198">
        <v>44690</v>
      </c>
      <c r="F254" s="197" t="b">
        <v>1</v>
      </c>
      <c r="G254" s="197" t="s">
        <v>2950</v>
      </c>
      <c r="H254" s="233">
        <v>30210</v>
      </c>
    </row>
    <row r="255" spans="1:8" x14ac:dyDescent="0.25">
      <c r="A255" s="196" t="s">
        <v>614</v>
      </c>
      <c r="B255" s="197">
        <v>9282</v>
      </c>
      <c r="C255" s="197" t="s">
        <v>2951</v>
      </c>
      <c r="D255" s="197" t="s">
        <v>2452</v>
      </c>
      <c r="E255" s="198">
        <v>43024</v>
      </c>
      <c r="F255" s="197" t="b">
        <v>1</v>
      </c>
      <c r="G255" s="197" t="s">
        <v>2952</v>
      </c>
      <c r="H255" s="233">
        <v>31055</v>
      </c>
    </row>
    <row r="256" spans="1:8" x14ac:dyDescent="0.25">
      <c r="A256" s="196" t="s">
        <v>1845</v>
      </c>
      <c r="B256" s="197">
        <v>48264</v>
      </c>
      <c r="C256" s="197" t="s">
        <v>2953</v>
      </c>
      <c r="D256" s="197" t="s">
        <v>2449</v>
      </c>
      <c r="E256" s="198">
        <v>45208</v>
      </c>
      <c r="F256" s="197" t="b">
        <v>1</v>
      </c>
      <c r="G256" s="197">
        <v>2105343362</v>
      </c>
      <c r="H256" s="233">
        <v>36010</v>
      </c>
    </row>
    <row r="257" spans="1:8" x14ac:dyDescent="0.25">
      <c r="A257" s="196" t="s">
        <v>884</v>
      </c>
      <c r="B257" s="197">
        <v>95345</v>
      </c>
      <c r="C257" s="197" t="s">
        <v>2954</v>
      </c>
      <c r="D257" s="197" t="s">
        <v>2438</v>
      </c>
      <c r="E257" s="198">
        <v>43656</v>
      </c>
      <c r="F257" s="197" t="b">
        <v>1</v>
      </c>
      <c r="G257" s="197" t="s">
        <v>2955</v>
      </c>
      <c r="H257" s="233">
        <v>30783</v>
      </c>
    </row>
    <row r="258" spans="1:8" x14ac:dyDescent="0.25">
      <c r="A258" s="196" t="s">
        <v>254</v>
      </c>
      <c r="B258" s="197">
        <v>1152</v>
      </c>
      <c r="C258" s="197" t="s">
        <v>2956</v>
      </c>
      <c r="D258" s="197" t="s">
        <v>2957</v>
      </c>
      <c r="E258" s="198">
        <v>44501</v>
      </c>
      <c r="F258" s="197" t="b">
        <v>1</v>
      </c>
      <c r="G258" s="197" t="s">
        <v>2958</v>
      </c>
      <c r="H258" s="233">
        <v>22490</v>
      </c>
    </row>
    <row r="259" spans="1:8" x14ac:dyDescent="0.25">
      <c r="A259" s="196" t="s">
        <v>1113</v>
      </c>
      <c r="B259" s="197">
        <v>9826</v>
      </c>
      <c r="C259" s="197" t="s">
        <v>2959</v>
      </c>
      <c r="D259" s="197" t="s">
        <v>2438</v>
      </c>
      <c r="E259" s="198">
        <v>43327</v>
      </c>
      <c r="F259" s="197" t="b">
        <v>1</v>
      </c>
      <c r="G259" s="197" t="s">
        <v>2960</v>
      </c>
      <c r="H259" s="233">
        <v>29684</v>
      </c>
    </row>
    <row r="260" spans="1:8" x14ac:dyDescent="0.25">
      <c r="A260" s="196" t="s">
        <v>414</v>
      </c>
      <c r="B260" s="197">
        <v>96245</v>
      </c>
      <c r="C260" s="197" t="s">
        <v>2961</v>
      </c>
      <c r="D260" s="197" t="s">
        <v>2452</v>
      </c>
      <c r="E260" s="198">
        <v>43991</v>
      </c>
      <c r="F260" s="197" t="b">
        <v>1</v>
      </c>
      <c r="G260" s="197" t="s">
        <v>2962</v>
      </c>
      <c r="H260" s="233">
        <v>31280</v>
      </c>
    </row>
    <row r="261" spans="1:8" x14ac:dyDescent="0.25">
      <c r="A261" s="196" t="s">
        <v>414</v>
      </c>
      <c r="B261" s="197">
        <v>1297</v>
      </c>
      <c r="C261" s="197" t="s">
        <v>2963</v>
      </c>
      <c r="D261" s="197" t="s">
        <v>2452</v>
      </c>
      <c r="E261" s="198">
        <v>37936</v>
      </c>
      <c r="F261" s="197" t="b">
        <v>1</v>
      </c>
      <c r="G261" s="197" t="s">
        <v>2964</v>
      </c>
      <c r="H261" s="233">
        <v>28536</v>
      </c>
    </row>
    <row r="262" spans="1:8" x14ac:dyDescent="0.25">
      <c r="A262" s="196" t="s">
        <v>1516</v>
      </c>
      <c r="B262" s="197">
        <v>1204</v>
      </c>
      <c r="C262" s="197" t="s">
        <v>2965</v>
      </c>
      <c r="D262" s="197" t="s">
        <v>2588</v>
      </c>
      <c r="E262" s="198">
        <v>44907</v>
      </c>
      <c r="F262" s="197" t="b">
        <v>1</v>
      </c>
      <c r="G262" s="197" t="s">
        <v>2966</v>
      </c>
      <c r="H262" s="233">
        <v>31777</v>
      </c>
    </row>
    <row r="263" spans="1:8" x14ac:dyDescent="0.25">
      <c r="A263" s="196" t="s">
        <v>884</v>
      </c>
      <c r="B263" s="197">
        <v>97632</v>
      </c>
      <c r="C263" s="197" t="s">
        <v>2967</v>
      </c>
      <c r="D263" s="197" t="s">
        <v>2449</v>
      </c>
      <c r="E263" s="198">
        <v>44630</v>
      </c>
      <c r="F263" s="197" t="b">
        <v>1</v>
      </c>
      <c r="G263" s="197" t="s">
        <v>2968</v>
      </c>
      <c r="H263" s="233">
        <v>28031</v>
      </c>
    </row>
    <row r="264" spans="1:8" x14ac:dyDescent="0.25">
      <c r="A264" s="196" t="s">
        <v>1348</v>
      </c>
      <c r="B264" s="197">
        <v>11444</v>
      </c>
      <c r="C264" s="197" t="s">
        <v>2969</v>
      </c>
      <c r="D264" s="197" t="s">
        <v>2452</v>
      </c>
      <c r="E264" s="198">
        <v>42933</v>
      </c>
      <c r="F264" s="197" t="b">
        <v>1</v>
      </c>
      <c r="G264" s="197" t="s">
        <v>2970</v>
      </c>
      <c r="H264" s="233">
        <v>23065</v>
      </c>
    </row>
    <row r="265" spans="1:8" x14ac:dyDescent="0.25">
      <c r="A265" s="196" t="s">
        <v>32</v>
      </c>
      <c r="B265" s="197">
        <v>99467</v>
      </c>
      <c r="C265" s="197" t="s">
        <v>2971</v>
      </c>
      <c r="D265" s="197" t="s">
        <v>2446</v>
      </c>
      <c r="E265" s="198">
        <v>45552</v>
      </c>
      <c r="F265" s="197" t="b">
        <v>1</v>
      </c>
      <c r="G265" s="197" t="s">
        <v>2972</v>
      </c>
      <c r="H265" s="233">
        <v>29534</v>
      </c>
    </row>
    <row r="266" spans="1:8" x14ac:dyDescent="0.25">
      <c r="A266" s="196" t="s">
        <v>414</v>
      </c>
      <c r="B266" s="197">
        <v>1170</v>
      </c>
      <c r="C266" s="197" t="s">
        <v>2973</v>
      </c>
      <c r="D266" s="197" t="s">
        <v>2547</v>
      </c>
      <c r="E266" s="198">
        <v>44565</v>
      </c>
      <c r="F266" s="197" t="b">
        <v>1</v>
      </c>
      <c r="G266" s="197" t="s">
        <v>2974</v>
      </c>
      <c r="H266" s="233">
        <v>22313</v>
      </c>
    </row>
    <row r="267" spans="1:8" x14ac:dyDescent="0.25">
      <c r="A267" s="196" t="s">
        <v>1348</v>
      </c>
      <c r="B267" s="197">
        <v>95404</v>
      </c>
      <c r="C267" s="197" t="s">
        <v>2975</v>
      </c>
      <c r="D267" s="197" t="s">
        <v>2452</v>
      </c>
      <c r="E267" s="198">
        <v>43675</v>
      </c>
      <c r="F267" s="197" t="b">
        <v>1</v>
      </c>
      <c r="G267" s="197" t="s">
        <v>2976</v>
      </c>
      <c r="H267" s="233">
        <v>23495</v>
      </c>
    </row>
    <row r="268" spans="1:8" x14ac:dyDescent="0.25">
      <c r="A268" s="196" t="s">
        <v>11</v>
      </c>
      <c r="B268" s="197">
        <v>98712</v>
      </c>
      <c r="C268" s="197" t="s">
        <v>2977</v>
      </c>
      <c r="D268" s="197" t="s">
        <v>2446</v>
      </c>
      <c r="E268" s="198">
        <v>45163</v>
      </c>
      <c r="F268" s="197" t="b">
        <v>1</v>
      </c>
      <c r="G268" s="197" t="s">
        <v>2978</v>
      </c>
      <c r="H268" s="233">
        <v>35565</v>
      </c>
    </row>
    <row r="269" spans="1:8" x14ac:dyDescent="0.25">
      <c r="A269" s="196" t="s">
        <v>970</v>
      </c>
      <c r="B269" s="197">
        <v>96372</v>
      </c>
      <c r="C269" s="197" t="s">
        <v>2979</v>
      </c>
      <c r="D269" s="197" t="s">
        <v>2438</v>
      </c>
      <c r="E269" s="198">
        <v>44049</v>
      </c>
      <c r="F269" s="197" t="b">
        <v>1</v>
      </c>
      <c r="G269" s="197" t="s">
        <v>2980</v>
      </c>
      <c r="H269" s="233">
        <v>30982</v>
      </c>
    </row>
    <row r="270" spans="1:8" x14ac:dyDescent="0.25">
      <c r="A270" s="196" t="s">
        <v>1778</v>
      </c>
      <c r="B270" s="197">
        <v>60465</v>
      </c>
      <c r="C270" s="197" t="s">
        <v>2981</v>
      </c>
      <c r="D270" s="197" t="s">
        <v>2651</v>
      </c>
      <c r="E270" s="198">
        <v>44092</v>
      </c>
      <c r="F270" s="197" t="b">
        <v>1</v>
      </c>
      <c r="G270" s="197">
        <v>1404820810</v>
      </c>
      <c r="H270" s="233">
        <v>35774</v>
      </c>
    </row>
    <row r="271" spans="1:8" x14ac:dyDescent="0.25">
      <c r="A271" s="196" t="s">
        <v>2419</v>
      </c>
      <c r="B271" s="197">
        <v>48057</v>
      </c>
      <c r="C271" s="197" t="s">
        <v>2981</v>
      </c>
      <c r="D271" s="197" t="s">
        <v>2651</v>
      </c>
      <c r="E271" s="198">
        <v>44092</v>
      </c>
      <c r="F271" s="197" t="b">
        <v>1</v>
      </c>
      <c r="G271" s="197">
        <v>1404820810</v>
      </c>
      <c r="H271" s="233">
        <v>35774</v>
      </c>
    </row>
    <row r="272" spans="1:8" x14ac:dyDescent="0.25">
      <c r="A272" s="196" t="s">
        <v>715</v>
      </c>
      <c r="B272" s="197">
        <v>96050</v>
      </c>
      <c r="C272" s="197" t="s">
        <v>2982</v>
      </c>
      <c r="D272" s="197" t="s">
        <v>2452</v>
      </c>
      <c r="E272" s="198">
        <v>43742</v>
      </c>
      <c r="F272" s="197" t="b">
        <v>1</v>
      </c>
      <c r="G272" s="197" t="s">
        <v>2983</v>
      </c>
      <c r="H272" s="233">
        <v>26765</v>
      </c>
    </row>
    <row r="273" spans="1:8" x14ac:dyDescent="0.25">
      <c r="A273" s="196" t="s">
        <v>970</v>
      </c>
      <c r="B273" s="197">
        <v>5693</v>
      </c>
      <c r="C273" s="197" t="s">
        <v>2984</v>
      </c>
      <c r="D273" s="197" t="s">
        <v>2452</v>
      </c>
      <c r="E273" s="198">
        <v>41311</v>
      </c>
      <c r="F273" s="197" t="b">
        <v>1</v>
      </c>
      <c r="G273" s="197" t="s">
        <v>2985</v>
      </c>
      <c r="H273" s="233">
        <v>22313</v>
      </c>
    </row>
    <row r="274" spans="1:8" x14ac:dyDescent="0.25">
      <c r="A274" s="196" t="s">
        <v>614</v>
      </c>
      <c r="B274" s="197">
        <v>98890</v>
      </c>
      <c r="C274" s="197" t="s">
        <v>2986</v>
      </c>
      <c r="D274" s="197" t="s">
        <v>2452</v>
      </c>
      <c r="E274" s="198">
        <v>45299</v>
      </c>
      <c r="F274" s="197" t="b">
        <v>1</v>
      </c>
      <c r="G274" s="197" t="s">
        <v>2987</v>
      </c>
      <c r="H274" s="233">
        <v>27401</v>
      </c>
    </row>
    <row r="275" spans="1:8" x14ac:dyDescent="0.25">
      <c r="A275" s="196" t="s">
        <v>1232</v>
      </c>
      <c r="B275" s="197">
        <v>99198</v>
      </c>
      <c r="C275" s="197" t="s">
        <v>2988</v>
      </c>
      <c r="D275" s="197" t="s">
        <v>2449</v>
      </c>
      <c r="E275" s="198">
        <v>45446</v>
      </c>
      <c r="F275" s="197" t="b">
        <v>1</v>
      </c>
      <c r="G275" s="197" t="s">
        <v>2989</v>
      </c>
      <c r="H275" s="233">
        <v>37288</v>
      </c>
    </row>
    <row r="276" spans="1:8" x14ac:dyDescent="0.25">
      <c r="A276" s="196" t="s">
        <v>819</v>
      </c>
      <c r="B276" s="197">
        <v>7856</v>
      </c>
      <c r="C276" s="197" t="s">
        <v>2990</v>
      </c>
      <c r="D276" s="197" t="s">
        <v>2465</v>
      </c>
      <c r="E276" s="198">
        <v>42478</v>
      </c>
      <c r="F276" s="197" t="b">
        <v>1</v>
      </c>
      <c r="G276" s="197" t="s">
        <v>2991</v>
      </c>
      <c r="H276" s="233">
        <v>27402</v>
      </c>
    </row>
    <row r="277" spans="1:8" x14ac:dyDescent="0.25">
      <c r="A277" s="196" t="s">
        <v>552</v>
      </c>
      <c r="B277" s="197">
        <v>5417</v>
      </c>
      <c r="C277" s="197" t="s">
        <v>2992</v>
      </c>
      <c r="D277" s="197" t="s">
        <v>2522</v>
      </c>
      <c r="E277" s="198">
        <v>41058</v>
      </c>
      <c r="F277" s="197" t="b">
        <v>1</v>
      </c>
      <c r="G277" s="197" t="s">
        <v>2993</v>
      </c>
      <c r="H277" s="233">
        <v>24507</v>
      </c>
    </row>
    <row r="278" spans="1:8" x14ac:dyDescent="0.25">
      <c r="A278" s="196" t="s">
        <v>254</v>
      </c>
      <c r="B278" s="197">
        <v>1090</v>
      </c>
      <c r="C278" s="197" t="s">
        <v>2994</v>
      </c>
      <c r="D278" s="197" t="s">
        <v>2995</v>
      </c>
      <c r="E278" s="198">
        <v>36668</v>
      </c>
      <c r="F278" s="197" t="b">
        <v>1</v>
      </c>
      <c r="G278" s="197" t="s">
        <v>2996</v>
      </c>
      <c r="H278" s="233">
        <v>21625</v>
      </c>
    </row>
    <row r="279" spans="1:8" x14ac:dyDescent="0.25">
      <c r="A279" s="196" t="s">
        <v>254</v>
      </c>
      <c r="B279" s="197">
        <v>6122</v>
      </c>
      <c r="C279" s="197" t="s">
        <v>2997</v>
      </c>
      <c r="D279" s="197" t="s">
        <v>2998</v>
      </c>
      <c r="E279" s="198">
        <v>41684</v>
      </c>
      <c r="F279" s="197" t="b">
        <v>1</v>
      </c>
      <c r="G279" s="197" t="s">
        <v>2999</v>
      </c>
      <c r="H279" s="233">
        <v>29568</v>
      </c>
    </row>
    <row r="280" spans="1:8" x14ac:dyDescent="0.25">
      <c r="A280" s="196" t="s">
        <v>1232</v>
      </c>
      <c r="B280" s="197">
        <v>99353</v>
      </c>
      <c r="C280" s="197" t="s">
        <v>3000</v>
      </c>
      <c r="D280" s="197" t="s">
        <v>2449</v>
      </c>
      <c r="E280" s="198">
        <v>45502</v>
      </c>
      <c r="F280" s="197" t="b">
        <v>1</v>
      </c>
      <c r="G280" s="197" t="s">
        <v>3001</v>
      </c>
      <c r="H280" s="233">
        <v>35565</v>
      </c>
    </row>
    <row r="281" spans="1:8" x14ac:dyDescent="0.25">
      <c r="A281" s="196" t="s">
        <v>254</v>
      </c>
      <c r="B281" s="197">
        <v>96023</v>
      </c>
      <c r="C281" s="197" t="s">
        <v>3002</v>
      </c>
      <c r="D281" s="197" t="s">
        <v>2888</v>
      </c>
      <c r="E281" s="198">
        <v>43668</v>
      </c>
      <c r="F281" s="197" t="b">
        <v>1</v>
      </c>
      <c r="G281" s="197" t="s">
        <v>3003</v>
      </c>
      <c r="H281" s="233">
        <v>29657</v>
      </c>
    </row>
    <row r="282" spans="1:8" x14ac:dyDescent="0.25">
      <c r="A282" s="196" t="s">
        <v>254</v>
      </c>
      <c r="B282" s="197">
        <v>1168</v>
      </c>
      <c r="C282" s="197" t="s">
        <v>3004</v>
      </c>
      <c r="D282" s="197" t="s">
        <v>3005</v>
      </c>
      <c r="E282" s="198">
        <v>44503</v>
      </c>
      <c r="F282" s="197" t="b">
        <v>1</v>
      </c>
      <c r="G282" s="197" t="s">
        <v>3006</v>
      </c>
      <c r="H282" s="233">
        <v>32225</v>
      </c>
    </row>
    <row r="283" spans="1:8" x14ac:dyDescent="0.25">
      <c r="A283" s="196" t="s">
        <v>32</v>
      </c>
      <c r="B283" s="197">
        <v>99335</v>
      </c>
      <c r="C283" s="197" t="s">
        <v>3007</v>
      </c>
      <c r="D283" s="197" t="s">
        <v>2428</v>
      </c>
      <c r="E283" s="198">
        <v>45497</v>
      </c>
      <c r="F283" s="197" t="b">
        <v>1</v>
      </c>
      <c r="G283" s="197" t="s">
        <v>3008</v>
      </c>
      <c r="H283" s="233">
        <v>38675</v>
      </c>
    </row>
    <row r="284" spans="1:8" x14ac:dyDescent="0.25">
      <c r="A284" s="196" t="s">
        <v>1722</v>
      </c>
      <c r="B284" s="197">
        <v>67298</v>
      </c>
      <c r="C284" s="197" t="s">
        <v>3009</v>
      </c>
      <c r="D284" s="197" t="s">
        <v>2432</v>
      </c>
      <c r="E284" s="198">
        <v>38593</v>
      </c>
      <c r="F284" s="197" t="b">
        <v>1</v>
      </c>
      <c r="G284" s="197" t="s">
        <v>3010</v>
      </c>
      <c r="H284" s="233">
        <v>26280</v>
      </c>
    </row>
    <row r="285" spans="1:8" x14ac:dyDescent="0.25">
      <c r="A285" s="196" t="s">
        <v>1845</v>
      </c>
      <c r="B285" s="197">
        <v>48207</v>
      </c>
      <c r="C285" s="197" t="s">
        <v>3011</v>
      </c>
      <c r="D285" s="197" t="s">
        <v>2452</v>
      </c>
      <c r="E285" s="198">
        <v>45054</v>
      </c>
      <c r="F285" s="197" t="b">
        <v>1</v>
      </c>
      <c r="G285" s="197">
        <v>1404824493</v>
      </c>
      <c r="H285" s="233">
        <v>25511</v>
      </c>
    </row>
    <row r="286" spans="1:8" x14ac:dyDescent="0.25">
      <c r="A286" s="196" t="s">
        <v>884</v>
      </c>
      <c r="B286" s="197">
        <v>98081</v>
      </c>
      <c r="C286" s="197" t="s">
        <v>3012</v>
      </c>
      <c r="D286" s="197" t="s">
        <v>2438</v>
      </c>
      <c r="E286" s="198">
        <v>44824</v>
      </c>
      <c r="F286" s="197" t="b">
        <v>1</v>
      </c>
      <c r="G286" s="197" t="s">
        <v>3013</v>
      </c>
      <c r="H286" s="233">
        <v>34598</v>
      </c>
    </row>
    <row r="287" spans="1:8" x14ac:dyDescent="0.25">
      <c r="A287" s="196" t="s">
        <v>884</v>
      </c>
      <c r="B287" s="197">
        <v>97926</v>
      </c>
      <c r="C287" s="197" t="s">
        <v>3014</v>
      </c>
      <c r="D287" s="197" t="s">
        <v>2452</v>
      </c>
      <c r="E287" s="198">
        <v>44761</v>
      </c>
      <c r="F287" s="197" t="b">
        <v>1</v>
      </c>
      <c r="G287" s="197" t="s">
        <v>3015</v>
      </c>
      <c r="H287" s="233">
        <v>31441</v>
      </c>
    </row>
    <row r="288" spans="1:8" x14ac:dyDescent="0.25">
      <c r="A288" s="196" t="s">
        <v>1348</v>
      </c>
      <c r="B288" s="197">
        <v>98042</v>
      </c>
      <c r="C288" s="197" t="s">
        <v>3016</v>
      </c>
      <c r="D288" s="197" t="s">
        <v>2452</v>
      </c>
      <c r="E288" s="198">
        <v>44805</v>
      </c>
      <c r="F288" s="197" t="b">
        <v>1</v>
      </c>
      <c r="G288" s="197"/>
      <c r="H288" s="233">
        <v>22369</v>
      </c>
    </row>
    <row r="289" spans="1:8" x14ac:dyDescent="0.25">
      <c r="A289" s="196" t="s">
        <v>1577</v>
      </c>
      <c r="B289" s="197">
        <v>90007</v>
      </c>
      <c r="C289" s="197" t="s">
        <v>3017</v>
      </c>
      <c r="D289" s="197" t="s">
        <v>3018</v>
      </c>
      <c r="E289" s="198">
        <v>42083</v>
      </c>
      <c r="F289" s="197" t="b">
        <v>1</v>
      </c>
      <c r="G289" s="197" t="s">
        <v>3019</v>
      </c>
      <c r="H289" s="233">
        <v>30249</v>
      </c>
    </row>
    <row r="290" spans="1:8" x14ac:dyDescent="0.25">
      <c r="A290" s="196" t="s">
        <v>254</v>
      </c>
      <c r="B290" s="197">
        <v>3021</v>
      </c>
      <c r="C290" s="197" t="s">
        <v>3020</v>
      </c>
      <c r="D290" s="197" t="s">
        <v>3021</v>
      </c>
      <c r="E290" s="198">
        <v>42826</v>
      </c>
      <c r="F290" s="197" t="b">
        <v>1</v>
      </c>
      <c r="G290" s="197" t="s">
        <v>3022</v>
      </c>
      <c r="H290" s="233">
        <v>31199</v>
      </c>
    </row>
    <row r="291" spans="1:8" x14ac:dyDescent="0.25">
      <c r="A291" s="196" t="s">
        <v>32</v>
      </c>
      <c r="B291" s="197">
        <v>99070</v>
      </c>
      <c r="C291" s="197" t="s">
        <v>3023</v>
      </c>
      <c r="D291" s="197" t="s">
        <v>2428</v>
      </c>
      <c r="E291" s="198">
        <v>45398</v>
      </c>
      <c r="F291" s="197" t="b">
        <v>1</v>
      </c>
      <c r="G291" s="197" t="s">
        <v>3024</v>
      </c>
      <c r="H291" s="233">
        <v>28854</v>
      </c>
    </row>
    <row r="292" spans="1:8" x14ac:dyDescent="0.25">
      <c r="A292" s="196" t="s">
        <v>1113</v>
      </c>
      <c r="B292" s="197">
        <v>99465</v>
      </c>
      <c r="C292" s="197" t="s">
        <v>3025</v>
      </c>
      <c r="D292" s="197" t="s">
        <v>2449</v>
      </c>
      <c r="E292" s="198">
        <v>45552</v>
      </c>
      <c r="F292" s="197" t="b">
        <v>1</v>
      </c>
      <c r="G292" s="197" t="s">
        <v>3026</v>
      </c>
      <c r="H292" s="233">
        <v>29964</v>
      </c>
    </row>
    <row r="293" spans="1:8" x14ac:dyDescent="0.25">
      <c r="A293" s="196" t="s">
        <v>1232</v>
      </c>
      <c r="B293" s="197">
        <v>98330</v>
      </c>
      <c r="C293" s="197" t="s">
        <v>3027</v>
      </c>
      <c r="D293" s="197" t="s">
        <v>2452</v>
      </c>
      <c r="E293" s="198">
        <v>45026</v>
      </c>
      <c r="F293" s="197" t="b">
        <v>1</v>
      </c>
      <c r="G293" s="197" t="s">
        <v>3028</v>
      </c>
      <c r="H293" s="233">
        <v>29362</v>
      </c>
    </row>
    <row r="294" spans="1:8" x14ac:dyDescent="0.25">
      <c r="A294" s="196" t="s">
        <v>552</v>
      </c>
      <c r="B294" s="197">
        <v>5045</v>
      </c>
      <c r="C294" s="197" t="s">
        <v>3029</v>
      </c>
      <c r="D294" s="197" t="s">
        <v>2452</v>
      </c>
      <c r="E294" s="198">
        <v>40725</v>
      </c>
      <c r="F294" s="197" t="b">
        <v>1</v>
      </c>
      <c r="G294" s="197" t="s">
        <v>3030</v>
      </c>
      <c r="H294" s="233">
        <v>24829</v>
      </c>
    </row>
    <row r="295" spans="1:8" x14ac:dyDescent="0.25">
      <c r="A295" s="196" t="s">
        <v>113</v>
      </c>
      <c r="B295" s="197">
        <v>96601</v>
      </c>
      <c r="C295" s="197" t="s">
        <v>3031</v>
      </c>
      <c r="D295" s="197" t="s">
        <v>2428</v>
      </c>
      <c r="E295" s="198">
        <v>44165</v>
      </c>
      <c r="F295" s="197" t="b">
        <v>1</v>
      </c>
      <c r="G295" s="197" t="s">
        <v>3032</v>
      </c>
      <c r="H295" s="233">
        <v>36127</v>
      </c>
    </row>
    <row r="296" spans="1:8" x14ac:dyDescent="0.25">
      <c r="A296" s="196" t="s">
        <v>1778</v>
      </c>
      <c r="B296" s="197">
        <v>48034</v>
      </c>
      <c r="C296" s="197" t="s">
        <v>3033</v>
      </c>
      <c r="D296" s="197" t="s">
        <v>2651</v>
      </c>
      <c r="E296" s="198">
        <v>43031</v>
      </c>
      <c r="F296" s="197" t="b">
        <v>1</v>
      </c>
      <c r="G296" s="197">
        <v>1402181034</v>
      </c>
      <c r="H296" s="233">
        <v>26805</v>
      </c>
    </row>
    <row r="297" spans="1:8" x14ac:dyDescent="0.25">
      <c r="A297" s="196" t="s">
        <v>2419</v>
      </c>
      <c r="B297" s="197">
        <v>40366</v>
      </c>
      <c r="C297" s="197" t="s">
        <v>3033</v>
      </c>
      <c r="D297" s="197" t="s">
        <v>2651</v>
      </c>
      <c r="E297" s="198">
        <v>43502</v>
      </c>
      <c r="F297" s="197" t="b">
        <v>1</v>
      </c>
      <c r="G297" s="197">
        <v>1402181034</v>
      </c>
      <c r="H297" s="233">
        <v>26805</v>
      </c>
    </row>
    <row r="298" spans="1:8" x14ac:dyDescent="0.25">
      <c r="A298" s="196" t="s">
        <v>2507</v>
      </c>
      <c r="B298" s="197">
        <v>40399</v>
      </c>
      <c r="C298" s="197" t="s">
        <v>3034</v>
      </c>
      <c r="D298" s="197" t="s">
        <v>3035</v>
      </c>
      <c r="E298" s="198">
        <v>39749</v>
      </c>
      <c r="F298" s="197" t="b">
        <v>1</v>
      </c>
      <c r="G298" s="197">
        <v>1401117804</v>
      </c>
      <c r="H298" s="233">
        <v>24168</v>
      </c>
    </row>
    <row r="299" spans="1:8" x14ac:dyDescent="0.25">
      <c r="A299" s="196" t="s">
        <v>414</v>
      </c>
      <c r="B299" s="197">
        <v>1196</v>
      </c>
      <c r="C299" s="197" t="s">
        <v>3036</v>
      </c>
      <c r="D299" s="197" t="s">
        <v>2547</v>
      </c>
      <c r="E299" s="198">
        <v>44669</v>
      </c>
      <c r="F299" s="197" t="b">
        <v>1</v>
      </c>
      <c r="G299" s="197" t="s">
        <v>3037</v>
      </c>
      <c r="H299" s="233">
        <v>34805</v>
      </c>
    </row>
    <row r="300" spans="1:8" x14ac:dyDescent="0.25">
      <c r="A300" s="196" t="s">
        <v>84</v>
      </c>
      <c r="B300" s="197">
        <v>98860</v>
      </c>
      <c r="C300" s="197" t="s">
        <v>3038</v>
      </c>
      <c r="D300" s="197" t="s">
        <v>2428</v>
      </c>
      <c r="E300" s="198">
        <v>45261</v>
      </c>
      <c r="F300" s="197" t="b">
        <v>1</v>
      </c>
      <c r="G300" s="197">
        <v>1406515343</v>
      </c>
      <c r="H300" s="233">
        <v>29329</v>
      </c>
    </row>
    <row r="301" spans="1:8" x14ac:dyDescent="0.25">
      <c r="A301" s="196" t="s">
        <v>414</v>
      </c>
      <c r="B301" s="197">
        <v>7609</v>
      </c>
      <c r="C301" s="197" t="s">
        <v>3039</v>
      </c>
      <c r="D301" s="197" t="s">
        <v>2452</v>
      </c>
      <c r="E301" s="198">
        <v>42373</v>
      </c>
      <c r="F301" s="197" t="b">
        <v>1</v>
      </c>
      <c r="G301" s="197" t="s">
        <v>3040</v>
      </c>
      <c r="H301" s="233">
        <v>34337</v>
      </c>
    </row>
    <row r="302" spans="1:8" x14ac:dyDescent="0.25">
      <c r="A302" s="196" t="s">
        <v>715</v>
      </c>
      <c r="B302" s="197">
        <v>98957</v>
      </c>
      <c r="C302" s="197" t="s">
        <v>3041</v>
      </c>
      <c r="D302" s="197" t="s">
        <v>2438</v>
      </c>
      <c r="E302" s="198">
        <v>45334</v>
      </c>
      <c r="F302" s="197" t="b">
        <v>1</v>
      </c>
      <c r="G302" s="197" t="s">
        <v>3042</v>
      </c>
      <c r="H302" s="233">
        <v>25196</v>
      </c>
    </row>
    <row r="303" spans="1:8" x14ac:dyDescent="0.25">
      <c r="A303" s="196" t="s">
        <v>970</v>
      </c>
      <c r="B303" s="197">
        <v>9097</v>
      </c>
      <c r="C303" s="197" t="s">
        <v>3043</v>
      </c>
      <c r="D303" s="197" t="s">
        <v>2449</v>
      </c>
      <c r="E303" s="198">
        <v>42975</v>
      </c>
      <c r="F303" s="197" t="b">
        <v>1</v>
      </c>
      <c r="G303" s="197" t="s">
        <v>3044</v>
      </c>
      <c r="H303" s="233">
        <v>24652</v>
      </c>
    </row>
    <row r="304" spans="1:8" x14ac:dyDescent="0.25">
      <c r="A304" s="196" t="s">
        <v>715</v>
      </c>
      <c r="B304" s="197">
        <v>95277</v>
      </c>
      <c r="C304" s="197" t="s">
        <v>3045</v>
      </c>
      <c r="D304" s="197" t="s">
        <v>2449</v>
      </c>
      <c r="E304" s="198">
        <v>43615</v>
      </c>
      <c r="F304" s="197" t="b">
        <v>1</v>
      </c>
      <c r="G304" s="197" t="s">
        <v>3046</v>
      </c>
      <c r="H304" s="233">
        <v>24390</v>
      </c>
    </row>
    <row r="305" spans="1:8" x14ac:dyDescent="0.25">
      <c r="A305" s="196" t="s">
        <v>84</v>
      </c>
      <c r="B305" s="197">
        <v>99502</v>
      </c>
      <c r="C305" s="197" t="s">
        <v>3047</v>
      </c>
      <c r="D305" s="197" t="s">
        <v>2446</v>
      </c>
      <c r="E305" s="198">
        <v>45581</v>
      </c>
      <c r="F305" s="197" t="b">
        <v>1</v>
      </c>
      <c r="G305" s="197">
        <v>203707451</v>
      </c>
      <c r="H305" s="233">
        <v>31758</v>
      </c>
    </row>
    <row r="306" spans="1:8" x14ac:dyDescent="0.25">
      <c r="A306" s="196" t="s">
        <v>254</v>
      </c>
      <c r="B306" s="197">
        <v>4197</v>
      </c>
      <c r="C306" s="197" t="s">
        <v>3048</v>
      </c>
      <c r="D306" s="197" t="s">
        <v>2648</v>
      </c>
      <c r="E306" s="198">
        <v>40350</v>
      </c>
      <c r="F306" s="197" t="b">
        <v>1</v>
      </c>
      <c r="G306" s="197" t="s">
        <v>3049</v>
      </c>
      <c r="H306" s="233">
        <v>29448</v>
      </c>
    </row>
    <row r="307" spans="1:8" x14ac:dyDescent="0.25">
      <c r="A307" s="196" t="s">
        <v>84</v>
      </c>
      <c r="B307" s="197">
        <v>98710</v>
      </c>
      <c r="C307" s="197" t="s">
        <v>3050</v>
      </c>
      <c r="D307" s="197" t="s">
        <v>2452</v>
      </c>
      <c r="E307" s="198">
        <v>45166</v>
      </c>
      <c r="F307" s="197" t="b">
        <v>1</v>
      </c>
      <c r="G307" s="197">
        <v>1604941147</v>
      </c>
      <c r="H307" s="233">
        <v>31687</v>
      </c>
    </row>
    <row r="308" spans="1:8" x14ac:dyDescent="0.25">
      <c r="A308" s="196" t="s">
        <v>113</v>
      </c>
      <c r="B308" s="197">
        <v>96414</v>
      </c>
      <c r="C308" s="197" t="s">
        <v>3051</v>
      </c>
      <c r="D308" s="197" t="s">
        <v>2446</v>
      </c>
      <c r="E308" s="198">
        <v>44061</v>
      </c>
      <c r="F308" s="197" t="b">
        <v>1</v>
      </c>
      <c r="G308" s="197" t="s">
        <v>3052</v>
      </c>
      <c r="H308" s="233">
        <v>34302</v>
      </c>
    </row>
    <row r="309" spans="1:8" ht="26.25" x14ac:dyDescent="0.25">
      <c r="A309" s="196" t="s">
        <v>1232</v>
      </c>
      <c r="B309" s="197">
        <v>3842</v>
      </c>
      <c r="C309" s="197" t="s">
        <v>3053</v>
      </c>
      <c r="D309" s="197" t="s">
        <v>2547</v>
      </c>
      <c r="E309" s="198">
        <v>45012</v>
      </c>
      <c r="F309" s="197" t="b">
        <v>1</v>
      </c>
      <c r="G309" s="197" t="s">
        <v>3054</v>
      </c>
      <c r="H309" s="233">
        <v>29958</v>
      </c>
    </row>
    <row r="310" spans="1:8" x14ac:dyDescent="0.25">
      <c r="A310" s="196" t="s">
        <v>32</v>
      </c>
      <c r="B310" s="197">
        <v>98749</v>
      </c>
      <c r="C310" s="197" t="s">
        <v>3055</v>
      </c>
      <c r="D310" s="197" t="s">
        <v>2428</v>
      </c>
      <c r="E310" s="198">
        <v>45180</v>
      </c>
      <c r="F310" s="197" t="b">
        <v>1</v>
      </c>
      <c r="G310" s="197" t="s">
        <v>3056</v>
      </c>
      <c r="H310" s="233">
        <v>28662</v>
      </c>
    </row>
    <row r="311" spans="1:8" x14ac:dyDescent="0.25">
      <c r="A311" s="196" t="s">
        <v>32</v>
      </c>
      <c r="B311" s="197">
        <v>98185</v>
      </c>
      <c r="C311" s="197" t="s">
        <v>3057</v>
      </c>
      <c r="D311" s="197" t="s">
        <v>2446</v>
      </c>
      <c r="E311" s="198">
        <v>44907</v>
      </c>
      <c r="F311" s="197" t="b">
        <v>1</v>
      </c>
      <c r="G311" s="197"/>
      <c r="H311" s="233">
        <v>31387</v>
      </c>
    </row>
    <row r="312" spans="1:8" x14ac:dyDescent="0.25">
      <c r="A312" s="196" t="s">
        <v>414</v>
      </c>
      <c r="B312" s="197">
        <v>90474</v>
      </c>
      <c r="C312" s="197" t="s">
        <v>3058</v>
      </c>
      <c r="D312" s="197" t="s">
        <v>2452</v>
      </c>
      <c r="E312" s="198">
        <v>43600</v>
      </c>
      <c r="F312" s="197" t="b">
        <v>1</v>
      </c>
      <c r="G312" s="197" t="s">
        <v>3059</v>
      </c>
      <c r="H312" s="233">
        <v>24133</v>
      </c>
    </row>
    <row r="313" spans="1:8" x14ac:dyDescent="0.25">
      <c r="A313" s="196" t="s">
        <v>1075</v>
      </c>
      <c r="B313" s="197">
        <v>7822</v>
      </c>
      <c r="C313" s="197" t="s">
        <v>3060</v>
      </c>
      <c r="D313" s="197" t="s">
        <v>2458</v>
      </c>
      <c r="E313" s="198">
        <v>42464</v>
      </c>
      <c r="F313" s="197" t="b">
        <v>1</v>
      </c>
      <c r="G313" s="197" t="s">
        <v>3061</v>
      </c>
      <c r="H313" s="233">
        <v>20827</v>
      </c>
    </row>
    <row r="314" spans="1:8" x14ac:dyDescent="0.25">
      <c r="A314" s="196" t="s">
        <v>254</v>
      </c>
      <c r="B314" s="197">
        <v>97219</v>
      </c>
      <c r="C314" s="197" t="s">
        <v>3062</v>
      </c>
      <c r="D314" s="197" t="s">
        <v>2686</v>
      </c>
      <c r="E314" s="198">
        <v>44578</v>
      </c>
      <c r="F314" s="197" t="b">
        <v>1</v>
      </c>
      <c r="G314" s="197" t="s">
        <v>3063</v>
      </c>
      <c r="H314" s="233">
        <v>31961</v>
      </c>
    </row>
    <row r="315" spans="1:8" x14ac:dyDescent="0.25">
      <c r="A315" s="196" t="s">
        <v>884</v>
      </c>
      <c r="B315" s="197">
        <v>3848</v>
      </c>
      <c r="C315" s="197" t="s">
        <v>3064</v>
      </c>
      <c r="D315" s="197" t="s">
        <v>2479</v>
      </c>
      <c r="E315" s="198">
        <v>39986</v>
      </c>
      <c r="F315" s="197" t="b">
        <v>1</v>
      </c>
      <c r="G315" s="197" t="s">
        <v>3065</v>
      </c>
      <c r="H315" s="233">
        <v>24647</v>
      </c>
    </row>
    <row r="316" spans="1:8" x14ac:dyDescent="0.25">
      <c r="A316" s="196" t="s">
        <v>614</v>
      </c>
      <c r="B316" s="197">
        <v>97646</v>
      </c>
      <c r="C316" s="197" t="s">
        <v>3066</v>
      </c>
      <c r="D316" s="197" t="s">
        <v>2452</v>
      </c>
      <c r="E316" s="198">
        <v>44496</v>
      </c>
      <c r="F316" s="197" t="b">
        <v>1</v>
      </c>
      <c r="G316" s="197" t="s">
        <v>3067</v>
      </c>
      <c r="H316" s="233">
        <v>26971</v>
      </c>
    </row>
    <row r="317" spans="1:8" x14ac:dyDescent="0.25">
      <c r="A317" s="196" t="s">
        <v>715</v>
      </c>
      <c r="B317" s="197">
        <v>98292</v>
      </c>
      <c r="C317" s="197" t="s">
        <v>3068</v>
      </c>
      <c r="D317" s="197" t="s">
        <v>2452</v>
      </c>
      <c r="E317" s="198">
        <v>45012</v>
      </c>
      <c r="F317" s="197" t="b">
        <v>1</v>
      </c>
      <c r="G317" s="197" t="s">
        <v>3069</v>
      </c>
      <c r="H317" s="233">
        <v>26517</v>
      </c>
    </row>
    <row r="318" spans="1:8" x14ac:dyDescent="0.25">
      <c r="A318" s="196" t="s">
        <v>1516</v>
      </c>
      <c r="B318" s="197">
        <v>80217</v>
      </c>
      <c r="C318" s="197" t="s">
        <v>3070</v>
      </c>
      <c r="D318" s="197" t="s">
        <v>2452</v>
      </c>
      <c r="E318" s="198">
        <v>44627</v>
      </c>
      <c r="F318" s="197" t="b">
        <v>1</v>
      </c>
      <c r="G318" s="197" t="s">
        <v>3071</v>
      </c>
      <c r="H318" s="233">
        <v>28533</v>
      </c>
    </row>
    <row r="319" spans="1:8" x14ac:dyDescent="0.25">
      <c r="A319" s="196" t="s">
        <v>254</v>
      </c>
      <c r="B319" s="197">
        <v>1123</v>
      </c>
      <c r="C319" s="197" t="s">
        <v>3072</v>
      </c>
      <c r="D319" s="197" t="s">
        <v>3073</v>
      </c>
      <c r="E319" s="198">
        <v>44082</v>
      </c>
      <c r="F319" s="197" t="b">
        <v>1</v>
      </c>
      <c r="G319" s="197" t="s">
        <v>3074</v>
      </c>
      <c r="H319" s="233">
        <v>31981</v>
      </c>
    </row>
    <row r="320" spans="1:8" x14ac:dyDescent="0.25">
      <c r="A320" s="196" t="s">
        <v>970</v>
      </c>
      <c r="B320" s="197">
        <v>98878</v>
      </c>
      <c r="C320" s="197" t="s">
        <v>3075</v>
      </c>
      <c r="D320" s="197" t="s">
        <v>2452</v>
      </c>
      <c r="E320" s="198">
        <v>45294</v>
      </c>
      <c r="F320" s="197" t="b">
        <v>1</v>
      </c>
      <c r="G320" s="197" t="s">
        <v>3076</v>
      </c>
      <c r="H320" s="233">
        <v>36475</v>
      </c>
    </row>
    <row r="321" spans="1:8" x14ac:dyDescent="0.25">
      <c r="A321" s="196" t="s">
        <v>414</v>
      </c>
      <c r="B321" s="197">
        <v>5479</v>
      </c>
      <c r="C321" s="197" t="s">
        <v>3077</v>
      </c>
      <c r="D321" s="197" t="s">
        <v>2861</v>
      </c>
      <c r="E321" s="198">
        <v>41101</v>
      </c>
      <c r="F321" s="197" t="b">
        <v>1</v>
      </c>
      <c r="G321" s="197" t="s">
        <v>3078</v>
      </c>
      <c r="H321" s="233">
        <v>31092</v>
      </c>
    </row>
    <row r="322" spans="1:8" x14ac:dyDescent="0.25">
      <c r="A322" s="196" t="s">
        <v>1845</v>
      </c>
      <c r="B322" s="197">
        <v>48114</v>
      </c>
      <c r="C322" s="197" t="s">
        <v>3079</v>
      </c>
      <c r="D322" s="197" t="s">
        <v>2452</v>
      </c>
      <c r="E322" s="198">
        <v>44400</v>
      </c>
      <c r="F322" s="197" t="b">
        <v>1</v>
      </c>
      <c r="G322" s="197">
        <v>2106603466</v>
      </c>
      <c r="H322" s="233">
        <v>34319</v>
      </c>
    </row>
    <row r="323" spans="1:8" x14ac:dyDescent="0.25">
      <c r="A323" s="196" t="s">
        <v>1845</v>
      </c>
      <c r="B323" s="197">
        <v>48180</v>
      </c>
      <c r="C323" s="197" t="s">
        <v>3080</v>
      </c>
      <c r="D323" s="197" t="s">
        <v>2452</v>
      </c>
      <c r="E323" s="198">
        <v>45001</v>
      </c>
      <c r="F323" s="197" t="b">
        <v>1</v>
      </c>
      <c r="G323" s="197">
        <v>2107413106</v>
      </c>
      <c r="H323" s="233">
        <v>36535</v>
      </c>
    </row>
    <row r="324" spans="1:8" x14ac:dyDescent="0.25">
      <c r="A324" s="196" t="s">
        <v>113</v>
      </c>
      <c r="B324" s="197">
        <v>97239</v>
      </c>
      <c r="C324" s="197" t="s">
        <v>3081</v>
      </c>
      <c r="D324" s="197" t="s">
        <v>2428</v>
      </c>
      <c r="E324" s="198">
        <v>44586</v>
      </c>
      <c r="F324" s="197" t="b">
        <v>1</v>
      </c>
      <c r="G324" s="197" t="s">
        <v>3082</v>
      </c>
      <c r="H324" s="233">
        <v>37714</v>
      </c>
    </row>
    <row r="325" spans="1:8" x14ac:dyDescent="0.25">
      <c r="A325" s="196" t="s">
        <v>970</v>
      </c>
      <c r="B325" s="197">
        <v>3150</v>
      </c>
      <c r="C325" s="197" t="s">
        <v>3083</v>
      </c>
      <c r="D325" s="197" t="s">
        <v>2452</v>
      </c>
      <c r="E325" s="198">
        <v>39231</v>
      </c>
      <c r="F325" s="197" t="b">
        <v>1</v>
      </c>
      <c r="G325" s="197" t="s">
        <v>3084</v>
      </c>
      <c r="H325" s="233">
        <v>32214</v>
      </c>
    </row>
    <row r="326" spans="1:8" x14ac:dyDescent="0.25">
      <c r="A326" s="196" t="s">
        <v>84</v>
      </c>
      <c r="B326" s="197">
        <v>48236</v>
      </c>
      <c r="C326" s="197" t="s">
        <v>3085</v>
      </c>
      <c r="D326" s="197" t="s">
        <v>2465</v>
      </c>
      <c r="E326" s="198">
        <v>45166</v>
      </c>
      <c r="F326" s="197" t="b">
        <v>1</v>
      </c>
      <c r="G326" s="197" t="s">
        <v>3086</v>
      </c>
      <c r="H326" s="233">
        <v>32059</v>
      </c>
    </row>
    <row r="327" spans="1:8" x14ac:dyDescent="0.25">
      <c r="A327" s="196" t="s">
        <v>2419</v>
      </c>
      <c r="B327" s="197">
        <v>40223</v>
      </c>
      <c r="C327" s="197" t="s">
        <v>3087</v>
      </c>
      <c r="D327" s="197" t="s">
        <v>2432</v>
      </c>
      <c r="E327" s="198">
        <v>39951</v>
      </c>
      <c r="F327" s="197" t="b">
        <v>1</v>
      </c>
      <c r="G327" s="197">
        <v>1800490511</v>
      </c>
      <c r="H327" s="233">
        <v>23410</v>
      </c>
    </row>
    <row r="328" spans="1:8" x14ac:dyDescent="0.25">
      <c r="A328" s="196" t="s">
        <v>1778</v>
      </c>
      <c r="B328" s="197">
        <v>60469</v>
      </c>
      <c r="C328" s="197" t="s">
        <v>3087</v>
      </c>
      <c r="D328" s="197" t="s">
        <v>2432</v>
      </c>
      <c r="E328" s="198">
        <v>39951</v>
      </c>
      <c r="F328" s="197" t="b">
        <v>1</v>
      </c>
      <c r="G328" s="197">
        <v>1800490511</v>
      </c>
      <c r="H328" s="233">
        <v>23410</v>
      </c>
    </row>
    <row r="329" spans="1:8" x14ac:dyDescent="0.25">
      <c r="A329" s="196" t="s">
        <v>1348</v>
      </c>
      <c r="B329" s="197">
        <v>96352</v>
      </c>
      <c r="C329" s="197" t="s">
        <v>3088</v>
      </c>
      <c r="D329" s="197" t="s">
        <v>2522</v>
      </c>
      <c r="E329" s="198">
        <v>44039</v>
      </c>
      <c r="F329" s="197" t="b">
        <v>1</v>
      </c>
      <c r="G329" s="197" t="s">
        <v>3089</v>
      </c>
      <c r="H329" s="233">
        <v>33331</v>
      </c>
    </row>
    <row r="330" spans="1:8" x14ac:dyDescent="0.25">
      <c r="A330" s="196" t="s">
        <v>254</v>
      </c>
      <c r="B330" s="197">
        <v>96967</v>
      </c>
      <c r="C330" s="197" t="s">
        <v>3090</v>
      </c>
      <c r="D330" s="197" t="s">
        <v>2686</v>
      </c>
      <c r="E330" s="198">
        <v>44396</v>
      </c>
      <c r="F330" s="197" t="b">
        <v>1</v>
      </c>
      <c r="G330" s="197" t="s">
        <v>3091</v>
      </c>
      <c r="H330" s="233">
        <v>36739</v>
      </c>
    </row>
    <row r="331" spans="1:8" x14ac:dyDescent="0.25">
      <c r="A331" s="196" t="s">
        <v>1232</v>
      </c>
      <c r="B331" s="197">
        <v>8268</v>
      </c>
      <c r="C331" s="197" t="s">
        <v>3092</v>
      </c>
      <c r="D331" s="197" t="s">
        <v>2438</v>
      </c>
      <c r="E331" s="198">
        <v>42646</v>
      </c>
      <c r="F331" s="197" t="b">
        <v>1</v>
      </c>
      <c r="G331" s="197" t="s">
        <v>3093</v>
      </c>
      <c r="H331" s="233">
        <v>24683</v>
      </c>
    </row>
    <row r="332" spans="1:8" x14ac:dyDescent="0.25">
      <c r="A332" s="196" t="s">
        <v>884</v>
      </c>
      <c r="B332" s="197">
        <v>97614</v>
      </c>
      <c r="C332" s="197" t="s">
        <v>3094</v>
      </c>
      <c r="D332" s="197" t="s">
        <v>2504</v>
      </c>
      <c r="E332" s="198">
        <v>44616</v>
      </c>
      <c r="F332" s="197" t="b">
        <v>1</v>
      </c>
      <c r="G332" s="197" t="s">
        <v>3095</v>
      </c>
      <c r="H332" s="233">
        <v>26142</v>
      </c>
    </row>
    <row r="333" spans="1:8" x14ac:dyDescent="0.25">
      <c r="A333" s="196" t="s">
        <v>254</v>
      </c>
      <c r="B333" s="197">
        <v>1131</v>
      </c>
      <c r="C333" s="197" t="s">
        <v>3096</v>
      </c>
      <c r="D333" s="197" t="s">
        <v>3097</v>
      </c>
      <c r="E333" s="198">
        <v>37180</v>
      </c>
      <c r="F333" s="197" t="b">
        <v>1</v>
      </c>
      <c r="G333" s="197" t="s">
        <v>3098</v>
      </c>
      <c r="H333" s="233">
        <v>24034</v>
      </c>
    </row>
    <row r="334" spans="1:8" x14ac:dyDescent="0.25">
      <c r="A334" s="196" t="s">
        <v>1348</v>
      </c>
      <c r="B334" s="197">
        <v>97588</v>
      </c>
      <c r="C334" s="197" t="s">
        <v>3099</v>
      </c>
      <c r="D334" s="197" t="s">
        <v>2479</v>
      </c>
      <c r="E334" s="198">
        <v>44614</v>
      </c>
      <c r="F334" s="197" t="b">
        <v>1</v>
      </c>
      <c r="G334" s="197" t="s">
        <v>3100</v>
      </c>
      <c r="H334" s="233">
        <v>31657</v>
      </c>
    </row>
    <row r="335" spans="1:8" x14ac:dyDescent="0.25">
      <c r="A335" s="196" t="s">
        <v>254</v>
      </c>
      <c r="B335" s="197">
        <v>7787</v>
      </c>
      <c r="C335" s="197" t="s">
        <v>3101</v>
      </c>
      <c r="D335" s="197" t="s">
        <v>3005</v>
      </c>
      <c r="E335" s="198">
        <v>42451</v>
      </c>
      <c r="F335" s="197" t="b">
        <v>1</v>
      </c>
      <c r="G335" s="197" t="s">
        <v>3102</v>
      </c>
      <c r="H335" s="233">
        <v>32237</v>
      </c>
    </row>
    <row r="336" spans="1:8" x14ac:dyDescent="0.25">
      <c r="A336" s="196" t="s">
        <v>1722</v>
      </c>
      <c r="B336" s="197">
        <v>11682</v>
      </c>
      <c r="C336" s="197" t="s">
        <v>3103</v>
      </c>
      <c r="D336" s="197" t="s">
        <v>3104</v>
      </c>
      <c r="E336" s="198">
        <v>43761</v>
      </c>
      <c r="F336" s="197" t="b">
        <v>1</v>
      </c>
      <c r="G336" s="197" t="s">
        <v>3105</v>
      </c>
      <c r="H336" s="233">
        <v>26089</v>
      </c>
    </row>
    <row r="337" spans="1:8" x14ac:dyDescent="0.25">
      <c r="A337" s="196" t="s">
        <v>1232</v>
      </c>
      <c r="B337" s="197">
        <v>8853</v>
      </c>
      <c r="C337" s="197" t="s">
        <v>3106</v>
      </c>
      <c r="D337" s="197" t="s">
        <v>2744</v>
      </c>
      <c r="E337" s="198">
        <v>42864</v>
      </c>
      <c r="F337" s="197" t="b">
        <v>1</v>
      </c>
      <c r="G337" s="197" t="s">
        <v>3107</v>
      </c>
      <c r="H337" s="233">
        <v>32040</v>
      </c>
    </row>
    <row r="338" spans="1:8" x14ac:dyDescent="0.25">
      <c r="A338" s="196" t="s">
        <v>884</v>
      </c>
      <c r="B338" s="197">
        <v>6090</v>
      </c>
      <c r="C338" s="197" t="s">
        <v>3108</v>
      </c>
      <c r="D338" s="197" t="s">
        <v>2452</v>
      </c>
      <c r="E338" s="198">
        <v>41653</v>
      </c>
      <c r="F338" s="197" t="b">
        <v>1</v>
      </c>
      <c r="G338" s="197" t="s">
        <v>3109</v>
      </c>
      <c r="H338" s="233">
        <v>25213</v>
      </c>
    </row>
    <row r="339" spans="1:8" x14ac:dyDescent="0.25">
      <c r="A339" s="196" t="s">
        <v>1348</v>
      </c>
      <c r="B339" s="197">
        <v>98419</v>
      </c>
      <c r="C339" s="197" t="s">
        <v>3110</v>
      </c>
      <c r="D339" s="197" t="s">
        <v>2449</v>
      </c>
      <c r="E339" s="198">
        <v>45057</v>
      </c>
      <c r="F339" s="197" t="b">
        <v>1</v>
      </c>
      <c r="G339" s="197" t="s">
        <v>3111</v>
      </c>
      <c r="H339" s="233">
        <v>34575</v>
      </c>
    </row>
    <row r="340" spans="1:8" x14ac:dyDescent="0.25">
      <c r="A340" s="196" t="s">
        <v>1348</v>
      </c>
      <c r="B340" s="197">
        <v>97883</v>
      </c>
      <c r="C340" s="197" t="s">
        <v>3112</v>
      </c>
      <c r="D340" s="197" t="s">
        <v>2438</v>
      </c>
      <c r="E340" s="198">
        <v>44741</v>
      </c>
      <c r="F340" s="197" t="b">
        <v>1</v>
      </c>
      <c r="G340" s="197" t="s">
        <v>3113</v>
      </c>
      <c r="H340" s="233">
        <v>27615</v>
      </c>
    </row>
    <row r="341" spans="1:8" x14ac:dyDescent="0.25">
      <c r="A341" s="196" t="s">
        <v>1232</v>
      </c>
      <c r="B341" s="197">
        <v>98441</v>
      </c>
      <c r="C341" s="197" t="s">
        <v>3114</v>
      </c>
      <c r="D341" s="197" t="s">
        <v>2452</v>
      </c>
      <c r="E341" s="198">
        <v>45062</v>
      </c>
      <c r="F341" s="197" t="b">
        <v>1</v>
      </c>
      <c r="G341" s="197" t="s">
        <v>3115</v>
      </c>
      <c r="H341" s="233">
        <v>34147</v>
      </c>
    </row>
    <row r="342" spans="1:8" x14ac:dyDescent="0.25">
      <c r="A342" s="196" t="s">
        <v>254</v>
      </c>
      <c r="B342" s="197">
        <v>55639</v>
      </c>
      <c r="C342" s="197" t="s">
        <v>3116</v>
      </c>
      <c r="D342" s="197" t="s">
        <v>2734</v>
      </c>
      <c r="E342" s="198">
        <v>45293</v>
      </c>
      <c r="F342" s="197" t="b">
        <v>1</v>
      </c>
      <c r="G342" s="197" t="s">
        <v>3117</v>
      </c>
      <c r="H342" s="233">
        <v>33908</v>
      </c>
    </row>
    <row r="343" spans="1:8" x14ac:dyDescent="0.25">
      <c r="A343" s="196" t="s">
        <v>884</v>
      </c>
      <c r="B343" s="197">
        <v>8773</v>
      </c>
      <c r="C343" s="197" t="s">
        <v>3118</v>
      </c>
      <c r="D343" s="197" t="s">
        <v>2547</v>
      </c>
      <c r="E343" s="198">
        <v>42828</v>
      </c>
      <c r="F343" s="197" t="b">
        <v>1</v>
      </c>
      <c r="G343" s="197" t="s">
        <v>3119</v>
      </c>
      <c r="H343" s="233">
        <v>25128</v>
      </c>
    </row>
    <row r="344" spans="1:8" x14ac:dyDescent="0.25">
      <c r="A344" s="196" t="s">
        <v>552</v>
      </c>
      <c r="B344" s="197">
        <v>1871</v>
      </c>
      <c r="C344" s="197" t="s">
        <v>3120</v>
      </c>
      <c r="D344" s="197" t="s">
        <v>2438</v>
      </c>
      <c r="E344" s="198">
        <v>38770</v>
      </c>
      <c r="F344" s="197" t="b">
        <v>1</v>
      </c>
      <c r="G344" s="197" t="s">
        <v>3121</v>
      </c>
      <c r="H344" s="233">
        <v>21875</v>
      </c>
    </row>
    <row r="345" spans="1:8" x14ac:dyDescent="0.25">
      <c r="A345" s="196" t="s">
        <v>884</v>
      </c>
      <c r="B345" s="197">
        <v>9346</v>
      </c>
      <c r="C345" s="197" t="s">
        <v>3122</v>
      </c>
      <c r="D345" s="197" t="s">
        <v>2479</v>
      </c>
      <c r="E345" s="198">
        <v>43080</v>
      </c>
      <c r="F345" s="197" t="b">
        <v>1</v>
      </c>
      <c r="G345" s="197" t="s">
        <v>3123</v>
      </c>
      <c r="H345" s="233">
        <v>32553</v>
      </c>
    </row>
    <row r="346" spans="1:8" x14ac:dyDescent="0.25">
      <c r="A346" s="196" t="s">
        <v>1113</v>
      </c>
      <c r="B346" s="197">
        <v>7746</v>
      </c>
      <c r="C346" s="197" t="s">
        <v>3124</v>
      </c>
      <c r="D346" s="197" t="s">
        <v>2479</v>
      </c>
      <c r="E346" s="198">
        <v>42436</v>
      </c>
      <c r="F346" s="197" t="b">
        <v>1</v>
      </c>
      <c r="G346" s="197" t="s">
        <v>3125</v>
      </c>
      <c r="H346" s="233">
        <v>25396</v>
      </c>
    </row>
    <row r="347" spans="1:8" x14ac:dyDescent="0.25">
      <c r="A347" s="196" t="s">
        <v>185</v>
      </c>
      <c r="B347" s="197">
        <v>99050</v>
      </c>
      <c r="C347" s="197" t="s">
        <v>3126</v>
      </c>
      <c r="D347" s="197" t="s">
        <v>2446</v>
      </c>
      <c r="E347" s="198">
        <v>45385</v>
      </c>
      <c r="F347" s="197" t="b">
        <v>1</v>
      </c>
      <c r="G347" s="197" t="s">
        <v>3127</v>
      </c>
      <c r="H347" s="233">
        <v>32207</v>
      </c>
    </row>
    <row r="348" spans="1:8" x14ac:dyDescent="0.25">
      <c r="A348" s="196" t="s">
        <v>1232</v>
      </c>
      <c r="B348" s="197">
        <v>90069</v>
      </c>
      <c r="C348" s="197" t="s">
        <v>3128</v>
      </c>
      <c r="D348" s="197" t="s">
        <v>2547</v>
      </c>
      <c r="E348" s="198">
        <v>42710</v>
      </c>
      <c r="F348" s="197" t="b">
        <v>1</v>
      </c>
      <c r="G348" s="197" t="s">
        <v>3129</v>
      </c>
      <c r="H348" s="233">
        <v>35013</v>
      </c>
    </row>
    <row r="349" spans="1:8" x14ac:dyDescent="0.25">
      <c r="A349" s="196" t="s">
        <v>1232</v>
      </c>
      <c r="B349" s="197">
        <v>99373</v>
      </c>
      <c r="C349" s="197" t="s">
        <v>3130</v>
      </c>
      <c r="D349" s="197" t="s">
        <v>2452</v>
      </c>
      <c r="E349" s="198">
        <v>45510</v>
      </c>
      <c r="F349" s="197" t="b">
        <v>1</v>
      </c>
      <c r="G349" s="197" t="s">
        <v>3131</v>
      </c>
      <c r="H349" s="233">
        <v>36833</v>
      </c>
    </row>
    <row r="350" spans="1:8" x14ac:dyDescent="0.25">
      <c r="A350" s="196" t="s">
        <v>552</v>
      </c>
      <c r="B350" s="197">
        <v>98486</v>
      </c>
      <c r="C350" s="197" t="s">
        <v>3132</v>
      </c>
      <c r="D350" s="197" t="s">
        <v>2452</v>
      </c>
      <c r="E350" s="198">
        <v>45083</v>
      </c>
      <c r="F350" s="197" t="b">
        <v>1</v>
      </c>
      <c r="G350" s="197" t="s">
        <v>3133</v>
      </c>
      <c r="H350" s="233">
        <v>27273</v>
      </c>
    </row>
    <row r="351" spans="1:8" x14ac:dyDescent="0.25">
      <c r="A351" s="196" t="s">
        <v>552</v>
      </c>
      <c r="B351" s="197">
        <v>98997</v>
      </c>
      <c r="C351" s="197" t="s">
        <v>3134</v>
      </c>
      <c r="D351" s="197" t="s">
        <v>2438</v>
      </c>
      <c r="E351" s="198">
        <v>45362</v>
      </c>
      <c r="F351" s="197" t="b">
        <v>1</v>
      </c>
      <c r="G351" s="197" t="s">
        <v>3135</v>
      </c>
      <c r="H351" s="233">
        <v>35353</v>
      </c>
    </row>
    <row r="352" spans="1:8" x14ac:dyDescent="0.25">
      <c r="A352" s="196" t="s">
        <v>113</v>
      </c>
      <c r="B352" s="197">
        <v>90122</v>
      </c>
      <c r="C352" s="197" t="s">
        <v>3136</v>
      </c>
      <c r="D352" s="197" t="s">
        <v>2446</v>
      </c>
      <c r="E352" s="198">
        <v>43157</v>
      </c>
      <c r="F352" s="197" t="b">
        <v>1</v>
      </c>
      <c r="G352" s="197" t="s">
        <v>3137</v>
      </c>
      <c r="H352" s="233">
        <v>27990</v>
      </c>
    </row>
    <row r="353" spans="1:8" x14ac:dyDescent="0.25">
      <c r="A353" s="196" t="s">
        <v>715</v>
      </c>
      <c r="B353" s="197">
        <v>98342</v>
      </c>
      <c r="C353" s="197" t="s">
        <v>3138</v>
      </c>
      <c r="D353" s="197" t="s">
        <v>2452</v>
      </c>
      <c r="E353" s="198">
        <v>45028</v>
      </c>
      <c r="F353" s="197" t="b">
        <v>1</v>
      </c>
      <c r="G353" s="197" t="s">
        <v>3139</v>
      </c>
      <c r="H353" s="233">
        <v>25869</v>
      </c>
    </row>
    <row r="354" spans="1:8" x14ac:dyDescent="0.25">
      <c r="A354" s="196" t="s">
        <v>1113</v>
      </c>
      <c r="B354" s="197">
        <v>1032</v>
      </c>
      <c r="C354" s="197" t="s">
        <v>3140</v>
      </c>
      <c r="D354" s="197" t="s">
        <v>2452</v>
      </c>
      <c r="E354" s="198">
        <v>34607</v>
      </c>
      <c r="F354" s="197" t="b">
        <v>1</v>
      </c>
      <c r="G354" s="197" t="s">
        <v>3141</v>
      </c>
      <c r="H354" s="233">
        <v>25156</v>
      </c>
    </row>
    <row r="355" spans="1:8" x14ac:dyDescent="0.25">
      <c r="A355" s="196" t="s">
        <v>614</v>
      </c>
      <c r="B355" s="197">
        <v>96646</v>
      </c>
      <c r="C355" s="197" t="s">
        <v>3142</v>
      </c>
      <c r="D355" s="197" t="s">
        <v>2438</v>
      </c>
      <c r="E355" s="198">
        <v>44224</v>
      </c>
      <c r="F355" s="197" t="b">
        <v>1</v>
      </c>
      <c r="G355" s="197" t="s">
        <v>3143</v>
      </c>
      <c r="H355" s="233">
        <v>31112</v>
      </c>
    </row>
    <row r="356" spans="1:8" x14ac:dyDescent="0.25">
      <c r="A356" s="196" t="s">
        <v>1113</v>
      </c>
      <c r="B356" s="197">
        <v>5950</v>
      </c>
      <c r="C356" s="197" t="s">
        <v>3144</v>
      </c>
      <c r="D356" s="197" t="s">
        <v>2452</v>
      </c>
      <c r="E356" s="198">
        <v>41493</v>
      </c>
      <c r="F356" s="197" t="b">
        <v>1</v>
      </c>
      <c r="G356" s="197" t="s">
        <v>3145</v>
      </c>
      <c r="H356" s="233">
        <v>28066</v>
      </c>
    </row>
    <row r="357" spans="1:8" x14ac:dyDescent="0.25">
      <c r="A357" s="196" t="s">
        <v>614</v>
      </c>
      <c r="B357" s="197">
        <v>90200</v>
      </c>
      <c r="C357" s="197" t="s">
        <v>3146</v>
      </c>
      <c r="D357" s="197" t="s">
        <v>2547</v>
      </c>
      <c r="E357" s="198">
        <v>43752</v>
      </c>
      <c r="F357" s="197" t="b">
        <v>1</v>
      </c>
      <c r="G357" s="197" t="s">
        <v>3147</v>
      </c>
      <c r="H357" s="233">
        <v>28888</v>
      </c>
    </row>
    <row r="358" spans="1:8" x14ac:dyDescent="0.25">
      <c r="A358" s="196" t="s">
        <v>1675</v>
      </c>
      <c r="B358" s="197">
        <v>55625</v>
      </c>
      <c r="C358" s="197" t="s">
        <v>3148</v>
      </c>
      <c r="D358" s="197" t="s">
        <v>2645</v>
      </c>
      <c r="E358" s="198">
        <v>45243</v>
      </c>
      <c r="F358" s="197" t="b">
        <v>1</v>
      </c>
      <c r="G358" s="197" t="s">
        <v>3149</v>
      </c>
      <c r="H358" s="233">
        <v>30748</v>
      </c>
    </row>
    <row r="359" spans="1:8" x14ac:dyDescent="0.25">
      <c r="A359" s="196" t="s">
        <v>185</v>
      </c>
      <c r="B359" s="197">
        <v>96657</v>
      </c>
      <c r="C359" s="197" t="s">
        <v>3150</v>
      </c>
      <c r="D359" s="197" t="s">
        <v>2428</v>
      </c>
      <c r="E359" s="198">
        <v>44228</v>
      </c>
      <c r="F359" s="197" t="b">
        <v>1</v>
      </c>
      <c r="G359" s="197" t="s">
        <v>3151</v>
      </c>
      <c r="H359" s="233">
        <v>25348</v>
      </c>
    </row>
    <row r="360" spans="1:8" x14ac:dyDescent="0.25">
      <c r="A360" s="196" t="s">
        <v>1577</v>
      </c>
      <c r="B360" s="197">
        <v>96451</v>
      </c>
      <c r="C360" s="197" t="s">
        <v>3152</v>
      </c>
      <c r="D360" s="197" t="s">
        <v>2513</v>
      </c>
      <c r="E360" s="198">
        <v>44074</v>
      </c>
      <c r="F360" s="197" t="b">
        <v>1</v>
      </c>
      <c r="G360" s="197" t="s">
        <v>3153</v>
      </c>
      <c r="H360" s="233">
        <v>37200</v>
      </c>
    </row>
    <row r="361" spans="1:8" x14ac:dyDescent="0.25">
      <c r="A361" s="196" t="s">
        <v>1577</v>
      </c>
      <c r="B361" s="197">
        <v>90008</v>
      </c>
      <c r="C361" s="197" t="s">
        <v>3154</v>
      </c>
      <c r="D361" s="197" t="s">
        <v>3155</v>
      </c>
      <c r="E361" s="198">
        <v>42121</v>
      </c>
      <c r="F361" s="197" t="b">
        <v>1</v>
      </c>
      <c r="G361" s="197" t="s">
        <v>3156</v>
      </c>
      <c r="H361" s="233">
        <v>23913</v>
      </c>
    </row>
    <row r="362" spans="1:8" x14ac:dyDescent="0.25">
      <c r="A362" s="196" t="s">
        <v>1113</v>
      </c>
      <c r="B362" s="197">
        <v>98043</v>
      </c>
      <c r="C362" s="197" t="s">
        <v>3157</v>
      </c>
      <c r="D362" s="197" t="s">
        <v>2438</v>
      </c>
      <c r="E362" s="198">
        <v>44812</v>
      </c>
      <c r="F362" s="197" t="b">
        <v>1</v>
      </c>
      <c r="G362" s="197" t="s">
        <v>3158</v>
      </c>
      <c r="H362" s="233">
        <v>28759</v>
      </c>
    </row>
    <row r="363" spans="1:8" x14ac:dyDescent="0.25">
      <c r="A363" s="196" t="s">
        <v>1613</v>
      </c>
      <c r="B363" s="197">
        <v>30693</v>
      </c>
      <c r="C363" s="197" t="s">
        <v>3159</v>
      </c>
      <c r="D363" s="197" t="s">
        <v>2645</v>
      </c>
      <c r="E363" s="198">
        <v>45152</v>
      </c>
      <c r="F363" s="197" t="b">
        <v>1</v>
      </c>
      <c r="G363" s="197" t="s">
        <v>3160</v>
      </c>
      <c r="H363" s="233">
        <v>25147</v>
      </c>
    </row>
    <row r="364" spans="1:8" x14ac:dyDescent="0.25">
      <c r="A364" s="196" t="s">
        <v>1845</v>
      </c>
      <c r="B364" s="197">
        <v>48142</v>
      </c>
      <c r="C364" s="197" t="s">
        <v>3161</v>
      </c>
      <c r="D364" s="197" t="s">
        <v>2438</v>
      </c>
      <c r="E364" s="198">
        <v>44623</v>
      </c>
      <c r="F364" s="197" t="b">
        <v>1</v>
      </c>
      <c r="G364" s="197">
        <v>2101645164</v>
      </c>
      <c r="H364" s="233">
        <v>29215</v>
      </c>
    </row>
    <row r="365" spans="1:8" x14ac:dyDescent="0.25">
      <c r="A365" s="196" t="s">
        <v>970</v>
      </c>
      <c r="B365" s="197">
        <v>3827</v>
      </c>
      <c r="C365" s="197" t="s">
        <v>3162</v>
      </c>
      <c r="D365" s="197" t="s">
        <v>2452</v>
      </c>
      <c r="E365" s="198">
        <v>39960</v>
      </c>
      <c r="F365" s="197" t="b">
        <v>1</v>
      </c>
      <c r="G365" s="197" t="s">
        <v>3163</v>
      </c>
      <c r="H365" s="233">
        <v>30131</v>
      </c>
    </row>
    <row r="366" spans="1:8" x14ac:dyDescent="0.25">
      <c r="A366" s="196" t="s">
        <v>1568</v>
      </c>
      <c r="B366" s="197">
        <v>48300</v>
      </c>
      <c r="C366" s="197" t="s">
        <v>3164</v>
      </c>
      <c r="D366" s="197" t="s">
        <v>2443</v>
      </c>
      <c r="E366" s="198">
        <v>45187</v>
      </c>
      <c r="F366" s="197" t="b">
        <v>1</v>
      </c>
      <c r="G366" s="197">
        <v>2600547710</v>
      </c>
      <c r="H366" s="233">
        <v>29551</v>
      </c>
    </row>
    <row r="367" spans="1:8" x14ac:dyDescent="0.25">
      <c r="A367" s="196" t="s">
        <v>1778</v>
      </c>
      <c r="B367" s="197">
        <v>67724</v>
      </c>
      <c r="C367" s="197" t="s">
        <v>3164</v>
      </c>
      <c r="D367" s="197" t="s">
        <v>2651</v>
      </c>
      <c r="E367" s="198">
        <v>45187</v>
      </c>
      <c r="F367" s="197" t="b">
        <v>1</v>
      </c>
      <c r="G367" s="197">
        <v>2600547710</v>
      </c>
      <c r="H367" s="233">
        <v>29551</v>
      </c>
    </row>
    <row r="368" spans="1:8" x14ac:dyDescent="0.25">
      <c r="A368" s="196" t="s">
        <v>254</v>
      </c>
      <c r="B368" s="197">
        <v>1105</v>
      </c>
      <c r="C368" s="197" t="s">
        <v>3165</v>
      </c>
      <c r="D368" s="197" t="s">
        <v>2891</v>
      </c>
      <c r="E368" s="198">
        <v>45257</v>
      </c>
      <c r="F368" s="197" t="b">
        <v>1</v>
      </c>
      <c r="G368" s="197" t="s">
        <v>3166</v>
      </c>
      <c r="H368" s="233">
        <v>26393</v>
      </c>
    </row>
    <row r="369" spans="1:8" x14ac:dyDescent="0.25">
      <c r="A369" s="196" t="s">
        <v>254</v>
      </c>
      <c r="B369" s="197">
        <v>1074</v>
      </c>
      <c r="C369" s="197" t="s">
        <v>3167</v>
      </c>
      <c r="D369" s="197" t="s">
        <v>3168</v>
      </c>
      <c r="E369" s="198">
        <v>42954</v>
      </c>
      <c r="F369" s="197" t="b">
        <v>1</v>
      </c>
      <c r="G369" s="197" t="s">
        <v>3169</v>
      </c>
      <c r="H369" s="233">
        <v>29790</v>
      </c>
    </row>
    <row r="370" spans="1:8" x14ac:dyDescent="0.25">
      <c r="A370" s="196" t="s">
        <v>254</v>
      </c>
      <c r="B370" s="197">
        <v>1282</v>
      </c>
      <c r="C370" s="197" t="s">
        <v>3170</v>
      </c>
      <c r="D370" s="197" t="s">
        <v>3171</v>
      </c>
      <c r="E370" s="198">
        <v>37879</v>
      </c>
      <c r="F370" s="197" t="b">
        <v>1</v>
      </c>
      <c r="G370" s="197" t="s">
        <v>3172</v>
      </c>
      <c r="H370" s="233">
        <v>22985</v>
      </c>
    </row>
    <row r="371" spans="1:8" x14ac:dyDescent="0.25">
      <c r="A371" s="196" t="s">
        <v>1613</v>
      </c>
      <c r="B371" s="197">
        <v>1218</v>
      </c>
      <c r="C371" s="197" t="s">
        <v>3173</v>
      </c>
      <c r="D371" s="197" t="s">
        <v>2891</v>
      </c>
      <c r="E371" s="198">
        <v>45089</v>
      </c>
      <c r="F371" s="197" t="b">
        <v>1</v>
      </c>
      <c r="G371" s="197" t="s">
        <v>3174</v>
      </c>
      <c r="H371" s="233">
        <v>27269</v>
      </c>
    </row>
    <row r="372" spans="1:8" x14ac:dyDescent="0.25">
      <c r="A372" s="196" t="s">
        <v>715</v>
      </c>
      <c r="B372" s="197">
        <v>98971</v>
      </c>
      <c r="C372" s="197" t="s">
        <v>3175</v>
      </c>
      <c r="D372" s="197" t="s">
        <v>2452</v>
      </c>
      <c r="E372" s="198">
        <v>45345</v>
      </c>
      <c r="F372" s="197" t="b">
        <v>1</v>
      </c>
      <c r="G372" s="197" t="s">
        <v>3176</v>
      </c>
      <c r="H372" s="233">
        <v>25019</v>
      </c>
    </row>
    <row r="373" spans="1:8" x14ac:dyDescent="0.25">
      <c r="A373" s="196" t="s">
        <v>1455</v>
      </c>
      <c r="B373" s="197">
        <v>8712</v>
      </c>
      <c r="C373" s="197" t="s">
        <v>3177</v>
      </c>
      <c r="D373" s="197" t="s">
        <v>2588</v>
      </c>
      <c r="E373" s="198">
        <v>42795</v>
      </c>
      <c r="F373" s="197" t="b">
        <v>1</v>
      </c>
      <c r="G373" s="197" t="s">
        <v>3178</v>
      </c>
      <c r="H373" s="233">
        <v>27335</v>
      </c>
    </row>
    <row r="374" spans="1:8" ht="26.25" x14ac:dyDescent="0.25">
      <c r="A374" s="196" t="s">
        <v>254</v>
      </c>
      <c r="B374" s="197">
        <v>1150</v>
      </c>
      <c r="C374" s="197" t="s">
        <v>3179</v>
      </c>
      <c r="D374" s="197" t="s">
        <v>3180</v>
      </c>
      <c r="E374" s="198">
        <v>44463</v>
      </c>
      <c r="F374" s="197" t="b">
        <v>1</v>
      </c>
      <c r="G374" s="197" t="s">
        <v>3181</v>
      </c>
      <c r="H374" s="233">
        <v>24741</v>
      </c>
    </row>
    <row r="375" spans="1:8" x14ac:dyDescent="0.25">
      <c r="A375" s="196" t="s">
        <v>1845</v>
      </c>
      <c r="B375" s="197">
        <v>48179</v>
      </c>
      <c r="C375" s="197" t="s">
        <v>3182</v>
      </c>
      <c r="D375" s="197" t="s">
        <v>2452</v>
      </c>
      <c r="E375" s="198">
        <v>45001</v>
      </c>
      <c r="F375" s="197" t="b">
        <v>1</v>
      </c>
      <c r="G375" s="197">
        <v>1607539230</v>
      </c>
      <c r="H375" s="233">
        <v>33159</v>
      </c>
    </row>
    <row r="376" spans="1:8" x14ac:dyDescent="0.25">
      <c r="A376" s="196" t="s">
        <v>552</v>
      </c>
      <c r="B376" s="197">
        <v>96137</v>
      </c>
      <c r="C376" s="197" t="s">
        <v>3183</v>
      </c>
      <c r="D376" s="197" t="s">
        <v>2522</v>
      </c>
      <c r="E376" s="198">
        <v>43935</v>
      </c>
      <c r="F376" s="197" t="b">
        <v>1</v>
      </c>
      <c r="G376" s="197" t="s">
        <v>3184</v>
      </c>
      <c r="H376" s="233">
        <v>24076</v>
      </c>
    </row>
    <row r="377" spans="1:8" x14ac:dyDescent="0.25">
      <c r="A377" s="196" t="s">
        <v>1232</v>
      </c>
      <c r="B377" s="197">
        <v>99394</v>
      </c>
      <c r="C377" s="197" t="s">
        <v>3185</v>
      </c>
      <c r="D377" s="197" t="s">
        <v>2452</v>
      </c>
      <c r="E377" s="198">
        <v>45516</v>
      </c>
      <c r="F377" s="197" t="b">
        <v>1</v>
      </c>
      <c r="G377" s="197" t="s">
        <v>3186</v>
      </c>
      <c r="H377" s="233">
        <v>35670</v>
      </c>
    </row>
    <row r="378" spans="1:8" x14ac:dyDescent="0.25">
      <c r="A378" s="196" t="s">
        <v>1722</v>
      </c>
      <c r="B378" s="197">
        <v>10002</v>
      </c>
      <c r="C378" s="197" t="s">
        <v>3187</v>
      </c>
      <c r="D378" s="197" t="s">
        <v>2425</v>
      </c>
      <c r="E378" s="198">
        <v>31508</v>
      </c>
      <c r="F378" s="197" t="b">
        <v>1</v>
      </c>
      <c r="G378" s="197" t="s">
        <v>3188</v>
      </c>
      <c r="H378" s="233">
        <v>22815</v>
      </c>
    </row>
    <row r="379" spans="1:8" x14ac:dyDescent="0.25">
      <c r="A379" s="196" t="s">
        <v>884</v>
      </c>
      <c r="B379" s="197">
        <v>5105</v>
      </c>
      <c r="C379" s="197" t="s">
        <v>3189</v>
      </c>
      <c r="D379" s="197" t="s">
        <v>2452</v>
      </c>
      <c r="E379" s="198">
        <v>40737</v>
      </c>
      <c r="F379" s="197" t="b">
        <v>1</v>
      </c>
      <c r="G379" s="197" t="s">
        <v>3190</v>
      </c>
      <c r="H379" s="233">
        <v>29598</v>
      </c>
    </row>
    <row r="380" spans="1:8" x14ac:dyDescent="0.25">
      <c r="A380" s="196" t="s">
        <v>254</v>
      </c>
      <c r="B380" s="197">
        <v>48274</v>
      </c>
      <c r="C380" s="197" t="s">
        <v>3191</v>
      </c>
      <c r="D380" s="197" t="s">
        <v>2888</v>
      </c>
      <c r="E380" s="198">
        <v>45231</v>
      </c>
      <c r="F380" s="197" t="b">
        <v>1</v>
      </c>
      <c r="G380" s="197">
        <v>1702430621</v>
      </c>
      <c r="H380" s="233">
        <v>33687</v>
      </c>
    </row>
    <row r="381" spans="1:8" x14ac:dyDescent="0.25">
      <c r="A381" s="196" t="s">
        <v>2419</v>
      </c>
      <c r="B381" s="197">
        <v>48099</v>
      </c>
      <c r="C381" s="197" t="s">
        <v>3192</v>
      </c>
      <c r="D381" s="197" t="s">
        <v>2651</v>
      </c>
      <c r="E381" s="198">
        <v>44356</v>
      </c>
      <c r="F381" s="197" t="b">
        <v>1</v>
      </c>
      <c r="G381" s="197">
        <v>1606108014</v>
      </c>
      <c r="H381" s="233">
        <v>30768</v>
      </c>
    </row>
    <row r="382" spans="1:8" x14ac:dyDescent="0.25">
      <c r="A382" s="196" t="s">
        <v>1778</v>
      </c>
      <c r="B382" s="197">
        <v>60477</v>
      </c>
      <c r="C382" s="197" t="s">
        <v>3192</v>
      </c>
      <c r="D382" s="197" t="s">
        <v>2651</v>
      </c>
      <c r="E382" s="198">
        <v>44356</v>
      </c>
      <c r="F382" s="197" t="b">
        <v>1</v>
      </c>
      <c r="G382" s="197">
        <v>1606108014</v>
      </c>
      <c r="H382" s="233">
        <v>30768</v>
      </c>
    </row>
    <row r="383" spans="1:8" x14ac:dyDescent="0.25">
      <c r="A383" s="196" t="s">
        <v>715</v>
      </c>
      <c r="B383" s="197">
        <v>1816</v>
      </c>
      <c r="C383" s="197" t="s">
        <v>3193</v>
      </c>
      <c r="D383" s="197" t="s">
        <v>2452</v>
      </c>
      <c r="E383" s="198">
        <v>37746</v>
      </c>
      <c r="F383" s="197" t="b">
        <v>1</v>
      </c>
      <c r="G383" s="197" t="s">
        <v>3194</v>
      </c>
      <c r="H383" s="233">
        <v>25451</v>
      </c>
    </row>
    <row r="384" spans="1:8" x14ac:dyDescent="0.25">
      <c r="A384" s="196" t="s">
        <v>715</v>
      </c>
      <c r="B384" s="197">
        <v>98053</v>
      </c>
      <c r="C384" s="197" t="s">
        <v>3195</v>
      </c>
      <c r="D384" s="197" t="s">
        <v>2449</v>
      </c>
      <c r="E384" s="198">
        <v>44811</v>
      </c>
      <c r="F384" s="197" t="b">
        <v>1</v>
      </c>
      <c r="G384" s="197" t="s">
        <v>3196</v>
      </c>
      <c r="H384" s="233">
        <v>35756</v>
      </c>
    </row>
    <row r="385" spans="1:8" x14ac:dyDescent="0.25">
      <c r="A385" s="196" t="s">
        <v>1348</v>
      </c>
      <c r="B385" s="197">
        <v>96659</v>
      </c>
      <c r="C385" s="197" t="s">
        <v>3197</v>
      </c>
      <c r="D385" s="197" t="s">
        <v>2438</v>
      </c>
      <c r="E385" s="198">
        <v>44235</v>
      </c>
      <c r="F385" s="197" t="b">
        <v>1</v>
      </c>
      <c r="G385" s="197" t="s">
        <v>3198</v>
      </c>
      <c r="H385" s="233">
        <v>32882</v>
      </c>
    </row>
    <row r="386" spans="1:8" x14ac:dyDescent="0.25">
      <c r="A386" s="196" t="s">
        <v>715</v>
      </c>
      <c r="B386" s="197">
        <v>98180</v>
      </c>
      <c r="C386" s="197" t="s">
        <v>3199</v>
      </c>
      <c r="D386" s="197" t="s">
        <v>2452</v>
      </c>
      <c r="E386" s="198">
        <v>44896</v>
      </c>
      <c r="F386" s="197" t="b">
        <v>1</v>
      </c>
      <c r="G386" s="197" t="s">
        <v>3200</v>
      </c>
      <c r="H386" s="233">
        <v>32682</v>
      </c>
    </row>
    <row r="387" spans="1:8" x14ac:dyDescent="0.25">
      <c r="A387" s="196" t="s">
        <v>1113</v>
      </c>
      <c r="B387" s="197">
        <v>1114</v>
      </c>
      <c r="C387" s="197" t="s">
        <v>3201</v>
      </c>
      <c r="D387" s="197" t="s">
        <v>2452</v>
      </c>
      <c r="E387" s="198">
        <v>37124</v>
      </c>
      <c r="F387" s="197" t="b">
        <v>1</v>
      </c>
      <c r="G387" s="197" t="s">
        <v>3202</v>
      </c>
      <c r="H387" s="233">
        <v>25041</v>
      </c>
    </row>
    <row r="388" spans="1:8" x14ac:dyDescent="0.25">
      <c r="A388" s="196" t="s">
        <v>552</v>
      </c>
      <c r="B388" s="197">
        <v>97882</v>
      </c>
      <c r="C388" s="197" t="s">
        <v>3203</v>
      </c>
      <c r="D388" s="197" t="s">
        <v>2452</v>
      </c>
      <c r="E388" s="198">
        <v>44739</v>
      </c>
      <c r="F388" s="197" t="b">
        <v>1</v>
      </c>
      <c r="G388" s="197" t="s">
        <v>3204</v>
      </c>
      <c r="H388" s="233">
        <v>31105</v>
      </c>
    </row>
    <row r="389" spans="1:8" x14ac:dyDescent="0.25">
      <c r="A389" s="196" t="s">
        <v>185</v>
      </c>
      <c r="B389" s="197">
        <v>99317</v>
      </c>
      <c r="C389" s="197" t="s">
        <v>3205</v>
      </c>
      <c r="D389" s="197" t="s">
        <v>2428</v>
      </c>
      <c r="E389" s="198">
        <v>45490</v>
      </c>
      <c r="F389" s="197" t="b">
        <v>1</v>
      </c>
      <c r="G389" s="197" t="s">
        <v>3206</v>
      </c>
      <c r="H389" s="233">
        <v>31367</v>
      </c>
    </row>
    <row r="390" spans="1:8" x14ac:dyDescent="0.25">
      <c r="A390" s="196" t="s">
        <v>970</v>
      </c>
      <c r="B390" s="197">
        <v>96354</v>
      </c>
      <c r="C390" s="197" t="s">
        <v>3207</v>
      </c>
      <c r="D390" s="197" t="s">
        <v>2449</v>
      </c>
      <c r="E390" s="198">
        <v>44039</v>
      </c>
      <c r="F390" s="197" t="b">
        <v>1</v>
      </c>
      <c r="G390" s="197" t="s">
        <v>3208</v>
      </c>
      <c r="H390" s="233">
        <v>29952</v>
      </c>
    </row>
    <row r="391" spans="1:8" x14ac:dyDescent="0.25">
      <c r="A391" s="196" t="s">
        <v>414</v>
      </c>
      <c r="B391" s="197">
        <v>9753</v>
      </c>
      <c r="C391" s="197" t="s">
        <v>3209</v>
      </c>
      <c r="D391" s="197" t="s">
        <v>2438</v>
      </c>
      <c r="E391" s="198">
        <v>43305</v>
      </c>
      <c r="F391" s="197" t="b">
        <v>1</v>
      </c>
      <c r="G391" s="197" t="s">
        <v>3210</v>
      </c>
      <c r="H391" s="233">
        <v>23218</v>
      </c>
    </row>
    <row r="392" spans="1:8" x14ac:dyDescent="0.25">
      <c r="A392" s="196" t="s">
        <v>1348</v>
      </c>
      <c r="B392" s="197">
        <v>98198</v>
      </c>
      <c r="C392" s="197" t="s">
        <v>3211</v>
      </c>
      <c r="D392" s="197" t="s">
        <v>2449</v>
      </c>
      <c r="E392" s="198">
        <v>44930</v>
      </c>
      <c r="F392" s="197" t="b">
        <v>1</v>
      </c>
      <c r="G392" s="197" t="s">
        <v>3212</v>
      </c>
      <c r="H392" s="233">
        <v>31077</v>
      </c>
    </row>
    <row r="393" spans="1:8" x14ac:dyDescent="0.25">
      <c r="A393" s="196" t="s">
        <v>1722</v>
      </c>
      <c r="B393" s="197">
        <v>67044</v>
      </c>
      <c r="C393" s="197" t="s">
        <v>3211</v>
      </c>
      <c r="D393" s="197" t="s">
        <v>2487</v>
      </c>
      <c r="E393" s="198">
        <v>43728</v>
      </c>
      <c r="F393" s="197" t="b">
        <v>1</v>
      </c>
      <c r="G393" s="197" t="s">
        <v>3213</v>
      </c>
      <c r="H393" s="233">
        <v>30188</v>
      </c>
    </row>
    <row r="394" spans="1:8" x14ac:dyDescent="0.25">
      <c r="A394" s="196" t="s">
        <v>819</v>
      </c>
      <c r="B394" s="197">
        <v>7459</v>
      </c>
      <c r="C394" s="197" t="s">
        <v>3214</v>
      </c>
      <c r="D394" s="197" t="s">
        <v>2547</v>
      </c>
      <c r="E394" s="198">
        <v>42278</v>
      </c>
      <c r="F394" s="197" t="b">
        <v>1</v>
      </c>
      <c r="G394" s="197" t="s">
        <v>3215</v>
      </c>
      <c r="H394" s="233">
        <v>24912</v>
      </c>
    </row>
    <row r="395" spans="1:8" x14ac:dyDescent="0.25">
      <c r="A395" s="196" t="s">
        <v>970</v>
      </c>
      <c r="B395" s="197">
        <v>1238</v>
      </c>
      <c r="C395" s="197" t="s">
        <v>3216</v>
      </c>
      <c r="D395" s="197" t="s">
        <v>2438</v>
      </c>
      <c r="E395" s="198">
        <v>37713</v>
      </c>
      <c r="F395" s="197" t="b">
        <v>1</v>
      </c>
      <c r="G395" s="197" t="s">
        <v>3217</v>
      </c>
      <c r="H395" s="233">
        <v>24927</v>
      </c>
    </row>
    <row r="396" spans="1:8" ht="26.25" x14ac:dyDescent="0.25">
      <c r="A396" s="196" t="s">
        <v>254</v>
      </c>
      <c r="B396" s="197">
        <v>6966</v>
      </c>
      <c r="C396" s="197" t="s">
        <v>3218</v>
      </c>
      <c r="D396" s="197" t="s">
        <v>2686</v>
      </c>
      <c r="E396" s="198">
        <v>42012</v>
      </c>
      <c r="F396" s="197" t="b">
        <v>1</v>
      </c>
      <c r="G396" s="197" t="s">
        <v>3219</v>
      </c>
      <c r="H396" s="233">
        <v>30877</v>
      </c>
    </row>
    <row r="397" spans="1:8" ht="26.25" x14ac:dyDescent="0.25">
      <c r="A397" s="196" t="s">
        <v>414</v>
      </c>
      <c r="B397" s="197">
        <v>97754</v>
      </c>
      <c r="C397" s="197" t="s">
        <v>3220</v>
      </c>
      <c r="D397" s="197" t="s">
        <v>2449</v>
      </c>
      <c r="E397" s="198">
        <v>44692</v>
      </c>
      <c r="F397" s="197" t="b">
        <v>1</v>
      </c>
      <c r="G397" s="197" t="s">
        <v>3221</v>
      </c>
      <c r="H397" s="233">
        <v>23581</v>
      </c>
    </row>
    <row r="398" spans="1:8" x14ac:dyDescent="0.25">
      <c r="A398" s="196" t="s">
        <v>1232</v>
      </c>
      <c r="B398" s="197">
        <v>96301</v>
      </c>
      <c r="C398" s="197" t="s">
        <v>3222</v>
      </c>
      <c r="D398" s="197" t="s">
        <v>2452</v>
      </c>
      <c r="E398" s="198">
        <v>44011</v>
      </c>
      <c r="F398" s="197" t="b">
        <v>1</v>
      </c>
      <c r="G398" s="197" t="s">
        <v>3223</v>
      </c>
      <c r="H398" s="233">
        <v>28229</v>
      </c>
    </row>
    <row r="399" spans="1:8" x14ac:dyDescent="0.25">
      <c r="A399" s="196" t="s">
        <v>715</v>
      </c>
      <c r="B399" s="197">
        <v>95212</v>
      </c>
      <c r="C399" s="197" t="s">
        <v>3224</v>
      </c>
      <c r="D399" s="197" t="s">
        <v>2452</v>
      </c>
      <c r="E399" s="198">
        <v>43581</v>
      </c>
      <c r="F399" s="197" t="b">
        <v>1</v>
      </c>
      <c r="G399" s="197" t="s">
        <v>3225</v>
      </c>
      <c r="H399" s="233">
        <v>23368</v>
      </c>
    </row>
    <row r="400" spans="1:8" x14ac:dyDescent="0.25">
      <c r="A400" s="196" t="s">
        <v>254</v>
      </c>
      <c r="B400" s="197">
        <v>1099</v>
      </c>
      <c r="C400" s="197" t="s">
        <v>3226</v>
      </c>
      <c r="D400" s="197" t="s">
        <v>3227</v>
      </c>
      <c r="E400" s="198">
        <v>37004</v>
      </c>
      <c r="F400" s="197" t="b">
        <v>1</v>
      </c>
      <c r="G400" s="197" t="s">
        <v>3228</v>
      </c>
      <c r="H400" s="233">
        <v>28581</v>
      </c>
    </row>
    <row r="401" spans="1:8" x14ac:dyDescent="0.25">
      <c r="A401" s="196" t="s">
        <v>884</v>
      </c>
      <c r="B401" s="197">
        <v>96302</v>
      </c>
      <c r="C401" s="197" t="s">
        <v>3229</v>
      </c>
      <c r="D401" s="197" t="s">
        <v>2449</v>
      </c>
      <c r="E401" s="198">
        <v>44011</v>
      </c>
      <c r="F401" s="197" t="b">
        <v>1</v>
      </c>
      <c r="G401" s="197" t="s">
        <v>3230</v>
      </c>
      <c r="H401" s="233">
        <v>31910</v>
      </c>
    </row>
    <row r="402" spans="1:8" x14ac:dyDescent="0.25">
      <c r="A402" s="196" t="s">
        <v>970</v>
      </c>
      <c r="B402" s="197">
        <v>97631</v>
      </c>
      <c r="C402" s="197" t="s">
        <v>3231</v>
      </c>
      <c r="D402" s="197" t="s">
        <v>2452</v>
      </c>
      <c r="E402" s="198">
        <v>44627</v>
      </c>
      <c r="F402" s="197" t="b">
        <v>1</v>
      </c>
      <c r="G402" s="197" t="s">
        <v>3232</v>
      </c>
      <c r="H402" s="233">
        <v>37835</v>
      </c>
    </row>
    <row r="403" spans="1:8" x14ac:dyDescent="0.25">
      <c r="A403" s="196" t="s">
        <v>715</v>
      </c>
      <c r="B403" s="197">
        <v>99319</v>
      </c>
      <c r="C403" s="197" t="s">
        <v>3233</v>
      </c>
      <c r="D403" s="197" t="s">
        <v>2438</v>
      </c>
      <c r="E403" s="198">
        <v>45489</v>
      </c>
      <c r="F403" s="197" t="b">
        <v>1</v>
      </c>
      <c r="G403" s="197" t="s">
        <v>3234</v>
      </c>
      <c r="H403" s="233">
        <v>35788</v>
      </c>
    </row>
    <row r="404" spans="1:8" x14ac:dyDescent="0.25">
      <c r="A404" s="196" t="s">
        <v>113</v>
      </c>
      <c r="B404" s="197">
        <v>96385</v>
      </c>
      <c r="C404" s="197" t="s">
        <v>3235</v>
      </c>
      <c r="D404" s="197" t="s">
        <v>2446</v>
      </c>
      <c r="E404" s="198">
        <v>44047</v>
      </c>
      <c r="F404" s="197" t="b">
        <v>1</v>
      </c>
      <c r="G404" s="197" t="s">
        <v>3236</v>
      </c>
      <c r="H404" s="233">
        <v>27459</v>
      </c>
    </row>
    <row r="405" spans="1:8" x14ac:dyDescent="0.25">
      <c r="A405" s="196" t="s">
        <v>414</v>
      </c>
      <c r="B405" s="197">
        <v>98789</v>
      </c>
      <c r="C405" s="197" t="s">
        <v>3237</v>
      </c>
      <c r="D405" s="197" t="s">
        <v>2449</v>
      </c>
      <c r="E405" s="198">
        <v>45194</v>
      </c>
      <c r="F405" s="197" t="b">
        <v>1</v>
      </c>
      <c r="G405" s="197" t="s">
        <v>3238</v>
      </c>
      <c r="H405" s="233">
        <v>23610</v>
      </c>
    </row>
    <row r="406" spans="1:8" x14ac:dyDescent="0.25">
      <c r="A406" s="196" t="s">
        <v>1113</v>
      </c>
      <c r="B406" s="197">
        <v>4153</v>
      </c>
      <c r="C406" s="197" t="s">
        <v>3239</v>
      </c>
      <c r="D406" s="197" t="s">
        <v>2547</v>
      </c>
      <c r="E406" s="198">
        <v>40309</v>
      </c>
      <c r="F406" s="197" t="b">
        <v>1</v>
      </c>
      <c r="G406" s="197" t="s">
        <v>3240</v>
      </c>
      <c r="H406" s="233">
        <v>32947</v>
      </c>
    </row>
    <row r="407" spans="1:8" x14ac:dyDescent="0.25">
      <c r="A407" s="196" t="s">
        <v>414</v>
      </c>
      <c r="B407" s="197">
        <v>9300</v>
      </c>
      <c r="C407" s="197" t="s">
        <v>3241</v>
      </c>
      <c r="D407" s="197" t="s">
        <v>2452</v>
      </c>
      <c r="E407" s="198">
        <v>43040</v>
      </c>
      <c r="F407" s="197" t="b">
        <v>1</v>
      </c>
      <c r="G407" s="197" t="s">
        <v>3242</v>
      </c>
      <c r="H407" s="233">
        <v>29559</v>
      </c>
    </row>
    <row r="408" spans="1:8" x14ac:dyDescent="0.25">
      <c r="A408" s="196" t="s">
        <v>1613</v>
      </c>
      <c r="B408" s="197">
        <v>30009</v>
      </c>
      <c r="C408" s="197" t="s">
        <v>3243</v>
      </c>
      <c r="D408" s="197" t="s">
        <v>2596</v>
      </c>
      <c r="E408" s="198">
        <v>37529</v>
      </c>
      <c r="F408" s="197" t="b">
        <v>1</v>
      </c>
      <c r="G408" s="197" t="s">
        <v>3244</v>
      </c>
      <c r="H408" s="233">
        <v>24628</v>
      </c>
    </row>
    <row r="409" spans="1:8" x14ac:dyDescent="0.25">
      <c r="A409" s="196" t="s">
        <v>2419</v>
      </c>
      <c r="B409" s="197">
        <v>40213</v>
      </c>
      <c r="C409" s="197" t="s">
        <v>3245</v>
      </c>
      <c r="D409" s="197" t="s">
        <v>3246</v>
      </c>
      <c r="E409" s="198">
        <v>39843</v>
      </c>
      <c r="F409" s="197" t="b">
        <v>1</v>
      </c>
      <c r="G409" s="197">
        <v>2100850283</v>
      </c>
      <c r="H409" s="233">
        <v>25174</v>
      </c>
    </row>
    <row r="410" spans="1:8" x14ac:dyDescent="0.25">
      <c r="A410" s="196" t="s">
        <v>1778</v>
      </c>
      <c r="B410" s="197">
        <v>48008</v>
      </c>
      <c r="C410" s="197" t="s">
        <v>3245</v>
      </c>
      <c r="D410" s="197" t="s">
        <v>3246</v>
      </c>
      <c r="E410" s="198">
        <v>39843</v>
      </c>
      <c r="F410" s="197" t="b">
        <v>1</v>
      </c>
      <c r="G410" s="197">
        <v>2100850283</v>
      </c>
      <c r="H410" s="233">
        <v>25174</v>
      </c>
    </row>
    <row r="411" spans="1:8" x14ac:dyDescent="0.25">
      <c r="A411" s="196" t="s">
        <v>414</v>
      </c>
      <c r="B411" s="197">
        <v>3656</v>
      </c>
      <c r="C411" s="197" t="s">
        <v>3247</v>
      </c>
      <c r="D411" s="197" t="s">
        <v>2547</v>
      </c>
      <c r="E411" s="198">
        <v>39729</v>
      </c>
      <c r="F411" s="197" t="b">
        <v>1</v>
      </c>
      <c r="G411" s="197" t="s">
        <v>3248</v>
      </c>
      <c r="H411" s="233">
        <v>32673</v>
      </c>
    </row>
    <row r="412" spans="1:8" x14ac:dyDescent="0.25">
      <c r="A412" s="196" t="s">
        <v>1113</v>
      </c>
      <c r="B412" s="197">
        <v>2309</v>
      </c>
      <c r="C412" s="197" t="s">
        <v>3249</v>
      </c>
      <c r="D412" s="197" t="s">
        <v>2452</v>
      </c>
      <c r="E412" s="198">
        <v>38958</v>
      </c>
      <c r="F412" s="197" t="b">
        <v>1</v>
      </c>
      <c r="G412" s="197" t="s">
        <v>3250</v>
      </c>
      <c r="H412" s="233">
        <v>27668</v>
      </c>
    </row>
    <row r="413" spans="1:8" x14ac:dyDescent="0.25">
      <c r="A413" s="196" t="s">
        <v>715</v>
      </c>
      <c r="B413" s="197">
        <v>98094</v>
      </c>
      <c r="C413" s="197" t="s">
        <v>3251</v>
      </c>
      <c r="D413" s="197" t="s">
        <v>2452</v>
      </c>
      <c r="E413" s="198">
        <v>44826</v>
      </c>
      <c r="F413" s="197" t="b">
        <v>1</v>
      </c>
      <c r="G413" s="197" t="s">
        <v>3252</v>
      </c>
      <c r="H413" s="233">
        <v>27341</v>
      </c>
    </row>
    <row r="414" spans="1:8" x14ac:dyDescent="0.25">
      <c r="A414" s="196" t="s">
        <v>414</v>
      </c>
      <c r="B414" s="197">
        <v>98537</v>
      </c>
      <c r="C414" s="197" t="s">
        <v>3253</v>
      </c>
      <c r="D414" s="197" t="s">
        <v>2438</v>
      </c>
      <c r="E414" s="198">
        <v>45106</v>
      </c>
      <c r="F414" s="197" t="b">
        <v>1</v>
      </c>
      <c r="G414" s="197" t="s">
        <v>3254</v>
      </c>
      <c r="H414" s="233">
        <v>34176</v>
      </c>
    </row>
    <row r="415" spans="1:8" x14ac:dyDescent="0.25">
      <c r="A415" s="196" t="s">
        <v>1577</v>
      </c>
      <c r="B415" s="197">
        <v>1202</v>
      </c>
      <c r="C415" s="197" t="s">
        <v>3255</v>
      </c>
      <c r="D415" s="197" t="s">
        <v>2513</v>
      </c>
      <c r="E415" s="198">
        <v>44816</v>
      </c>
      <c r="F415" s="197" t="b">
        <v>1</v>
      </c>
      <c r="G415" s="197" t="s">
        <v>3256</v>
      </c>
      <c r="H415" s="233">
        <v>35627</v>
      </c>
    </row>
    <row r="416" spans="1:8" x14ac:dyDescent="0.25">
      <c r="A416" s="196" t="s">
        <v>970</v>
      </c>
      <c r="B416" s="197">
        <v>5487</v>
      </c>
      <c r="C416" s="197" t="s">
        <v>3257</v>
      </c>
      <c r="D416" s="197" t="s">
        <v>2449</v>
      </c>
      <c r="E416" s="198">
        <v>41113</v>
      </c>
      <c r="F416" s="197" t="b">
        <v>1</v>
      </c>
      <c r="G416" s="197" t="s">
        <v>3258</v>
      </c>
      <c r="H416" s="233">
        <v>31420</v>
      </c>
    </row>
    <row r="417" spans="1:8" x14ac:dyDescent="0.25">
      <c r="A417" s="196" t="s">
        <v>614</v>
      </c>
      <c r="B417" s="197">
        <v>98713</v>
      </c>
      <c r="C417" s="197" t="s">
        <v>3259</v>
      </c>
      <c r="D417" s="197" t="s">
        <v>2452</v>
      </c>
      <c r="E417" s="198">
        <v>45161</v>
      </c>
      <c r="F417" s="197" t="b">
        <v>1</v>
      </c>
      <c r="G417" s="197" t="s">
        <v>3260</v>
      </c>
      <c r="H417" s="233">
        <v>35205</v>
      </c>
    </row>
    <row r="418" spans="1:8" x14ac:dyDescent="0.25">
      <c r="A418" s="196" t="s">
        <v>84</v>
      </c>
      <c r="B418" s="197">
        <v>98928</v>
      </c>
      <c r="C418" s="197" t="s">
        <v>3261</v>
      </c>
      <c r="D418" s="197" t="s">
        <v>2446</v>
      </c>
      <c r="E418" s="198">
        <v>45313</v>
      </c>
      <c r="F418" s="197" t="b">
        <v>1</v>
      </c>
      <c r="G418" s="197">
        <v>1404868479</v>
      </c>
      <c r="H418" s="233">
        <v>30064</v>
      </c>
    </row>
    <row r="419" spans="1:8" x14ac:dyDescent="0.25">
      <c r="A419" s="196" t="s">
        <v>819</v>
      </c>
      <c r="B419" s="197">
        <v>95679</v>
      </c>
      <c r="C419" s="197" t="s">
        <v>3262</v>
      </c>
      <c r="D419" s="197" t="s">
        <v>2504</v>
      </c>
      <c r="E419" s="198">
        <v>43872</v>
      </c>
      <c r="F419" s="197" t="b">
        <v>1</v>
      </c>
      <c r="G419" s="197" t="s">
        <v>3263</v>
      </c>
      <c r="H419" s="233">
        <v>29739</v>
      </c>
    </row>
    <row r="420" spans="1:8" x14ac:dyDescent="0.25">
      <c r="A420" s="196" t="s">
        <v>1113</v>
      </c>
      <c r="B420" s="197">
        <v>6296</v>
      </c>
      <c r="C420" s="197" t="s">
        <v>3264</v>
      </c>
      <c r="D420" s="197" t="s">
        <v>2452</v>
      </c>
      <c r="E420" s="198">
        <v>41781</v>
      </c>
      <c r="F420" s="197" t="b">
        <v>1</v>
      </c>
      <c r="G420" s="197" t="s">
        <v>3265</v>
      </c>
      <c r="H420" s="233">
        <v>24681</v>
      </c>
    </row>
    <row r="421" spans="1:8" x14ac:dyDescent="0.25">
      <c r="A421" s="196" t="s">
        <v>1778</v>
      </c>
      <c r="B421" s="197">
        <v>60480</v>
      </c>
      <c r="C421" s="197" t="s">
        <v>3266</v>
      </c>
      <c r="D421" s="197" t="s">
        <v>2432</v>
      </c>
      <c r="E421" s="198">
        <v>44201</v>
      </c>
      <c r="F421" s="197" t="b">
        <v>1</v>
      </c>
      <c r="G421" s="197">
        <v>1402470159</v>
      </c>
      <c r="H421" s="233">
        <v>22169</v>
      </c>
    </row>
    <row r="422" spans="1:8" x14ac:dyDescent="0.25">
      <c r="A422" s="196" t="s">
        <v>2419</v>
      </c>
      <c r="B422" s="197">
        <v>48065</v>
      </c>
      <c r="C422" s="197" t="s">
        <v>3266</v>
      </c>
      <c r="D422" s="197" t="s">
        <v>2432</v>
      </c>
      <c r="E422" s="198">
        <v>44201</v>
      </c>
      <c r="F422" s="197" t="b">
        <v>1</v>
      </c>
      <c r="G422" s="197">
        <v>1402470159</v>
      </c>
      <c r="H422" s="233">
        <v>22169</v>
      </c>
    </row>
    <row r="423" spans="1:8" x14ac:dyDescent="0.25">
      <c r="A423" s="196" t="s">
        <v>113</v>
      </c>
      <c r="B423" s="197">
        <v>90009</v>
      </c>
      <c r="C423" s="197" t="s">
        <v>3267</v>
      </c>
      <c r="D423" s="197" t="s">
        <v>2425</v>
      </c>
      <c r="E423" s="198">
        <v>42124</v>
      </c>
      <c r="F423" s="197" t="b">
        <v>1</v>
      </c>
      <c r="G423" s="197" t="s">
        <v>3268</v>
      </c>
      <c r="H423" s="233">
        <v>25919</v>
      </c>
    </row>
    <row r="424" spans="1:8" x14ac:dyDescent="0.25">
      <c r="A424" s="196" t="s">
        <v>1613</v>
      </c>
      <c r="B424" s="197">
        <v>30722</v>
      </c>
      <c r="C424" s="197" t="s">
        <v>3269</v>
      </c>
      <c r="D424" s="197" t="s">
        <v>2645</v>
      </c>
      <c r="E424" s="198">
        <v>45419</v>
      </c>
      <c r="F424" s="197" t="b">
        <v>1</v>
      </c>
      <c r="G424" s="197" t="s">
        <v>3270</v>
      </c>
      <c r="H424" s="233">
        <v>27988</v>
      </c>
    </row>
    <row r="425" spans="1:8" x14ac:dyDescent="0.25">
      <c r="A425" s="196" t="s">
        <v>254</v>
      </c>
      <c r="B425" s="197">
        <v>30508</v>
      </c>
      <c r="C425" s="197" t="s">
        <v>3271</v>
      </c>
      <c r="D425" s="197" t="s">
        <v>2686</v>
      </c>
      <c r="E425" s="198">
        <v>42292</v>
      </c>
      <c r="F425" s="197" t="b">
        <v>1</v>
      </c>
      <c r="G425" s="197" t="s">
        <v>3272</v>
      </c>
      <c r="H425" s="233">
        <v>34776</v>
      </c>
    </row>
    <row r="426" spans="1:8" x14ac:dyDescent="0.25">
      <c r="A426" s="196" t="s">
        <v>884</v>
      </c>
      <c r="B426" s="197">
        <v>98701</v>
      </c>
      <c r="C426" s="197" t="s">
        <v>3273</v>
      </c>
      <c r="D426" s="197" t="s">
        <v>2452</v>
      </c>
      <c r="E426" s="198">
        <v>45160</v>
      </c>
      <c r="F426" s="197" t="b">
        <v>1</v>
      </c>
      <c r="G426" s="197" t="s">
        <v>3274</v>
      </c>
      <c r="H426" s="233">
        <v>31463</v>
      </c>
    </row>
    <row r="427" spans="1:8" x14ac:dyDescent="0.25">
      <c r="A427" s="196" t="s">
        <v>254</v>
      </c>
      <c r="B427" s="197">
        <v>1089</v>
      </c>
      <c r="C427" s="197" t="s">
        <v>3275</v>
      </c>
      <c r="D427" s="197" t="s">
        <v>3276</v>
      </c>
      <c r="E427" s="198">
        <v>43472</v>
      </c>
      <c r="F427" s="197" t="b">
        <v>1</v>
      </c>
      <c r="G427" s="197" t="s">
        <v>3277</v>
      </c>
      <c r="H427" s="233">
        <v>33207</v>
      </c>
    </row>
    <row r="428" spans="1:8" x14ac:dyDescent="0.25">
      <c r="A428" s="196" t="s">
        <v>819</v>
      </c>
      <c r="B428" s="197">
        <v>96990</v>
      </c>
      <c r="C428" s="197" t="s">
        <v>3278</v>
      </c>
      <c r="D428" s="197" t="s">
        <v>2522</v>
      </c>
      <c r="E428" s="198">
        <v>44420</v>
      </c>
      <c r="F428" s="197" t="b">
        <v>1</v>
      </c>
      <c r="G428" s="197" t="s">
        <v>3279</v>
      </c>
      <c r="H428" s="233">
        <v>34642</v>
      </c>
    </row>
    <row r="429" spans="1:8" x14ac:dyDescent="0.25">
      <c r="A429" s="196" t="s">
        <v>1232</v>
      </c>
      <c r="B429" s="197">
        <v>60120</v>
      </c>
      <c r="C429" s="197" t="s">
        <v>3280</v>
      </c>
      <c r="D429" s="197" t="s">
        <v>2547</v>
      </c>
      <c r="E429" s="198">
        <v>37900</v>
      </c>
      <c r="F429" s="197" t="b">
        <v>1</v>
      </c>
      <c r="G429" s="197" t="s">
        <v>3281</v>
      </c>
      <c r="H429" s="233">
        <v>22839</v>
      </c>
    </row>
    <row r="430" spans="1:8" x14ac:dyDescent="0.25">
      <c r="A430" s="196" t="s">
        <v>884</v>
      </c>
      <c r="B430" s="197">
        <v>9517</v>
      </c>
      <c r="C430" s="197" t="s">
        <v>3282</v>
      </c>
      <c r="D430" s="197" t="s">
        <v>2465</v>
      </c>
      <c r="E430" s="198">
        <v>43192</v>
      </c>
      <c r="F430" s="197" t="b">
        <v>1</v>
      </c>
      <c r="G430" s="197" t="s">
        <v>3283</v>
      </c>
      <c r="H430" s="233">
        <v>29588</v>
      </c>
    </row>
    <row r="431" spans="1:8" x14ac:dyDescent="0.25">
      <c r="A431" s="196" t="s">
        <v>1845</v>
      </c>
      <c r="B431" s="197">
        <v>48139</v>
      </c>
      <c r="C431" s="197" t="s">
        <v>3284</v>
      </c>
      <c r="D431" s="197" t="s">
        <v>2452</v>
      </c>
      <c r="E431" s="198">
        <v>44083</v>
      </c>
      <c r="F431" s="197" t="b">
        <v>1</v>
      </c>
      <c r="G431" s="197">
        <v>1707527776</v>
      </c>
      <c r="H431" s="233">
        <v>33869</v>
      </c>
    </row>
    <row r="432" spans="1:8" x14ac:dyDescent="0.25">
      <c r="A432" s="196" t="s">
        <v>614</v>
      </c>
      <c r="B432" s="197">
        <v>6585</v>
      </c>
      <c r="C432" s="197" t="s">
        <v>3285</v>
      </c>
      <c r="D432" s="197" t="s">
        <v>2452</v>
      </c>
      <c r="E432" s="198">
        <v>41869</v>
      </c>
      <c r="F432" s="197" t="b">
        <v>1</v>
      </c>
      <c r="G432" s="197" t="s">
        <v>3286</v>
      </c>
      <c r="H432" s="233">
        <v>21121</v>
      </c>
    </row>
    <row r="433" spans="1:8" x14ac:dyDescent="0.25">
      <c r="A433" s="196" t="s">
        <v>970</v>
      </c>
      <c r="B433" s="197">
        <v>98540</v>
      </c>
      <c r="C433" s="197" t="s">
        <v>3287</v>
      </c>
      <c r="D433" s="197" t="s">
        <v>2438</v>
      </c>
      <c r="E433" s="198">
        <v>41701</v>
      </c>
      <c r="F433" s="197" t="b">
        <v>1</v>
      </c>
      <c r="G433" s="197" t="s">
        <v>3288</v>
      </c>
      <c r="H433" s="233">
        <v>30979</v>
      </c>
    </row>
    <row r="434" spans="1:8" x14ac:dyDescent="0.25">
      <c r="A434" s="196" t="s">
        <v>1675</v>
      </c>
      <c r="B434" s="197">
        <v>95988</v>
      </c>
      <c r="C434" s="197" t="s">
        <v>3289</v>
      </c>
      <c r="D434" s="197" t="s">
        <v>2663</v>
      </c>
      <c r="E434" s="198">
        <v>43598</v>
      </c>
      <c r="F434" s="197" t="b">
        <v>1</v>
      </c>
      <c r="G434" s="197" t="s">
        <v>3290</v>
      </c>
      <c r="H434" s="233">
        <v>34058</v>
      </c>
    </row>
    <row r="435" spans="1:8" x14ac:dyDescent="0.25">
      <c r="A435" s="196" t="s">
        <v>1455</v>
      </c>
      <c r="B435" s="197">
        <v>3483</v>
      </c>
      <c r="C435" s="197" t="s">
        <v>3291</v>
      </c>
      <c r="D435" s="197" t="s">
        <v>2694</v>
      </c>
      <c r="E435" s="198">
        <v>39251</v>
      </c>
      <c r="F435" s="197" t="b">
        <v>1</v>
      </c>
      <c r="G435" s="197" t="s">
        <v>3292</v>
      </c>
      <c r="H435" s="233">
        <v>28715</v>
      </c>
    </row>
    <row r="436" spans="1:8" x14ac:dyDescent="0.25">
      <c r="A436" s="196" t="s">
        <v>254</v>
      </c>
      <c r="B436" s="197">
        <v>1175</v>
      </c>
      <c r="C436" s="197" t="s">
        <v>3293</v>
      </c>
      <c r="D436" s="197" t="s">
        <v>3294</v>
      </c>
      <c r="E436" s="198">
        <v>37428</v>
      </c>
      <c r="F436" s="197" t="b">
        <v>1</v>
      </c>
      <c r="G436" s="197" t="s">
        <v>3295</v>
      </c>
      <c r="H436" s="233">
        <v>26744</v>
      </c>
    </row>
    <row r="437" spans="1:8" x14ac:dyDescent="0.25">
      <c r="A437" s="196" t="s">
        <v>1603</v>
      </c>
      <c r="B437" s="197">
        <v>1310</v>
      </c>
      <c r="C437" s="197" t="s">
        <v>3296</v>
      </c>
      <c r="D437" s="197" t="s">
        <v>3297</v>
      </c>
      <c r="E437" s="198">
        <v>43535</v>
      </c>
      <c r="F437" s="197" t="b">
        <v>1</v>
      </c>
      <c r="G437" s="197" t="s">
        <v>3298</v>
      </c>
      <c r="H437" s="233">
        <v>33192</v>
      </c>
    </row>
    <row r="438" spans="1:8" x14ac:dyDescent="0.25">
      <c r="A438" s="196" t="s">
        <v>884</v>
      </c>
      <c r="B438" s="197">
        <v>1177</v>
      </c>
      <c r="C438" s="197" t="s">
        <v>3299</v>
      </c>
      <c r="D438" s="197" t="s">
        <v>2547</v>
      </c>
      <c r="E438" s="198">
        <v>44578</v>
      </c>
      <c r="F438" s="197" t="b">
        <v>1</v>
      </c>
      <c r="G438" s="197" t="s">
        <v>3300</v>
      </c>
      <c r="H438" s="233">
        <v>22210</v>
      </c>
    </row>
    <row r="439" spans="1:8" x14ac:dyDescent="0.25">
      <c r="A439" s="196" t="s">
        <v>1455</v>
      </c>
      <c r="B439" s="197">
        <v>96022</v>
      </c>
      <c r="C439" s="197" t="s">
        <v>3301</v>
      </c>
      <c r="D439" s="197" t="s">
        <v>3302</v>
      </c>
      <c r="E439" s="198">
        <v>43668</v>
      </c>
      <c r="F439" s="197" t="b">
        <v>1</v>
      </c>
      <c r="G439" s="197" t="s">
        <v>3303</v>
      </c>
      <c r="H439" s="233">
        <v>35606</v>
      </c>
    </row>
    <row r="440" spans="1:8" x14ac:dyDescent="0.25">
      <c r="A440" s="196" t="s">
        <v>970</v>
      </c>
      <c r="B440" s="197">
        <v>99470</v>
      </c>
      <c r="C440" s="197" t="s">
        <v>3304</v>
      </c>
      <c r="D440" s="197" t="s">
        <v>2449</v>
      </c>
      <c r="E440" s="198">
        <v>45554</v>
      </c>
      <c r="F440" s="197" t="b">
        <v>1</v>
      </c>
      <c r="G440" s="197" t="s">
        <v>3305</v>
      </c>
      <c r="H440" s="233">
        <v>36845</v>
      </c>
    </row>
    <row r="441" spans="1:8" x14ac:dyDescent="0.25">
      <c r="A441" s="196" t="s">
        <v>1613</v>
      </c>
      <c r="B441" s="197">
        <v>30609</v>
      </c>
      <c r="C441" s="197" t="s">
        <v>3306</v>
      </c>
      <c r="D441" s="197" t="s">
        <v>3104</v>
      </c>
      <c r="E441" s="198">
        <v>43375</v>
      </c>
      <c r="F441" s="197" t="b">
        <v>1</v>
      </c>
      <c r="G441" s="197" t="s">
        <v>3307</v>
      </c>
      <c r="H441" s="233">
        <v>20838</v>
      </c>
    </row>
    <row r="442" spans="1:8" x14ac:dyDescent="0.25">
      <c r="A442" s="196" t="s">
        <v>819</v>
      </c>
      <c r="B442" s="197">
        <v>7764</v>
      </c>
      <c r="C442" s="197" t="s">
        <v>3308</v>
      </c>
      <c r="D442" s="197" t="s">
        <v>2449</v>
      </c>
      <c r="E442" s="198">
        <v>42444</v>
      </c>
      <c r="F442" s="197" t="b">
        <v>1</v>
      </c>
      <c r="G442" s="197" t="s">
        <v>3309</v>
      </c>
      <c r="H442" s="233">
        <v>35803</v>
      </c>
    </row>
    <row r="443" spans="1:8" x14ac:dyDescent="0.25">
      <c r="A443" s="196" t="s">
        <v>254</v>
      </c>
      <c r="B443" s="197">
        <v>48039</v>
      </c>
      <c r="C443" s="197" t="s">
        <v>3310</v>
      </c>
      <c r="D443" s="197" t="s">
        <v>2734</v>
      </c>
      <c r="E443" s="198">
        <v>43658</v>
      </c>
      <c r="F443" s="197" t="b">
        <v>1</v>
      </c>
      <c r="G443" s="197">
        <v>2107544139</v>
      </c>
      <c r="H443" s="233">
        <v>26679</v>
      </c>
    </row>
    <row r="444" spans="1:8" x14ac:dyDescent="0.25">
      <c r="A444" s="196" t="s">
        <v>970</v>
      </c>
      <c r="B444" s="197">
        <v>1528</v>
      </c>
      <c r="C444" s="197" t="s">
        <v>3311</v>
      </c>
      <c r="D444" s="197" t="s">
        <v>2861</v>
      </c>
      <c r="E444" s="198">
        <v>45243</v>
      </c>
      <c r="F444" s="197" t="b">
        <v>1</v>
      </c>
      <c r="G444" s="197" t="s">
        <v>3312</v>
      </c>
      <c r="H444" s="233">
        <v>25315</v>
      </c>
    </row>
    <row r="445" spans="1:8" x14ac:dyDescent="0.25">
      <c r="A445" s="196" t="s">
        <v>884</v>
      </c>
      <c r="B445" s="197">
        <v>1220</v>
      </c>
      <c r="C445" s="197" t="s">
        <v>3313</v>
      </c>
      <c r="D445" s="197" t="s">
        <v>2452</v>
      </c>
      <c r="E445" s="198">
        <v>37648</v>
      </c>
      <c r="F445" s="197" t="b">
        <v>1</v>
      </c>
      <c r="G445" s="197" t="s">
        <v>3314</v>
      </c>
      <c r="H445" s="233">
        <v>20857</v>
      </c>
    </row>
    <row r="446" spans="1:8" x14ac:dyDescent="0.25">
      <c r="A446" s="196" t="s">
        <v>819</v>
      </c>
      <c r="B446" s="197">
        <v>7993</v>
      </c>
      <c r="C446" s="197" t="s">
        <v>3315</v>
      </c>
      <c r="D446" s="197" t="s">
        <v>2438</v>
      </c>
      <c r="E446" s="198">
        <v>42528</v>
      </c>
      <c r="F446" s="197" t="b">
        <v>1</v>
      </c>
      <c r="G446" s="197" t="s">
        <v>3316</v>
      </c>
      <c r="H446" s="233">
        <v>34937</v>
      </c>
    </row>
    <row r="447" spans="1:8" x14ac:dyDescent="0.25">
      <c r="A447" s="196" t="s">
        <v>1675</v>
      </c>
      <c r="B447" s="197">
        <v>11685</v>
      </c>
      <c r="C447" s="197" t="s">
        <v>3317</v>
      </c>
      <c r="D447" s="197" t="s">
        <v>2603</v>
      </c>
      <c r="E447" s="198">
        <v>43808</v>
      </c>
      <c r="F447" s="197" t="b">
        <v>1</v>
      </c>
      <c r="G447" s="197" t="s">
        <v>3318</v>
      </c>
      <c r="H447" s="233">
        <v>24620</v>
      </c>
    </row>
    <row r="448" spans="1:8" x14ac:dyDescent="0.25">
      <c r="A448" s="196" t="s">
        <v>1675</v>
      </c>
      <c r="B448" s="197">
        <v>1096</v>
      </c>
      <c r="C448" s="197" t="s">
        <v>3319</v>
      </c>
      <c r="D448" s="197" t="s">
        <v>2603</v>
      </c>
      <c r="E448" s="198">
        <v>36986</v>
      </c>
      <c r="F448" s="197" t="b">
        <v>1</v>
      </c>
      <c r="G448" s="197" t="s">
        <v>3320</v>
      </c>
      <c r="H448" s="233">
        <v>30158</v>
      </c>
    </row>
    <row r="449" spans="1:8" x14ac:dyDescent="0.25">
      <c r="A449" s="196" t="s">
        <v>1232</v>
      </c>
      <c r="B449" s="197">
        <v>97193</v>
      </c>
      <c r="C449" s="197" t="s">
        <v>3321</v>
      </c>
      <c r="D449" s="197" t="s">
        <v>2452</v>
      </c>
      <c r="E449" s="198">
        <v>44550</v>
      </c>
      <c r="F449" s="197" t="b">
        <v>1</v>
      </c>
      <c r="G449" s="197" t="s">
        <v>3322</v>
      </c>
      <c r="H449" s="233">
        <v>33184</v>
      </c>
    </row>
    <row r="450" spans="1:8" x14ac:dyDescent="0.25">
      <c r="A450" s="196" t="s">
        <v>884</v>
      </c>
      <c r="B450" s="197">
        <v>98140</v>
      </c>
      <c r="C450" s="197" t="s">
        <v>3323</v>
      </c>
      <c r="D450" s="197" t="s">
        <v>2452</v>
      </c>
      <c r="E450" s="198">
        <v>44852</v>
      </c>
      <c r="F450" s="197" t="b">
        <v>1</v>
      </c>
      <c r="G450" s="197" t="s">
        <v>3324</v>
      </c>
      <c r="H450" s="233">
        <v>34988</v>
      </c>
    </row>
    <row r="451" spans="1:8" x14ac:dyDescent="0.25">
      <c r="A451" s="196" t="s">
        <v>113</v>
      </c>
      <c r="B451" s="197">
        <v>99450</v>
      </c>
      <c r="C451" s="197" t="s">
        <v>3325</v>
      </c>
      <c r="D451" s="197" t="s">
        <v>2446</v>
      </c>
      <c r="E451" s="198">
        <v>45541</v>
      </c>
      <c r="F451" s="197" t="b">
        <v>1</v>
      </c>
      <c r="G451" s="197" t="s">
        <v>3326</v>
      </c>
      <c r="H451" s="233">
        <v>30924</v>
      </c>
    </row>
    <row r="452" spans="1:8" x14ac:dyDescent="0.25">
      <c r="A452" s="196" t="s">
        <v>1113</v>
      </c>
      <c r="B452" s="197">
        <v>96845</v>
      </c>
      <c r="C452" s="197" t="s">
        <v>3327</v>
      </c>
      <c r="D452" s="197" t="s">
        <v>2449</v>
      </c>
      <c r="E452" s="198">
        <v>44334</v>
      </c>
      <c r="F452" s="197" t="b">
        <v>1</v>
      </c>
      <c r="G452" s="197" t="s">
        <v>3328</v>
      </c>
      <c r="H452" s="233">
        <v>22447</v>
      </c>
    </row>
    <row r="453" spans="1:8" x14ac:dyDescent="0.25">
      <c r="A453" s="196" t="s">
        <v>185</v>
      </c>
      <c r="B453" s="197">
        <v>99028</v>
      </c>
      <c r="C453" s="197" t="s">
        <v>3329</v>
      </c>
      <c r="D453" s="197" t="s">
        <v>2425</v>
      </c>
      <c r="E453" s="198">
        <v>45378</v>
      </c>
      <c r="F453" s="197" t="b">
        <v>1</v>
      </c>
      <c r="G453" s="197" t="s">
        <v>3330</v>
      </c>
      <c r="H453" s="233">
        <v>24292</v>
      </c>
    </row>
    <row r="454" spans="1:8" x14ac:dyDescent="0.25">
      <c r="A454" s="196" t="s">
        <v>1778</v>
      </c>
      <c r="B454" s="197">
        <v>67731</v>
      </c>
      <c r="C454" s="197" t="s">
        <v>3331</v>
      </c>
      <c r="D454" s="197" t="s">
        <v>3332</v>
      </c>
      <c r="E454" s="198">
        <v>45189</v>
      </c>
      <c r="F454" s="197" t="b">
        <v>1</v>
      </c>
      <c r="G454" s="197">
        <v>1705524575</v>
      </c>
      <c r="H454" s="233">
        <v>38310</v>
      </c>
    </row>
    <row r="455" spans="1:8" x14ac:dyDescent="0.25">
      <c r="A455" s="196" t="s">
        <v>1113</v>
      </c>
      <c r="B455" s="197">
        <v>3808</v>
      </c>
      <c r="C455" s="197" t="s">
        <v>3333</v>
      </c>
      <c r="D455" s="197" t="s">
        <v>2452</v>
      </c>
      <c r="E455" s="198">
        <v>39932</v>
      </c>
      <c r="F455" s="197" t="b">
        <v>1</v>
      </c>
      <c r="G455" s="197" t="s">
        <v>3334</v>
      </c>
      <c r="H455" s="233">
        <v>28249</v>
      </c>
    </row>
    <row r="456" spans="1:8" x14ac:dyDescent="0.25">
      <c r="A456" s="196" t="s">
        <v>2419</v>
      </c>
      <c r="B456" s="197">
        <v>45422</v>
      </c>
      <c r="C456" s="197" t="s">
        <v>3335</v>
      </c>
      <c r="D456" s="197" t="s">
        <v>2432</v>
      </c>
      <c r="E456" s="198">
        <v>43171</v>
      </c>
      <c r="F456" s="197" t="b">
        <v>1</v>
      </c>
      <c r="G456" s="197">
        <v>1606022554</v>
      </c>
      <c r="H456" s="233">
        <v>33431</v>
      </c>
    </row>
    <row r="457" spans="1:8" x14ac:dyDescent="0.25">
      <c r="A457" s="196" t="s">
        <v>1778</v>
      </c>
      <c r="B457" s="197">
        <v>60485</v>
      </c>
      <c r="C457" s="197" t="s">
        <v>3335</v>
      </c>
      <c r="D457" s="197" t="s">
        <v>2432</v>
      </c>
      <c r="E457" s="198">
        <v>43171</v>
      </c>
      <c r="F457" s="197" t="b">
        <v>1</v>
      </c>
      <c r="G457" s="197">
        <v>1606022554</v>
      </c>
      <c r="H457" s="233">
        <v>33431</v>
      </c>
    </row>
    <row r="458" spans="1:8" x14ac:dyDescent="0.25">
      <c r="A458" s="196" t="s">
        <v>884</v>
      </c>
      <c r="B458" s="197">
        <v>97966</v>
      </c>
      <c r="C458" s="197" t="s">
        <v>3336</v>
      </c>
      <c r="D458" s="197" t="s">
        <v>2449</v>
      </c>
      <c r="E458" s="198">
        <v>44775</v>
      </c>
      <c r="F458" s="197" t="b">
        <v>1</v>
      </c>
      <c r="G458" s="197" t="s">
        <v>3337</v>
      </c>
      <c r="H458" s="233">
        <v>24891</v>
      </c>
    </row>
    <row r="459" spans="1:8" x14ac:dyDescent="0.25">
      <c r="A459" s="196" t="s">
        <v>1075</v>
      </c>
      <c r="B459" s="197">
        <v>5371</v>
      </c>
      <c r="C459" s="197" t="s">
        <v>3338</v>
      </c>
      <c r="D459" s="197" t="s">
        <v>2465</v>
      </c>
      <c r="E459" s="198">
        <v>41022</v>
      </c>
      <c r="F459" s="197" t="b">
        <v>1</v>
      </c>
      <c r="G459" s="197" t="s">
        <v>3339</v>
      </c>
      <c r="H459" s="233">
        <v>32727</v>
      </c>
    </row>
    <row r="460" spans="1:8" x14ac:dyDescent="0.25">
      <c r="A460" s="196" t="s">
        <v>414</v>
      </c>
      <c r="B460" s="197">
        <v>8032</v>
      </c>
      <c r="C460" s="197" t="s">
        <v>3340</v>
      </c>
      <c r="D460" s="197" t="s">
        <v>2744</v>
      </c>
      <c r="E460" s="198">
        <v>42541</v>
      </c>
      <c r="F460" s="197" t="b">
        <v>1</v>
      </c>
      <c r="G460" s="197" t="s">
        <v>3341</v>
      </c>
      <c r="H460" s="233">
        <v>22391</v>
      </c>
    </row>
    <row r="461" spans="1:8" x14ac:dyDescent="0.25">
      <c r="A461" s="196" t="s">
        <v>1232</v>
      </c>
      <c r="B461" s="197">
        <v>95074</v>
      </c>
      <c r="C461" s="197" t="s">
        <v>3342</v>
      </c>
      <c r="D461" s="197" t="s">
        <v>2479</v>
      </c>
      <c r="E461" s="198">
        <v>43507</v>
      </c>
      <c r="F461" s="197" t="b">
        <v>1</v>
      </c>
      <c r="G461" s="197" t="s">
        <v>3343</v>
      </c>
      <c r="H461" s="233">
        <v>32407</v>
      </c>
    </row>
    <row r="462" spans="1:8" x14ac:dyDescent="0.25">
      <c r="A462" s="196" t="s">
        <v>970</v>
      </c>
      <c r="B462" s="197">
        <v>96051</v>
      </c>
      <c r="C462" s="197" t="s">
        <v>3344</v>
      </c>
      <c r="D462" s="197" t="s">
        <v>2522</v>
      </c>
      <c r="E462" s="198">
        <v>43740</v>
      </c>
      <c r="F462" s="197" t="b">
        <v>1</v>
      </c>
      <c r="G462" s="197" t="s">
        <v>3345</v>
      </c>
      <c r="H462" s="233">
        <v>27156</v>
      </c>
    </row>
    <row r="463" spans="1:8" x14ac:dyDescent="0.25">
      <c r="A463" s="196" t="s">
        <v>1113</v>
      </c>
      <c r="B463" s="197">
        <v>97975</v>
      </c>
      <c r="C463" s="197" t="s">
        <v>3346</v>
      </c>
      <c r="D463" s="197" t="s">
        <v>2452</v>
      </c>
      <c r="E463" s="198">
        <v>44777</v>
      </c>
      <c r="F463" s="197" t="b">
        <v>1</v>
      </c>
      <c r="G463" s="197" t="s">
        <v>3347</v>
      </c>
      <c r="H463" s="233">
        <v>30606</v>
      </c>
    </row>
    <row r="464" spans="1:8" x14ac:dyDescent="0.25">
      <c r="A464" s="196" t="s">
        <v>254</v>
      </c>
      <c r="B464" s="197">
        <v>1244</v>
      </c>
      <c r="C464" s="197" t="s">
        <v>3348</v>
      </c>
      <c r="D464" s="197" t="s">
        <v>3349</v>
      </c>
      <c r="E464" s="198">
        <v>45453</v>
      </c>
      <c r="F464" s="197" t="b">
        <v>1</v>
      </c>
      <c r="G464" s="197" t="s">
        <v>3350</v>
      </c>
      <c r="H464" s="233">
        <v>24593</v>
      </c>
    </row>
    <row r="465" spans="1:8" x14ac:dyDescent="0.25">
      <c r="A465" s="196" t="s">
        <v>32</v>
      </c>
      <c r="B465" s="197">
        <v>98126</v>
      </c>
      <c r="C465" s="197" t="s">
        <v>3351</v>
      </c>
      <c r="D465" s="197" t="s">
        <v>2452</v>
      </c>
      <c r="E465" s="198">
        <v>44844</v>
      </c>
      <c r="F465" s="197" t="b">
        <v>1</v>
      </c>
      <c r="G465" s="197" t="s">
        <v>3352</v>
      </c>
      <c r="H465" s="233">
        <v>34942</v>
      </c>
    </row>
    <row r="466" spans="1:8" x14ac:dyDescent="0.25">
      <c r="A466" s="196" t="s">
        <v>1113</v>
      </c>
      <c r="B466" s="197">
        <v>96714</v>
      </c>
      <c r="C466" s="197" t="s">
        <v>3353</v>
      </c>
      <c r="D466" s="197" t="s">
        <v>2452</v>
      </c>
      <c r="E466" s="198">
        <v>44271</v>
      </c>
      <c r="F466" s="197" t="b">
        <v>1</v>
      </c>
      <c r="G466" s="197" t="s">
        <v>3354</v>
      </c>
      <c r="H466" s="233">
        <v>33921</v>
      </c>
    </row>
    <row r="467" spans="1:8" x14ac:dyDescent="0.25">
      <c r="A467" s="196" t="s">
        <v>970</v>
      </c>
      <c r="B467" s="197">
        <v>9721</v>
      </c>
      <c r="C467" s="197" t="s">
        <v>3355</v>
      </c>
      <c r="D467" s="197" t="s">
        <v>2449</v>
      </c>
      <c r="E467" s="198">
        <v>43292</v>
      </c>
      <c r="F467" s="197" t="b">
        <v>1</v>
      </c>
      <c r="G467" s="197" t="s">
        <v>3356</v>
      </c>
      <c r="H467" s="233">
        <v>36718</v>
      </c>
    </row>
    <row r="468" spans="1:8" x14ac:dyDescent="0.25">
      <c r="A468" s="196" t="s">
        <v>414</v>
      </c>
      <c r="B468" s="197">
        <v>96221</v>
      </c>
      <c r="C468" s="197" t="s">
        <v>3357</v>
      </c>
      <c r="D468" s="197" t="s">
        <v>2452</v>
      </c>
      <c r="E468" s="198">
        <v>43978</v>
      </c>
      <c r="F468" s="197" t="b">
        <v>1</v>
      </c>
      <c r="G468" s="197" t="s">
        <v>3358</v>
      </c>
      <c r="H468" s="233">
        <v>27936</v>
      </c>
    </row>
    <row r="469" spans="1:8" x14ac:dyDescent="0.25">
      <c r="A469" s="196" t="s">
        <v>970</v>
      </c>
      <c r="B469" s="197">
        <v>96177</v>
      </c>
      <c r="C469" s="197" t="s">
        <v>3359</v>
      </c>
      <c r="D469" s="197" t="s">
        <v>2449</v>
      </c>
      <c r="E469" s="198">
        <v>43955</v>
      </c>
      <c r="F469" s="197" t="b">
        <v>1</v>
      </c>
      <c r="G469" s="197" t="s">
        <v>3360</v>
      </c>
      <c r="H469" s="233">
        <v>25692</v>
      </c>
    </row>
    <row r="470" spans="1:8" x14ac:dyDescent="0.25">
      <c r="A470" s="196" t="s">
        <v>1113</v>
      </c>
      <c r="B470" s="197">
        <v>3777</v>
      </c>
      <c r="C470" s="197" t="s">
        <v>3361</v>
      </c>
      <c r="D470" s="197" t="s">
        <v>2438</v>
      </c>
      <c r="E470" s="198">
        <v>39902</v>
      </c>
      <c r="F470" s="197" t="b">
        <v>1</v>
      </c>
      <c r="G470" s="197" t="s">
        <v>3362</v>
      </c>
      <c r="H470" s="233">
        <v>25194</v>
      </c>
    </row>
    <row r="471" spans="1:8" x14ac:dyDescent="0.25">
      <c r="A471" s="196" t="s">
        <v>1075</v>
      </c>
      <c r="B471" s="197">
        <v>99449</v>
      </c>
      <c r="C471" s="197" t="s">
        <v>3363</v>
      </c>
      <c r="D471" s="197" t="s">
        <v>2449</v>
      </c>
      <c r="E471" s="198">
        <v>45541</v>
      </c>
      <c r="F471" s="197" t="b">
        <v>1</v>
      </c>
      <c r="G471" s="197" t="s">
        <v>3364</v>
      </c>
      <c r="H471" s="233">
        <v>24801</v>
      </c>
    </row>
    <row r="472" spans="1:8" x14ac:dyDescent="0.25">
      <c r="A472" s="196" t="s">
        <v>414</v>
      </c>
      <c r="B472" s="197">
        <v>98805</v>
      </c>
      <c r="C472" s="197" t="s">
        <v>3365</v>
      </c>
      <c r="D472" s="197" t="s">
        <v>2449</v>
      </c>
      <c r="E472" s="198">
        <v>45205</v>
      </c>
      <c r="F472" s="197" t="b">
        <v>1</v>
      </c>
      <c r="G472" s="197" t="s">
        <v>3366</v>
      </c>
      <c r="H472" s="233">
        <v>25049</v>
      </c>
    </row>
    <row r="473" spans="1:8" x14ac:dyDescent="0.25">
      <c r="A473" s="196" t="s">
        <v>1722</v>
      </c>
      <c r="B473" s="197">
        <v>10003</v>
      </c>
      <c r="C473" s="197" t="s">
        <v>3367</v>
      </c>
      <c r="D473" s="197" t="s">
        <v>2645</v>
      </c>
      <c r="E473" s="198">
        <v>32343</v>
      </c>
      <c r="F473" s="197" t="b">
        <v>1</v>
      </c>
      <c r="G473" s="197" t="s">
        <v>3368</v>
      </c>
      <c r="H473" s="233">
        <v>23793</v>
      </c>
    </row>
    <row r="474" spans="1:8" x14ac:dyDescent="0.25">
      <c r="A474" s="196" t="s">
        <v>614</v>
      </c>
      <c r="B474" s="197">
        <v>99499</v>
      </c>
      <c r="C474" s="197" t="s">
        <v>3369</v>
      </c>
      <c r="D474" s="197" t="s">
        <v>2438</v>
      </c>
      <c r="E474" s="198">
        <v>45579</v>
      </c>
      <c r="F474" s="197" t="b">
        <v>1</v>
      </c>
      <c r="G474" s="197" t="s">
        <v>3370</v>
      </c>
      <c r="H474" s="233">
        <v>33583</v>
      </c>
    </row>
    <row r="475" spans="1:8" x14ac:dyDescent="0.25">
      <c r="A475" s="196" t="s">
        <v>1516</v>
      </c>
      <c r="B475" s="197">
        <v>99238</v>
      </c>
      <c r="C475" s="197" t="s">
        <v>3371</v>
      </c>
      <c r="D475" s="197" t="s">
        <v>2449</v>
      </c>
      <c r="E475" s="198">
        <v>45461</v>
      </c>
      <c r="F475" s="197" t="b">
        <v>1</v>
      </c>
      <c r="G475" s="197" t="s">
        <v>3372</v>
      </c>
      <c r="H475" s="233">
        <v>31340</v>
      </c>
    </row>
    <row r="476" spans="1:8" x14ac:dyDescent="0.25">
      <c r="A476" s="196" t="s">
        <v>32</v>
      </c>
      <c r="B476" s="197">
        <v>1773</v>
      </c>
      <c r="C476" s="197" t="s">
        <v>3373</v>
      </c>
      <c r="D476" s="197" t="s">
        <v>2663</v>
      </c>
      <c r="E476" s="198">
        <v>42247</v>
      </c>
      <c r="F476" s="197" t="b">
        <v>1</v>
      </c>
      <c r="G476" s="197" t="s">
        <v>3374</v>
      </c>
      <c r="H476" s="233">
        <v>30502</v>
      </c>
    </row>
    <row r="477" spans="1:8" x14ac:dyDescent="0.25">
      <c r="A477" s="196" t="s">
        <v>414</v>
      </c>
      <c r="B477" s="197">
        <v>80147</v>
      </c>
      <c r="C477" s="197" t="s">
        <v>3375</v>
      </c>
      <c r="D477" s="197" t="s">
        <v>2465</v>
      </c>
      <c r="E477" s="198">
        <v>43773</v>
      </c>
      <c r="F477" s="197" t="b">
        <v>1</v>
      </c>
      <c r="G477" s="197" t="s">
        <v>3376</v>
      </c>
      <c r="H477" s="233">
        <v>25327</v>
      </c>
    </row>
    <row r="478" spans="1:8" x14ac:dyDescent="0.25">
      <c r="A478" s="196" t="s">
        <v>185</v>
      </c>
      <c r="B478" s="197">
        <v>90032</v>
      </c>
      <c r="C478" s="197" t="s">
        <v>3377</v>
      </c>
      <c r="D478" s="197" t="s">
        <v>2627</v>
      </c>
      <c r="E478" s="198">
        <v>42268</v>
      </c>
      <c r="F478" s="197" t="b">
        <v>1</v>
      </c>
      <c r="G478" s="197" t="s">
        <v>3378</v>
      </c>
      <c r="H478" s="233">
        <v>24804</v>
      </c>
    </row>
    <row r="479" spans="1:8" x14ac:dyDescent="0.25">
      <c r="A479" s="196" t="s">
        <v>254</v>
      </c>
      <c r="B479" s="197">
        <v>30551</v>
      </c>
      <c r="C479" s="197" t="s">
        <v>3379</v>
      </c>
      <c r="D479" s="197" t="s">
        <v>2888</v>
      </c>
      <c r="E479" s="198">
        <v>43129</v>
      </c>
      <c r="F479" s="197" t="b">
        <v>1</v>
      </c>
      <c r="G479" s="197" t="s">
        <v>3380</v>
      </c>
      <c r="H479" s="233">
        <v>24394</v>
      </c>
    </row>
    <row r="480" spans="1:8" x14ac:dyDescent="0.25">
      <c r="A480" s="196" t="s">
        <v>1577</v>
      </c>
      <c r="B480" s="197">
        <v>7955</v>
      </c>
      <c r="C480" s="197" t="s">
        <v>3381</v>
      </c>
      <c r="D480" s="197" t="s">
        <v>2792</v>
      </c>
      <c r="E480" s="198">
        <v>42513</v>
      </c>
      <c r="F480" s="197" t="b">
        <v>1</v>
      </c>
      <c r="G480" s="197" t="s">
        <v>3382</v>
      </c>
      <c r="H480" s="233">
        <v>33189</v>
      </c>
    </row>
    <row r="481" spans="1:8" x14ac:dyDescent="0.25">
      <c r="A481" s="196" t="s">
        <v>2417</v>
      </c>
      <c r="B481" s="197">
        <v>97109</v>
      </c>
      <c r="C481" s="197" t="s">
        <v>3383</v>
      </c>
      <c r="D481" s="197" t="s">
        <v>2425</v>
      </c>
      <c r="E481" s="198">
        <v>44480</v>
      </c>
      <c r="F481" s="197" t="b">
        <v>1</v>
      </c>
      <c r="G481" s="197" t="s">
        <v>3384</v>
      </c>
      <c r="H481" s="233">
        <v>27069</v>
      </c>
    </row>
    <row r="482" spans="1:8" x14ac:dyDescent="0.25">
      <c r="A482" s="196" t="s">
        <v>970</v>
      </c>
      <c r="B482" s="197">
        <v>5697</v>
      </c>
      <c r="C482" s="197" t="s">
        <v>3385</v>
      </c>
      <c r="D482" s="197" t="s">
        <v>2452</v>
      </c>
      <c r="E482" s="198">
        <v>41317</v>
      </c>
      <c r="F482" s="197" t="b">
        <v>1</v>
      </c>
      <c r="G482" s="197" t="s">
        <v>3386</v>
      </c>
      <c r="H482" s="233">
        <v>26272</v>
      </c>
    </row>
    <row r="483" spans="1:8" x14ac:dyDescent="0.25">
      <c r="A483" s="196" t="s">
        <v>11</v>
      </c>
      <c r="B483" s="197">
        <v>99333</v>
      </c>
      <c r="C483" s="197" t="s">
        <v>3387</v>
      </c>
      <c r="D483" s="197" t="s">
        <v>2446</v>
      </c>
      <c r="E483" s="198">
        <v>45496</v>
      </c>
      <c r="F483" s="197" t="b">
        <v>1</v>
      </c>
      <c r="G483" s="197" t="s">
        <v>3388</v>
      </c>
      <c r="H483" s="233">
        <v>31805</v>
      </c>
    </row>
    <row r="484" spans="1:8" x14ac:dyDescent="0.25">
      <c r="A484" s="196" t="s">
        <v>1675</v>
      </c>
      <c r="B484" s="197">
        <v>55213</v>
      </c>
      <c r="C484" s="197" t="s">
        <v>3389</v>
      </c>
      <c r="D484" s="197" t="s">
        <v>2645</v>
      </c>
      <c r="E484" s="198">
        <v>42268</v>
      </c>
      <c r="F484" s="197" t="b">
        <v>1</v>
      </c>
      <c r="G484" s="197" t="s">
        <v>3390</v>
      </c>
      <c r="H484" s="233">
        <v>31606</v>
      </c>
    </row>
    <row r="485" spans="1:8" x14ac:dyDescent="0.25">
      <c r="A485" s="196" t="s">
        <v>1113</v>
      </c>
      <c r="B485" s="197">
        <v>97776</v>
      </c>
      <c r="C485" s="197" t="s">
        <v>3391</v>
      </c>
      <c r="D485" s="197" t="s">
        <v>2504</v>
      </c>
      <c r="E485" s="198">
        <v>44700</v>
      </c>
      <c r="F485" s="197" t="b">
        <v>1</v>
      </c>
      <c r="G485" s="197" t="s">
        <v>3392</v>
      </c>
      <c r="H485" s="233">
        <v>27214</v>
      </c>
    </row>
    <row r="486" spans="1:8" x14ac:dyDescent="0.25">
      <c r="A486" s="196" t="s">
        <v>113</v>
      </c>
      <c r="B486" s="197">
        <v>1237</v>
      </c>
      <c r="C486" s="197" t="s">
        <v>3393</v>
      </c>
      <c r="D486" s="197" t="s">
        <v>2663</v>
      </c>
      <c r="E486" s="198">
        <v>45166</v>
      </c>
      <c r="F486" s="197" t="b">
        <v>1</v>
      </c>
      <c r="G486" s="197" t="s">
        <v>3394</v>
      </c>
      <c r="H486" s="233">
        <v>34588</v>
      </c>
    </row>
    <row r="487" spans="1:8" x14ac:dyDescent="0.25">
      <c r="A487" s="196" t="s">
        <v>819</v>
      </c>
      <c r="B487" s="197">
        <v>3768</v>
      </c>
      <c r="C487" s="197" t="s">
        <v>3395</v>
      </c>
      <c r="D487" s="197" t="s">
        <v>2452</v>
      </c>
      <c r="E487" s="198">
        <v>39896</v>
      </c>
      <c r="F487" s="197" t="b">
        <v>1</v>
      </c>
      <c r="G487" s="197" t="s">
        <v>3396</v>
      </c>
      <c r="H487" s="233">
        <v>25333</v>
      </c>
    </row>
    <row r="488" spans="1:8" x14ac:dyDescent="0.25">
      <c r="A488" s="196" t="s">
        <v>414</v>
      </c>
      <c r="B488" s="197">
        <v>5272</v>
      </c>
      <c r="C488" s="197" t="s">
        <v>3397</v>
      </c>
      <c r="D488" s="197" t="s">
        <v>2504</v>
      </c>
      <c r="E488" s="198">
        <v>40917</v>
      </c>
      <c r="F488" s="197" t="b">
        <v>1</v>
      </c>
      <c r="G488" s="197" t="s">
        <v>3398</v>
      </c>
      <c r="H488" s="233">
        <v>29446</v>
      </c>
    </row>
    <row r="489" spans="1:8" x14ac:dyDescent="0.25">
      <c r="A489" s="196" t="s">
        <v>1075</v>
      </c>
      <c r="B489" s="197">
        <v>7643</v>
      </c>
      <c r="C489" s="197" t="s">
        <v>3399</v>
      </c>
      <c r="D489" s="197" t="s">
        <v>2438</v>
      </c>
      <c r="E489" s="198">
        <v>42380</v>
      </c>
      <c r="F489" s="197" t="b">
        <v>1</v>
      </c>
      <c r="G489" s="197" t="s">
        <v>3400</v>
      </c>
      <c r="H489" s="233">
        <v>31847</v>
      </c>
    </row>
    <row r="490" spans="1:8" x14ac:dyDescent="0.25">
      <c r="A490" s="196" t="s">
        <v>614</v>
      </c>
      <c r="B490" s="197">
        <v>80172</v>
      </c>
      <c r="C490" s="197" t="s">
        <v>3401</v>
      </c>
      <c r="D490" s="197" t="s">
        <v>2547</v>
      </c>
      <c r="E490" s="198">
        <v>43832</v>
      </c>
      <c r="F490" s="197" t="b">
        <v>1</v>
      </c>
      <c r="G490" s="197" t="s">
        <v>3402</v>
      </c>
      <c r="H490" s="233">
        <v>30125</v>
      </c>
    </row>
    <row r="491" spans="1:8" x14ac:dyDescent="0.25">
      <c r="A491" s="196" t="s">
        <v>1845</v>
      </c>
      <c r="B491" s="197">
        <v>48306</v>
      </c>
      <c r="C491" s="197" t="s">
        <v>3403</v>
      </c>
      <c r="D491" s="197" t="s">
        <v>2504</v>
      </c>
      <c r="E491" s="198">
        <v>45393</v>
      </c>
      <c r="F491" s="197" t="b">
        <v>1</v>
      </c>
      <c r="G491" s="197">
        <v>2107431606</v>
      </c>
      <c r="H491" s="233">
        <v>30018</v>
      </c>
    </row>
    <row r="492" spans="1:8" x14ac:dyDescent="0.25">
      <c r="A492" s="196" t="s">
        <v>84</v>
      </c>
      <c r="B492" s="197">
        <v>98767</v>
      </c>
      <c r="C492" s="197" t="s">
        <v>3404</v>
      </c>
      <c r="D492" s="197" t="s">
        <v>2428</v>
      </c>
      <c r="E492" s="198">
        <v>45183</v>
      </c>
      <c r="F492" s="197" t="b">
        <v>1</v>
      </c>
      <c r="G492" s="197">
        <v>2104960747</v>
      </c>
      <c r="H492" s="233">
        <v>30711</v>
      </c>
    </row>
    <row r="493" spans="1:8" x14ac:dyDescent="0.25">
      <c r="A493" s="196" t="s">
        <v>1348</v>
      </c>
      <c r="B493" s="197">
        <v>97962</v>
      </c>
      <c r="C493" s="197" t="s">
        <v>3405</v>
      </c>
      <c r="D493" s="197" t="s">
        <v>2449</v>
      </c>
      <c r="E493" s="198">
        <v>44769</v>
      </c>
      <c r="F493" s="197" t="b">
        <v>1</v>
      </c>
      <c r="G493" s="197" t="s">
        <v>3406</v>
      </c>
      <c r="H493" s="233">
        <v>34026</v>
      </c>
    </row>
    <row r="494" spans="1:8" x14ac:dyDescent="0.25">
      <c r="A494" s="196" t="s">
        <v>1348</v>
      </c>
      <c r="B494" s="197">
        <v>7678</v>
      </c>
      <c r="C494" s="197" t="s">
        <v>3407</v>
      </c>
      <c r="D494" s="197" t="s">
        <v>2452</v>
      </c>
      <c r="E494" s="198">
        <v>42401</v>
      </c>
      <c r="F494" s="197" t="b">
        <v>1</v>
      </c>
      <c r="G494" s="197" t="s">
        <v>3408</v>
      </c>
      <c r="H494" s="233">
        <v>23562</v>
      </c>
    </row>
    <row r="495" spans="1:8" x14ac:dyDescent="0.25">
      <c r="A495" s="196" t="s">
        <v>819</v>
      </c>
      <c r="B495" s="197">
        <v>8820</v>
      </c>
      <c r="C495" s="197" t="s">
        <v>3409</v>
      </c>
      <c r="D495" s="197" t="s">
        <v>2452</v>
      </c>
      <c r="E495" s="198">
        <v>42850</v>
      </c>
      <c r="F495" s="197" t="b">
        <v>1</v>
      </c>
      <c r="G495" s="197" t="s">
        <v>3410</v>
      </c>
      <c r="H495" s="233">
        <v>28201</v>
      </c>
    </row>
    <row r="496" spans="1:8" x14ac:dyDescent="0.25">
      <c r="A496" s="196" t="s">
        <v>1113</v>
      </c>
      <c r="B496" s="197">
        <v>4352</v>
      </c>
      <c r="C496" s="197" t="s">
        <v>3411</v>
      </c>
      <c r="D496" s="197" t="s">
        <v>2452</v>
      </c>
      <c r="E496" s="198">
        <v>40484</v>
      </c>
      <c r="F496" s="197" t="b">
        <v>1</v>
      </c>
      <c r="G496" s="197" t="s">
        <v>3412</v>
      </c>
      <c r="H496" s="233">
        <v>23689</v>
      </c>
    </row>
    <row r="497" spans="1:8" x14ac:dyDescent="0.25">
      <c r="A497" s="196" t="s">
        <v>1113</v>
      </c>
      <c r="B497" s="197">
        <v>98930</v>
      </c>
      <c r="C497" s="197" t="s">
        <v>3413</v>
      </c>
      <c r="D497" s="197" t="s">
        <v>2449</v>
      </c>
      <c r="E497" s="198">
        <v>45316</v>
      </c>
      <c r="F497" s="197" t="b">
        <v>1</v>
      </c>
      <c r="G497" s="197" t="s">
        <v>3414</v>
      </c>
      <c r="H497" s="233">
        <v>36903</v>
      </c>
    </row>
    <row r="498" spans="1:8" x14ac:dyDescent="0.25">
      <c r="A498" s="196" t="s">
        <v>414</v>
      </c>
      <c r="B498" s="197">
        <v>9012</v>
      </c>
      <c r="C498" s="197" t="s">
        <v>3415</v>
      </c>
      <c r="D498" s="197" t="s">
        <v>2470</v>
      </c>
      <c r="E498" s="198">
        <v>42929</v>
      </c>
      <c r="F498" s="197" t="b">
        <v>1</v>
      </c>
      <c r="G498" s="197" t="s">
        <v>3416</v>
      </c>
      <c r="H498" s="233">
        <v>35468</v>
      </c>
    </row>
    <row r="499" spans="1:8" x14ac:dyDescent="0.25">
      <c r="A499" s="196" t="s">
        <v>1845</v>
      </c>
      <c r="B499" s="197">
        <v>48334</v>
      </c>
      <c r="C499" s="197" t="s">
        <v>3417</v>
      </c>
      <c r="D499" s="197" t="s">
        <v>2663</v>
      </c>
      <c r="E499" s="198">
        <v>45467</v>
      </c>
      <c r="F499" s="197" t="b">
        <v>1</v>
      </c>
      <c r="G499" s="197">
        <v>1703743692</v>
      </c>
      <c r="H499" s="233">
        <v>33877</v>
      </c>
    </row>
    <row r="500" spans="1:8" x14ac:dyDescent="0.25">
      <c r="A500" s="196" t="s">
        <v>414</v>
      </c>
      <c r="B500" s="197">
        <v>96484</v>
      </c>
      <c r="C500" s="197" t="s">
        <v>3418</v>
      </c>
      <c r="D500" s="197" t="s">
        <v>2452</v>
      </c>
      <c r="E500" s="198">
        <v>44098</v>
      </c>
      <c r="F500" s="197" t="b">
        <v>1</v>
      </c>
      <c r="G500" s="197" t="s">
        <v>3419</v>
      </c>
      <c r="H500" s="233">
        <v>22650</v>
      </c>
    </row>
    <row r="501" spans="1:8" x14ac:dyDescent="0.25">
      <c r="A501" s="196" t="s">
        <v>1113</v>
      </c>
      <c r="B501" s="197">
        <v>96971</v>
      </c>
      <c r="C501" s="197" t="s">
        <v>3420</v>
      </c>
      <c r="D501" s="197" t="s">
        <v>2449</v>
      </c>
      <c r="E501" s="198">
        <v>44404</v>
      </c>
      <c r="F501" s="197" t="b">
        <v>1</v>
      </c>
      <c r="G501" s="197" t="s">
        <v>3421</v>
      </c>
      <c r="H501" s="233">
        <v>32459</v>
      </c>
    </row>
    <row r="502" spans="1:8" x14ac:dyDescent="0.25">
      <c r="A502" s="196" t="s">
        <v>1113</v>
      </c>
      <c r="B502" s="197">
        <v>8942</v>
      </c>
      <c r="C502" s="197" t="s">
        <v>3422</v>
      </c>
      <c r="D502" s="197" t="s">
        <v>2522</v>
      </c>
      <c r="E502" s="198">
        <v>42898</v>
      </c>
      <c r="F502" s="197" t="b">
        <v>1</v>
      </c>
      <c r="G502" s="197" t="s">
        <v>3423</v>
      </c>
      <c r="H502" s="233">
        <v>29628</v>
      </c>
    </row>
    <row r="503" spans="1:8" x14ac:dyDescent="0.25">
      <c r="A503" s="196" t="s">
        <v>185</v>
      </c>
      <c r="B503" s="197">
        <v>98078</v>
      </c>
      <c r="C503" s="197" t="s">
        <v>3424</v>
      </c>
      <c r="D503" s="197" t="s">
        <v>2452</v>
      </c>
      <c r="E503" s="198">
        <v>44820</v>
      </c>
      <c r="F503" s="197" t="b">
        <v>1</v>
      </c>
      <c r="G503" s="197" t="s">
        <v>3425</v>
      </c>
      <c r="H503" s="233">
        <v>31257</v>
      </c>
    </row>
    <row r="504" spans="1:8" x14ac:dyDescent="0.25">
      <c r="A504" s="196" t="s">
        <v>414</v>
      </c>
      <c r="B504" s="197">
        <v>5894</v>
      </c>
      <c r="C504" s="197" t="s">
        <v>3426</v>
      </c>
      <c r="D504" s="197" t="s">
        <v>2452</v>
      </c>
      <c r="E504" s="198">
        <v>41470</v>
      </c>
      <c r="F504" s="197" t="b">
        <v>1</v>
      </c>
      <c r="G504" s="197" t="s">
        <v>3427</v>
      </c>
      <c r="H504" s="233">
        <v>26059</v>
      </c>
    </row>
    <row r="505" spans="1:8" x14ac:dyDescent="0.25">
      <c r="A505" s="196" t="s">
        <v>1348</v>
      </c>
      <c r="B505" s="197">
        <v>1127</v>
      </c>
      <c r="C505" s="197" t="s">
        <v>3428</v>
      </c>
      <c r="D505" s="197" t="s">
        <v>2547</v>
      </c>
      <c r="E505" s="198">
        <v>44158</v>
      </c>
      <c r="F505" s="197" t="b">
        <v>1</v>
      </c>
      <c r="G505" s="197" t="s">
        <v>3429</v>
      </c>
      <c r="H505" s="233">
        <v>26518</v>
      </c>
    </row>
    <row r="506" spans="1:8" x14ac:dyDescent="0.25">
      <c r="A506" s="196" t="s">
        <v>414</v>
      </c>
      <c r="B506" s="197">
        <v>97771</v>
      </c>
      <c r="C506" s="197" t="s">
        <v>3430</v>
      </c>
      <c r="D506" s="197" t="s">
        <v>2522</v>
      </c>
      <c r="E506" s="198">
        <v>44698</v>
      </c>
      <c r="F506" s="197" t="b">
        <v>1</v>
      </c>
      <c r="G506" s="197" t="s">
        <v>3431</v>
      </c>
      <c r="H506" s="233">
        <v>37920</v>
      </c>
    </row>
    <row r="507" spans="1:8" x14ac:dyDescent="0.25">
      <c r="A507" s="196" t="s">
        <v>1232</v>
      </c>
      <c r="B507" s="197">
        <v>98116</v>
      </c>
      <c r="C507" s="197" t="s">
        <v>3432</v>
      </c>
      <c r="D507" s="197" t="s">
        <v>2438</v>
      </c>
      <c r="E507" s="198">
        <v>44837</v>
      </c>
      <c r="F507" s="197" t="b">
        <v>1</v>
      </c>
      <c r="G507" s="197" t="s">
        <v>3433</v>
      </c>
      <c r="H507" s="233">
        <v>29811</v>
      </c>
    </row>
    <row r="508" spans="1:8" x14ac:dyDescent="0.25">
      <c r="A508" s="196" t="s">
        <v>185</v>
      </c>
      <c r="B508" s="197">
        <v>97720</v>
      </c>
      <c r="C508" s="197" t="s">
        <v>3434</v>
      </c>
      <c r="D508" s="197" t="s">
        <v>2446</v>
      </c>
      <c r="E508" s="198">
        <v>44676</v>
      </c>
      <c r="F508" s="197" t="b">
        <v>1</v>
      </c>
      <c r="G508" s="197" t="s">
        <v>3435</v>
      </c>
      <c r="H508" s="233">
        <v>34015</v>
      </c>
    </row>
    <row r="509" spans="1:8" x14ac:dyDescent="0.25">
      <c r="A509" s="196" t="s">
        <v>1232</v>
      </c>
      <c r="B509" s="197">
        <v>98672</v>
      </c>
      <c r="C509" s="197" t="s">
        <v>3436</v>
      </c>
      <c r="D509" s="197" t="s">
        <v>2452</v>
      </c>
      <c r="E509" s="198">
        <v>45154</v>
      </c>
      <c r="F509" s="197" t="b">
        <v>1</v>
      </c>
      <c r="G509" s="197" t="s">
        <v>3437</v>
      </c>
      <c r="H509" s="233">
        <v>27973</v>
      </c>
    </row>
    <row r="510" spans="1:8" x14ac:dyDescent="0.25">
      <c r="A510" s="196" t="s">
        <v>614</v>
      </c>
      <c r="B510" s="197">
        <v>98705</v>
      </c>
      <c r="C510" s="197" t="s">
        <v>3438</v>
      </c>
      <c r="D510" s="197" t="s">
        <v>2449</v>
      </c>
      <c r="E510" s="198">
        <v>45160</v>
      </c>
      <c r="F510" s="197" t="b">
        <v>1</v>
      </c>
      <c r="G510" s="197" t="s">
        <v>3439</v>
      </c>
      <c r="H510" s="233">
        <v>26671</v>
      </c>
    </row>
    <row r="511" spans="1:8" x14ac:dyDescent="0.25">
      <c r="A511" s="196" t="s">
        <v>1778</v>
      </c>
      <c r="B511" s="197">
        <v>60488</v>
      </c>
      <c r="C511" s="197" t="s">
        <v>3440</v>
      </c>
      <c r="D511" s="197" t="s">
        <v>2465</v>
      </c>
      <c r="E511" s="198">
        <v>34110</v>
      </c>
      <c r="F511" s="197" t="b">
        <v>1</v>
      </c>
      <c r="G511" s="197">
        <v>4300583576</v>
      </c>
      <c r="H511" s="233">
        <v>24899</v>
      </c>
    </row>
    <row r="512" spans="1:8" x14ac:dyDescent="0.25">
      <c r="A512" s="196" t="s">
        <v>715</v>
      </c>
      <c r="B512" s="197">
        <v>7525</v>
      </c>
      <c r="C512" s="197" t="s">
        <v>3441</v>
      </c>
      <c r="D512" s="197" t="s">
        <v>2438</v>
      </c>
      <c r="E512" s="198">
        <v>42317</v>
      </c>
      <c r="F512" s="197" t="b">
        <v>1</v>
      </c>
      <c r="G512" s="197" t="s">
        <v>3442</v>
      </c>
      <c r="H512" s="233">
        <v>33878</v>
      </c>
    </row>
    <row r="513" spans="1:8" x14ac:dyDescent="0.25">
      <c r="A513" s="196" t="s">
        <v>1778</v>
      </c>
      <c r="B513" s="197">
        <v>67718</v>
      </c>
      <c r="C513" s="197" t="s">
        <v>3443</v>
      </c>
      <c r="D513" s="197" t="s">
        <v>2651</v>
      </c>
      <c r="E513" s="198">
        <v>45183</v>
      </c>
      <c r="F513" s="197" t="b">
        <v>1</v>
      </c>
      <c r="G513" s="197">
        <v>1600772935</v>
      </c>
      <c r="H513" s="233">
        <v>29059</v>
      </c>
    </row>
    <row r="514" spans="1:8" x14ac:dyDescent="0.25">
      <c r="A514" s="196" t="s">
        <v>2419</v>
      </c>
      <c r="B514" s="197">
        <v>48256</v>
      </c>
      <c r="C514" s="197" t="s">
        <v>3443</v>
      </c>
      <c r="D514" s="197" t="s">
        <v>2651</v>
      </c>
      <c r="E514" s="198">
        <v>45183</v>
      </c>
      <c r="F514" s="197" t="b">
        <v>1</v>
      </c>
      <c r="G514" s="197">
        <v>1600772935</v>
      </c>
      <c r="H514" s="233">
        <v>29059</v>
      </c>
    </row>
    <row r="515" spans="1:8" x14ac:dyDescent="0.25">
      <c r="A515" s="196" t="s">
        <v>2417</v>
      </c>
      <c r="B515" s="197">
        <v>99130</v>
      </c>
      <c r="C515" s="197" t="s">
        <v>3444</v>
      </c>
      <c r="D515" s="197" t="s">
        <v>2449</v>
      </c>
      <c r="E515" s="198">
        <v>45419</v>
      </c>
      <c r="F515" s="197" t="b">
        <v>1</v>
      </c>
      <c r="G515" s="197" t="s">
        <v>3445</v>
      </c>
      <c r="H515" s="233">
        <v>32806</v>
      </c>
    </row>
    <row r="516" spans="1:8" x14ac:dyDescent="0.25">
      <c r="A516" s="196" t="s">
        <v>1075</v>
      </c>
      <c r="B516" s="197">
        <v>99093</v>
      </c>
      <c r="C516" s="197" t="s">
        <v>3446</v>
      </c>
      <c r="D516" s="197" t="s">
        <v>2452</v>
      </c>
      <c r="E516" s="198">
        <v>45407</v>
      </c>
      <c r="F516" s="197" t="b">
        <v>1</v>
      </c>
      <c r="G516" s="197" t="s">
        <v>3447</v>
      </c>
      <c r="H516" s="233">
        <v>30876</v>
      </c>
    </row>
    <row r="517" spans="1:8" x14ac:dyDescent="0.25">
      <c r="A517" s="196" t="s">
        <v>1075</v>
      </c>
      <c r="B517" s="197">
        <v>7817</v>
      </c>
      <c r="C517" s="197" t="s">
        <v>3446</v>
      </c>
      <c r="D517" s="197" t="s">
        <v>2458</v>
      </c>
      <c r="E517" s="198">
        <v>42464</v>
      </c>
      <c r="F517" s="197" t="b">
        <v>1</v>
      </c>
      <c r="G517" s="197" t="s">
        <v>3448</v>
      </c>
      <c r="H517" s="233">
        <v>21950</v>
      </c>
    </row>
    <row r="518" spans="1:8" x14ac:dyDescent="0.25">
      <c r="A518" s="196" t="s">
        <v>185</v>
      </c>
      <c r="B518" s="197">
        <v>95603</v>
      </c>
      <c r="C518" s="197" t="s">
        <v>3449</v>
      </c>
      <c r="D518" s="197" t="s">
        <v>2452</v>
      </c>
      <c r="E518" s="198">
        <v>43805</v>
      </c>
      <c r="F518" s="197" t="b">
        <v>1</v>
      </c>
      <c r="G518" s="197" t="s">
        <v>3450</v>
      </c>
      <c r="H518" s="233">
        <v>33718</v>
      </c>
    </row>
    <row r="519" spans="1:8" x14ac:dyDescent="0.25">
      <c r="A519" s="196" t="s">
        <v>884</v>
      </c>
      <c r="B519" s="197">
        <v>5114</v>
      </c>
      <c r="C519" s="197" t="s">
        <v>3451</v>
      </c>
      <c r="D519" s="197" t="s">
        <v>2452</v>
      </c>
      <c r="E519" s="198">
        <v>40743</v>
      </c>
      <c r="F519" s="197" t="b">
        <v>1</v>
      </c>
      <c r="G519" s="197" t="s">
        <v>3452</v>
      </c>
      <c r="H519" s="233">
        <v>27507</v>
      </c>
    </row>
    <row r="520" spans="1:8" x14ac:dyDescent="0.25">
      <c r="A520" s="196" t="s">
        <v>185</v>
      </c>
      <c r="B520" s="197">
        <v>97664</v>
      </c>
      <c r="C520" s="197" t="s">
        <v>3453</v>
      </c>
      <c r="D520" s="197" t="s">
        <v>2428</v>
      </c>
      <c r="E520" s="198">
        <v>44641</v>
      </c>
      <c r="F520" s="197" t="b">
        <v>1</v>
      </c>
      <c r="G520" s="197" t="s">
        <v>3454</v>
      </c>
      <c r="H520" s="233">
        <v>34435</v>
      </c>
    </row>
    <row r="521" spans="1:8" x14ac:dyDescent="0.25">
      <c r="A521" s="196" t="s">
        <v>254</v>
      </c>
      <c r="B521" s="197">
        <v>1233</v>
      </c>
      <c r="C521" s="197" t="s">
        <v>3455</v>
      </c>
      <c r="D521" s="197" t="s">
        <v>3456</v>
      </c>
      <c r="E521" s="198">
        <v>45117</v>
      </c>
      <c r="F521" s="197" t="b">
        <v>1</v>
      </c>
      <c r="G521" s="197" t="s">
        <v>3457</v>
      </c>
      <c r="H521" s="233">
        <v>34438</v>
      </c>
    </row>
    <row r="522" spans="1:8" x14ac:dyDescent="0.25">
      <c r="A522" s="196" t="s">
        <v>884</v>
      </c>
      <c r="B522" s="197">
        <v>9866</v>
      </c>
      <c r="C522" s="197" t="s">
        <v>3458</v>
      </c>
      <c r="D522" s="197" t="s">
        <v>2438</v>
      </c>
      <c r="E522" s="198">
        <v>43354</v>
      </c>
      <c r="F522" s="197" t="b">
        <v>1</v>
      </c>
      <c r="G522" s="197" t="s">
        <v>3459</v>
      </c>
      <c r="H522" s="233">
        <v>20762</v>
      </c>
    </row>
    <row r="523" spans="1:8" x14ac:dyDescent="0.25">
      <c r="A523" s="196" t="s">
        <v>552</v>
      </c>
      <c r="B523" s="197">
        <v>96581</v>
      </c>
      <c r="C523" s="197" t="s">
        <v>3460</v>
      </c>
      <c r="D523" s="197" t="s">
        <v>2744</v>
      </c>
      <c r="E523" s="198">
        <v>44144</v>
      </c>
      <c r="F523" s="197" t="b">
        <v>1</v>
      </c>
      <c r="G523" s="197" t="s">
        <v>3461</v>
      </c>
      <c r="H523" s="233">
        <v>24801</v>
      </c>
    </row>
    <row r="524" spans="1:8" x14ac:dyDescent="0.25">
      <c r="A524" s="196" t="s">
        <v>970</v>
      </c>
      <c r="B524" s="197">
        <v>98704</v>
      </c>
      <c r="C524" s="197" t="s">
        <v>3462</v>
      </c>
      <c r="D524" s="197" t="s">
        <v>2438</v>
      </c>
      <c r="E524" s="198">
        <v>45162</v>
      </c>
      <c r="F524" s="197" t="b">
        <v>1</v>
      </c>
      <c r="G524" s="197" t="s">
        <v>3463</v>
      </c>
      <c r="H524" s="233">
        <v>35382</v>
      </c>
    </row>
    <row r="525" spans="1:8" x14ac:dyDescent="0.25">
      <c r="A525" s="196" t="s">
        <v>1455</v>
      </c>
      <c r="B525" s="197">
        <v>1022</v>
      </c>
      <c r="C525" s="197" t="s">
        <v>3464</v>
      </c>
      <c r="D525" s="197" t="s">
        <v>3465</v>
      </c>
      <c r="E525" s="198">
        <v>41835</v>
      </c>
      <c r="F525" s="197" t="b">
        <v>1</v>
      </c>
      <c r="G525" s="197" t="s">
        <v>3466</v>
      </c>
      <c r="H525" s="233">
        <v>26151</v>
      </c>
    </row>
    <row r="526" spans="1:8" x14ac:dyDescent="0.25">
      <c r="A526" s="196" t="s">
        <v>1603</v>
      </c>
      <c r="B526" s="197">
        <v>1044</v>
      </c>
      <c r="C526" s="197" t="s">
        <v>3467</v>
      </c>
      <c r="D526" s="197" t="s">
        <v>2520</v>
      </c>
      <c r="E526" s="198">
        <v>35268</v>
      </c>
      <c r="F526" s="197" t="b">
        <v>1</v>
      </c>
      <c r="G526" s="197" t="s">
        <v>3468</v>
      </c>
      <c r="H526" s="233">
        <v>19782</v>
      </c>
    </row>
    <row r="527" spans="1:8" x14ac:dyDescent="0.25">
      <c r="A527" s="196" t="s">
        <v>884</v>
      </c>
      <c r="B527" s="197">
        <v>7125</v>
      </c>
      <c r="C527" s="197" t="s">
        <v>3469</v>
      </c>
      <c r="D527" s="197" t="s">
        <v>2504</v>
      </c>
      <c r="E527" s="198">
        <v>42123</v>
      </c>
      <c r="F527" s="197" t="b">
        <v>1</v>
      </c>
      <c r="G527" s="197" t="s">
        <v>3470</v>
      </c>
      <c r="H527" s="233">
        <v>32170</v>
      </c>
    </row>
    <row r="528" spans="1:8" x14ac:dyDescent="0.25">
      <c r="A528" s="196" t="s">
        <v>1113</v>
      </c>
      <c r="B528" s="197">
        <v>7266</v>
      </c>
      <c r="C528" s="197" t="s">
        <v>3471</v>
      </c>
      <c r="D528" s="197" t="s">
        <v>2425</v>
      </c>
      <c r="E528" s="198">
        <v>42184</v>
      </c>
      <c r="F528" s="197" t="b">
        <v>1</v>
      </c>
      <c r="G528" s="197" t="s">
        <v>3472</v>
      </c>
      <c r="H528" s="233">
        <v>25815</v>
      </c>
    </row>
    <row r="529" spans="1:8" x14ac:dyDescent="0.25">
      <c r="A529" s="196" t="s">
        <v>414</v>
      </c>
      <c r="B529" s="197">
        <v>96417</v>
      </c>
      <c r="C529" s="197" t="s">
        <v>3473</v>
      </c>
      <c r="D529" s="197" t="s">
        <v>2479</v>
      </c>
      <c r="E529" s="198">
        <v>44061</v>
      </c>
      <c r="F529" s="197" t="b">
        <v>1</v>
      </c>
      <c r="G529" s="197" t="s">
        <v>3474</v>
      </c>
      <c r="H529" s="233">
        <v>28650</v>
      </c>
    </row>
    <row r="530" spans="1:8" x14ac:dyDescent="0.25">
      <c r="A530" s="196" t="s">
        <v>1489</v>
      </c>
      <c r="B530" s="197">
        <v>97018</v>
      </c>
      <c r="C530" s="197" t="s">
        <v>3475</v>
      </c>
      <c r="D530" s="197" t="s">
        <v>2446</v>
      </c>
      <c r="E530" s="198">
        <v>44428</v>
      </c>
      <c r="F530" s="197" t="b">
        <v>1</v>
      </c>
      <c r="G530" s="197" t="s">
        <v>3476</v>
      </c>
      <c r="H530" s="233">
        <v>34170</v>
      </c>
    </row>
    <row r="531" spans="1:8" x14ac:dyDescent="0.25">
      <c r="A531" s="196" t="s">
        <v>884</v>
      </c>
      <c r="B531" s="197">
        <v>95022</v>
      </c>
      <c r="C531" s="197" t="s">
        <v>3477</v>
      </c>
      <c r="D531" s="197" t="s">
        <v>2449</v>
      </c>
      <c r="E531" s="198">
        <v>43474</v>
      </c>
      <c r="F531" s="197" t="b">
        <v>1</v>
      </c>
      <c r="G531" s="197" t="s">
        <v>3478</v>
      </c>
      <c r="H531" s="233">
        <v>35293</v>
      </c>
    </row>
    <row r="532" spans="1:8" x14ac:dyDescent="0.25">
      <c r="A532" s="196" t="s">
        <v>32</v>
      </c>
      <c r="B532" s="197">
        <v>90012</v>
      </c>
      <c r="C532" s="197" t="s">
        <v>3479</v>
      </c>
      <c r="D532" s="197" t="s">
        <v>2452</v>
      </c>
      <c r="E532" s="198">
        <v>42132</v>
      </c>
      <c r="F532" s="197" t="b">
        <v>1</v>
      </c>
      <c r="G532" s="197" t="s">
        <v>3480</v>
      </c>
      <c r="H532" s="233">
        <v>31384</v>
      </c>
    </row>
    <row r="533" spans="1:8" x14ac:dyDescent="0.25">
      <c r="A533" s="196" t="s">
        <v>113</v>
      </c>
      <c r="B533" s="197">
        <v>90144</v>
      </c>
      <c r="C533" s="197" t="s">
        <v>3481</v>
      </c>
      <c r="D533" s="197" t="s">
        <v>2428</v>
      </c>
      <c r="E533" s="198">
        <v>43395</v>
      </c>
      <c r="F533" s="197" t="b">
        <v>1</v>
      </c>
      <c r="G533" s="197" t="s">
        <v>3482</v>
      </c>
      <c r="H533" s="233">
        <v>25350</v>
      </c>
    </row>
    <row r="534" spans="1:8" x14ac:dyDescent="0.25">
      <c r="A534" s="196" t="s">
        <v>1348</v>
      </c>
      <c r="B534" s="197">
        <v>9099</v>
      </c>
      <c r="C534" s="197" t="s">
        <v>3483</v>
      </c>
      <c r="D534" s="197" t="s">
        <v>2452</v>
      </c>
      <c r="E534" s="198">
        <v>42968</v>
      </c>
      <c r="F534" s="197" t="b">
        <v>1</v>
      </c>
      <c r="G534" s="197" t="s">
        <v>3484</v>
      </c>
      <c r="H534" s="233">
        <v>23322</v>
      </c>
    </row>
    <row r="535" spans="1:8" x14ac:dyDescent="0.25">
      <c r="A535" s="196" t="s">
        <v>1348</v>
      </c>
      <c r="B535" s="197">
        <v>7828</v>
      </c>
      <c r="C535" s="197" t="s">
        <v>3485</v>
      </c>
      <c r="D535" s="197" t="s">
        <v>2452</v>
      </c>
      <c r="E535" s="198">
        <v>42464</v>
      </c>
      <c r="F535" s="197" t="b">
        <v>1</v>
      </c>
      <c r="G535" s="197" t="s">
        <v>3486</v>
      </c>
      <c r="H535" s="233">
        <v>25232</v>
      </c>
    </row>
    <row r="536" spans="1:8" x14ac:dyDescent="0.25">
      <c r="A536" s="196" t="s">
        <v>715</v>
      </c>
      <c r="B536" s="197">
        <v>1003</v>
      </c>
      <c r="C536" s="197" t="s">
        <v>3487</v>
      </c>
      <c r="D536" s="197" t="s">
        <v>2547</v>
      </c>
      <c r="E536" s="198">
        <v>43444</v>
      </c>
      <c r="F536" s="197" t="b">
        <v>1</v>
      </c>
      <c r="G536" s="197" t="s">
        <v>3488</v>
      </c>
      <c r="H536" s="233">
        <v>25252</v>
      </c>
    </row>
    <row r="537" spans="1:8" x14ac:dyDescent="0.25">
      <c r="A537" s="196" t="s">
        <v>185</v>
      </c>
      <c r="B537" s="197">
        <v>90092</v>
      </c>
      <c r="C537" s="197" t="s">
        <v>3489</v>
      </c>
      <c r="D537" s="197" t="s">
        <v>2446</v>
      </c>
      <c r="E537" s="198">
        <v>42902</v>
      </c>
      <c r="F537" s="197" t="b">
        <v>1</v>
      </c>
      <c r="G537" s="197" t="s">
        <v>3490</v>
      </c>
      <c r="H537" s="233">
        <v>32529</v>
      </c>
    </row>
    <row r="538" spans="1:8" x14ac:dyDescent="0.25">
      <c r="A538" s="196" t="s">
        <v>113</v>
      </c>
      <c r="B538" s="197">
        <v>96707</v>
      </c>
      <c r="C538" s="197" t="s">
        <v>3491</v>
      </c>
      <c r="D538" s="197" t="s">
        <v>2446</v>
      </c>
      <c r="E538" s="198">
        <v>44263</v>
      </c>
      <c r="F538" s="197" t="b">
        <v>1</v>
      </c>
      <c r="G538" s="197" t="s">
        <v>3492</v>
      </c>
      <c r="H538" s="233">
        <v>34016</v>
      </c>
    </row>
    <row r="539" spans="1:8" x14ac:dyDescent="0.25">
      <c r="A539" s="196" t="s">
        <v>1613</v>
      </c>
      <c r="B539" s="197">
        <v>67527</v>
      </c>
      <c r="C539" s="197" t="s">
        <v>3493</v>
      </c>
      <c r="D539" s="197" t="s">
        <v>2755</v>
      </c>
      <c r="E539" s="198">
        <v>44741</v>
      </c>
      <c r="F539" s="197" t="b">
        <v>1</v>
      </c>
      <c r="G539" s="197" t="s">
        <v>3494</v>
      </c>
      <c r="H539" s="233">
        <v>32180</v>
      </c>
    </row>
    <row r="540" spans="1:8" x14ac:dyDescent="0.25">
      <c r="A540" s="196" t="s">
        <v>1348</v>
      </c>
      <c r="B540" s="197">
        <v>7685</v>
      </c>
      <c r="C540" s="197" t="s">
        <v>3495</v>
      </c>
      <c r="D540" s="197" t="s">
        <v>2452</v>
      </c>
      <c r="E540" s="198">
        <v>42401</v>
      </c>
      <c r="F540" s="197" t="b">
        <v>1</v>
      </c>
      <c r="G540" s="197" t="s">
        <v>3496</v>
      </c>
      <c r="H540" s="233">
        <v>23378</v>
      </c>
    </row>
    <row r="541" spans="1:8" x14ac:dyDescent="0.25">
      <c r="A541" s="196" t="s">
        <v>884</v>
      </c>
      <c r="B541" s="197">
        <v>4452</v>
      </c>
      <c r="C541" s="197" t="s">
        <v>3497</v>
      </c>
      <c r="D541" s="197" t="s">
        <v>2452</v>
      </c>
      <c r="E541" s="198">
        <v>40637</v>
      </c>
      <c r="F541" s="197" t="b">
        <v>1</v>
      </c>
      <c r="G541" s="197" t="s">
        <v>3498</v>
      </c>
      <c r="H541" s="233">
        <v>31619</v>
      </c>
    </row>
    <row r="542" spans="1:8" x14ac:dyDescent="0.25">
      <c r="A542" s="196" t="s">
        <v>614</v>
      </c>
      <c r="B542" s="197">
        <v>96146</v>
      </c>
      <c r="C542" s="197" t="s">
        <v>3499</v>
      </c>
      <c r="D542" s="197" t="s">
        <v>2452</v>
      </c>
      <c r="E542" s="198">
        <v>43937</v>
      </c>
      <c r="F542" s="197" t="b">
        <v>1</v>
      </c>
      <c r="G542" s="197" t="s">
        <v>3500</v>
      </c>
      <c r="H542" s="233">
        <v>25844</v>
      </c>
    </row>
    <row r="543" spans="1:8" x14ac:dyDescent="0.25">
      <c r="A543" s="196" t="s">
        <v>254</v>
      </c>
      <c r="B543" s="197">
        <v>97747</v>
      </c>
      <c r="C543" s="197" t="s">
        <v>3501</v>
      </c>
      <c r="D543" s="197" t="s">
        <v>2734</v>
      </c>
      <c r="E543" s="198">
        <v>44690</v>
      </c>
      <c r="F543" s="197" t="b">
        <v>1</v>
      </c>
      <c r="G543" s="197" t="s">
        <v>3502</v>
      </c>
      <c r="H543" s="233">
        <v>31261</v>
      </c>
    </row>
    <row r="544" spans="1:8" x14ac:dyDescent="0.25">
      <c r="A544" s="196" t="s">
        <v>32</v>
      </c>
      <c r="B544" s="197">
        <v>97620</v>
      </c>
      <c r="C544" s="197" t="s">
        <v>3503</v>
      </c>
      <c r="D544" s="197" t="s">
        <v>2446</v>
      </c>
      <c r="E544" s="198">
        <v>44630</v>
      </c>
      <c r="F544" s="197" t="b">
        <v>1</v>
      </c>
      <c r="G544" s="197" t="s">
        <v>3504</v>
      </c>
      <c r="H544" s="233">
        <v>38045</v>
      </c>
    </row>
    <row r="545" spans="1:8" x14ac:dyDescent="0.25">
      <c r="A545" s="196" t="s">
        <v>1845</v>
      </c>
      <c r="B545" s="197">
        <v>48167</v>
      </c>
      <c r="C545" s="197" t="s">
        <v>3505</v>
      </c>
      <c r="D545" s="197" t="s">
        <v>2438</v>
      </c>
      <c r="E545" s="198">
        <v>44952</v>
      </c>
      <c r="F545" s="197" t="b">
        <v>1</v>
      </c>
      <c r="G545" s="197">
        <v>204060412</v>
      </c>
      <c r="H545" s="233">
        <v>32019</v>
      </c>
    </row>
    <row r="546" spans="1:8" x14ac:dyDescent="0.25">
      <c r="A546" s="196" t="s">
        <v>1845</v>
      </c>
      <c r="B546" s="197">
        <v>48318</v>
      </c>
      <c r="C546" s="197" t="s">
        <v>3506</v>
      </c>
      <c r="D546" s="197" t="s">
        <v>2452</v>
      </c>
      <c r="E546" s="198">
        <v>45428</v>
      </c>
      <c r="F546" s="197" t="b">
        <v>1</v>
      </c>
      <c r="G546" s="197">
        <v>1405431977</v>
      </c>
      <c r="H546" s="233">
        <v>29920</v>
      </c>
    </row>
    <row r="547" spans="1:8" x14ac:dyDescent="0.25">
      <c r="A547" s="196" t="s">
        <v>970</v>
      </c>
      <c r="B547" s="197">
        <v>8970</v>
      </c>
      <c r="C547" s="197" t="s">
        <v>3507</v>
      </c>
      <c r="D547" s="197" t="s">
        <v>2452</v>
      </c>
      <c r="E547" s="198">
        <v>42912</v>
      </c>
      <c r="F547" s="197" t="b">
        <v>1</v>
      </c>
      <c r="G547" s="197" t="s">
        <v>3508</v>
      </c>
      <c r="H547" s="233">
        <v>22283</v>
      </c>
    </row>
    <row r="548" spans="1:8" x14ac:dyDescent="0.25">
      <c r="A548" s="196" t="s">
        <v>254</v>
      </c>
      <c r="B548" s="197">
        <v>2870</v>
      </c>
      <c r="C548" s="197" t="s">
        <v>3509</v>
      </c>
      <c r="D548" s="197" t="s">
        <v>3510</v>
      </c>
      <c r="E548" s="198">
        <v>44446</v>
      </c>
      <c r="F548" s="197" t="b">
        <v>1</v>
      </c>
      <c r="G548" s="197" t="s">
        <v>3511</v>
      </c>
      <c r="H548" s="233">
        <v>31698</v>
      </c>
    </row>
    <row r="549" spans="1:8" x14ac:dyDescent="0.25">
      <c r="A549" s="196" t="s">
        <v>2507</v>
      </c>
      <c r="B549" s="197">
        <v>40404</v>
      </c>
      <c r="C549" s="197" t="s">
        <v>3512</v>
      </c>
      <c r="D549" s="197" t="s">
        <v>2449</v>
      </c>
      <c r="E549" s="198">
        <v>45166</v>
      </c>
      <c r="F549" s="197" t="b">
        <v>1</v>
      </c>
      <c r="G549" s="197">
        <v>2107129015</v>
      </c>
      <c r="H549" s="233">
        <v>34619</v>
      </c>
    </row>
    <row r="550" spans="1:8" x14ac:dyDescent="0.25">
      <c r="A550" s="196" t="s">
        <v>1568</v>
      </c>
      <c r="B550" s="197">
        <v>67752</v>
      </c>
      <c r="C550" s="197" t="s">
        <v>3512</v>
      </c>
      <c r="D550" s="197" t="s">
        <v>2443</v>
      </c>
      <c r="E550" s="198">
        <v>45166</v>
      </c>
      <c r="F550" s="197" t="b">
        <v>1</v>
      </c>
      <c r="G550" s="197">
        <v>2107129015</v>
      </c>
      <c r="H550" s="233">
        <v>34619</v>
      </c>
    </row>
    <row r="551" spans="1:8" x14ac:dyDescent="0.25">
      <c r="A551" s="196" t="s">
        <v>1075</v>
      </c>
      <c r="B551" s="197">
        <v>95420</v>
      </c>
      <c r="C551" s="197" t="s">
        <v>3513</v>
      </c>
      <c r="D551" s="197" t="s">
        <v>2522</v>
      </c>
      <c r="E551" s="198">
        <v>43682</v>
      </c>
      <c r="F551" s="197" t="b">
        <v>1</v>
      </c>
      <c r="G551" s="197" t="s">
        <v>3514</v>
      </c>
      <c r="H551" s="233">
        <v>28800</v>
      </c>
    </row>
    <row r="552" spans="1:8" x14ac:dyDescent="0.25">
      <c r="A552" s="196" t="s">
        <v>11</v>
      </c>
      <c r="B552" s="197">
        <v>99112</v>
      </c>
      <c r="C552" s="197" t="s">
        <v>3515</v>
      </c>
      <c r="D552" s="197" t="s">
        <v>2446</v>
      </c>
      <c r="E552" s="198">
        <v>45413</v>
      </c>
      <c r="F552" s="197" t="b">
        <v>1</v>
      </c>
      <c r="G552" s="197" t="s">
        <v>3516</v>
      </c>
      <c r="H552" s="233">
        <v>36763</v>
      </c>
    </row>
    <row r="553" spans="1:8" x14ac:dyDescent="0.25">
      <c r="A553" s="196" t="s">
        <v>2417</v>
      </c>
      <c r="B553" s="197">
        <v>95248</v>
      </c>
      <c r="C553" s="197" t="s">
        <v>3517</v>
      </c>
      <c r="D553" s="197" t="s">
        <v>2449</v>
      </c>
      <c r="E553" s="198">
        <v>43592</v>
      </c>
      <c r="F553" s="197" t="b">
        <v>1</v>
      </c>
      <c r="G553" s="197" t="s">
        <v>3518</v>
      </c>
      <c r="H553" s="233">
        <v>35378</v>
      </c>
    </row>
    <row r="554" spans="1:8" x14ac:dyDescent="0.25">
      <c r="A554" s="196" t="s">
        <v>414</v>
      </c>
      <c r="B554" s="197">
        <v>8710</v>
      </c>
      <c r="C554" s="197" t="s">
        <v>3519</v>
      </c>
      <c r="D554" s="197" t="s">
        <v>2522</v>
      </c>
      <c r="E554" s="198">
        <v>42788</v>
      </c>
      <c r="F554" s="197" t="b">
        <v>1</v>
      </c>
      <c r="G554" s="197" t="s">
        <v>3520</v>
      </c>
      <c r="H554" s="233">
        <v>35130</v>
      </c>
    </row>
    <row r="555" spans="1:8" x14ac:dyDescent="0.25">
      <c r="A555" s="196" t="s">
        <v>185</v>
      </c>
      <c r="B555" s="197">
        <v>98164</v>
      </c>
      <c r="C555" s="197" t="s">
        <v>3521</v>
      </c>
      <c r="D555" s="197" t="s">
        <v>2449</v>
      </c>
      <c r="E555" s="198">
        <v>44868</v>
      </c>
      <c r="F555" s="197" t="b">
        <v>1</v>
      </c>
      <c r="G555" s="197" t="s">
        <v>3522</v>
      </c>
      <c r="H555" s="233">
        <v>34961</v>
      </c>
    </row>
    <row r="556" spans="1:8" x14ac:dyDescent="0.25">
      <c r="A556" s="196" t="s">
        <v>414</v>
      </c>
      <c r="B556" s="197">
        <v>9958</v>
      </c>
      <c r="C556" s="197" t="s">
        <v>3523</v>
      </c>
      <c r="D556" s="197" t="s">
        <v>2452</v>
      </c>
      <c r="E556" s="198">
        <v>43397</v>
      </c>
      <c r="F556" s="197" t="b">
        <v>1</v>
      </c>
      <c r="G556" s="197" t="s">
        <v>3524</v>
      </c>
      <c r="H556" s="233">
        <v>36255</v>
      </c>
    </row>
    <row r="557" spans="1:8" x14ac:dyDescent="0.25">
      <c r="A557" s="196" t="s">
        <v>614</v>
      </c>
      <c r="B557" s="197">
        <v>96084</v>
      </c>
      <c r="C557" s="197" t="s">
        <v>3525</v>
      </c>
      <c r="D557" s="197" t="s">
        <v>2522</v>
      </c>
      <c r="E557" s="198">
        <v>43892</v>
      </c>
      <c r="F557" s="197" t="b">
        <v>1</v>
      </c>
      <c r="G557" s="197" t="s">
        <v>3526</v>
      </c>
      <c r="H557" s="233">
        <v>26671</v>
      </c>
    </row>
    <row r="558" spans="1:8" x14ac:dyDescent="0.25">
      <c r="A558" s="196" t="s">
        <v>1113</v>
      </c>
      <c r="B558" s="197">
        <v>98178</v>
      </c>
      <c r="C558" s="197" t="s">
        <v>3527</v>
      </c>
      <c r="D558" s="197" t="s">
        <v>2438</v>
      </c>
      <c r="E558" s="198">
        <v>44894</v>
      </c>
      <c r="F558" s="197" t="b">
        <v>1</v>
      </c>
      <c r="G558" s="197" t="s">
        <v>3528</v>
      </c>
      <c r="H558" s="233">
        <v>34225</v>
      </c>
    </row>
    <row r="559" spans="1:8" x14ac:dyDescent="0.25">
      <c r="A559" s="196" t="s">
        <v>1348</v>
      </c>
      <c r="B559" s="197">
        <v>1159</v>
      </c>
      <c r="C559" s="197" t="s">
        <v>3529</v>
      </c>
      <c r="D559" s="197" t="s">
        <v>2547</v>
      </c>
      <c r="E559" s="198">
        <v>44725</v>
      </c>
      <c r="F559" s="197" t="b">
        <v>1</v>
      </c>
      <c r="G559" s="197" t="s">
        <v>3530</v>
      </c>
      <c r="H559" s="233">
        <v>33182</v>
      </c>
    </row>
    <row r="560" spans="1:8" x14ac:dyDescent="0.25">
      <c r="A560" s="196" t="s">
        <v>614</v>
      </c>
      <c r="B560" s="197">
        <v>96470</v>
      </c>
      <c r="C560" s="197" t="s">
        <v>3531</v>
      </c>
      <c r="D560" s="197" t="s">
        <v>2452</v>
      </c>
      <c r="E560" s="198">
        <v>44088</v>
      </c>
      <c r="F560" s="197" t="b">
        <v>1</v>
      </c>
      <c r="G560" s="197" t="s">
        <v>3532</v>
      </c>
      <c r="H560" s="233">
        <v>30422</v>
      </c>
    </row>
    <row r="561" spans="1:8" x14ac:dyDescent="0.25">
      <c r="A561" s="196" t="s">
        <v>884</v>
      </c>
      <c r="B561" s="197">
        <v>1011</v>
      </c>
      <c r="C561" s="197" t="s">
        <v>3533</v>
      </c>
      <c r="D561" s="197" t="s">
        <v>2744</v>
      </c>
      <c r="E561" s="198">
        <v>32003</v>
      </c>
      <c r="F561" s="197" t="b">
        <v>1</v>
      </c>
      <c r="G561" s="197" t="s">
        <v>3534</v>
      </c>
      <c r="H561" s="233">
        <v>25163</v>
      </c>
    </row>
    <row r="562" spans="1:8" x14ac:dyDescent="0.25">
      <c r="A562" s="196" t="s">
        <v>715</v>
      </c>
      <c r="B562" s="197">
        <v>95680</v>
      </c>
      <c r="C562" s="197" t="s">
        <v>3535</v>
      </c>
      <c r="D562" s="197" t="s">
        <v>2452</v>
      </c>
      <c r="E562" s="198">
        <v>43868</v>
      </c>
      <c r="F562" s="197" t="b">
        <v>1</v>
      </c>
      <c r="G562" s="197" t="s">
        <v>3536</v>
      </c>
      <c r="H562" s="233">
        <v>26641</v>
      </c>
    </row>
    <row r="563" spans="1:8" x14ac:dyDescent="0.25">
      <c r="A563" s="196" t="s">
        <v>1113</v>
      </c>
      <c r="B563" s="197">
        <v>99276</v>
      </c>
      <c r="C563" s="197" t="s">
        <v>3537</v>
      </c>
      <c r="D563" s="197" t="s">
        <v>2452</v>
      </c>
      <c r="E563" s="198">
        <v>45482</v>
      </c>
      <c r="F563" s="197" t="b">
        <v>1</v>
      </c>
      <c r="G563" s="197" t="s">
        <v>3538</v>
      </c>
      <c r="H563" s="233">
        <v>36009</v>
      </c>
    </row>
    <row r="564" spans="1:8" x14ac:dyDescent="0.25">
      <c r="A564" s="196" t="s">
        <v>1489</v>
      </c>
      <c r="B564" s="197">
        <v>99223</v>
      </c>
      <c r="C564" s="197" t="s">
        <v>3539</v>
      </c>
      <c r="D564" s="197" t="s">
        <v>2446</v>
      </c>
      <c r="E564" s="198">
        <v>45454</v>
      </c>
      <c r="F564" s="197" t="b">
        <v>1</v>
      </c>
      <c r="G564" s="197" t="s">
        <v>3540</v>
      </c>
      <c r="H564" s="233">
        <v>33857</v>
      </c>
    </row>
    <row r="565" spans="1:8" x14ac:dyDescent="0.25">
      <c r="A565" s="196" t="s">
        <v>1075</v>
      </c>
      <c r="B565" s="197">
        <v>97057</v>
      </c>
      <c r="C565" s="197" t="s">
        <v>3541</v>
      </c>
      <c r="D565" s="197" t="s">
        <v>2458</v>
      </c>
      <c r="E565" s="198">
        <v>44438</v>
      </c>
      <c r="F565" s="197" t="b">
        <v>1</v>
      </c>
      <c r="G565" s="197" t="s">
        <v>3542</v>
      </c>
      <c r="H565" s="233">
        <v>31133</v>
      </c>
    </row>
    <row r="566" spans="1:8" x14ac:dyDescent="0.25">
      <c r="A566" s="196" t="s">
        <v>414</v>
      </c>
      <c r="B566" s="197">
        <v>98207</v>
      </c>
      <c r="C566" s="197" t="s">
        <v>3543</v>
      </c>
      <c r="D566" s="197" t="s">
        <v>2449</v>
      </c>
      <c r="E566" s="198">
        <v>44936</v>
      </c>
      <c r="F566" s="197" t="b">
        <v>1</v>
      </c>
      <c r="G566" s="197" t="s">
        <v>3544</v>
      </c>
      <c r="H566" s="233">
        <v>23273</v>
      </c>
    </row>
    <row r="567" spans="1:8" x14ac:dyDescent="0.25">
      <c r="A567" s="196" t="s">
        <v>113</v>
      </c>
      <c r="B567" s="197">
        <v>98327</v>
      </c>
      <c r="C567" s="197" t="s">
        <v>3545</v>
      </c>
      <c r="D567" s="197" t="s">
        <v>2428</v>
      </c>
      <c r="E567" s="198">
        <v>45019</v>
      </c>
      <c r="F567" s="197" t="b">
        <v>1</v>
      </c>
      <c r="G567" s="197" t="s">
        <v>3546</v>
      </c>
      <c r="H567" s="233">
        <v>33077</v>
      </c>
    </row>
    <row r="568" spans="1:8" x14ac:dyDescent="0.25">
      <c r="A568" s="196" t="s">
        <v>32</v>
      </c>
      <c r="B568" s="197">
        <v>99140</v>
      </c>
      <c r="C568" s="197" t="s">
        <v>3547</v>
      </c>
      <c r="D568" s="197" t="s">
        <v>2428</v>
      </c>
      <c r="E568" s="198">
        <v>45421</v>
      </c>
      <c r="F568" s="197" t="b">
        <v>1</v>
      </c>
      <c r="G568" s="197" t="s">
        <v>3548</v>
      </c>
      <c r="H568" s="233">
        <v>25323</v>
      </c>
    </row>
    <row r="569" spans="1:8" x14ac:dyDescent="0.25">
      <c r="A569" s="196" t="s">
        <v>113</v>
      </c>
      <c r="B569" s="197">
        <v>96607</v>
      </c>
      <c r="C569" s="197" t="s">
        <v>3549</v>
      </c>
      <c r="D569" s="197" t="s">
        <v>2446</v>
      </c>
      <c r="E569" s="198">
        <v>44173</v>
      </c>
      <c r="F569" s="197" t="b">
        <v>1</v>
      </c>
      <c r="G569" s="197" t="s">
        <v>3550</v>
      </c>
      <c r="H569" s="233">
        <v>30298</v>
      </c>
    </row>
    <row r="570" spans="1:8" x14ac:dyDescent="0.25">
      <c r="A570" s="196" t="s">
        <v>1232</v>
      </c>
      <c r="B570" s="197">
        <v>97939</v>
      </c>
      <c r="C570" s="197" t="s">
        <v>3551</v>
      </c>
      <c r="D570" s="197" t="s">
        <v>2438</v>
      </c>
      <c r="E570" s="198">
        <v>44760</v>
      </c>
      <c r="F570" s="197" t="b">
        <v>1</v>
      </c>
      <c r="G570" s="197" t="s">
        <v>3552</v>
      </c>
      <c r="H570" s="233">
        <v>29590</v>
      </c>
    </row>
    <row r="571" spans="1:8" x14ac:dyDescent="0.25">
      <c r="A571" s="196" t="s">
        <v>113</v>
      </c>
      <c r="B571" s="197">
        <v>96669</v>
      </c>
      <c r="C571" s="197" t="s">
        <v>3553</v>
      </c>
      <c r="D571" s="197" t="s">
        <v>2446</v>
      </c>
      <c r="E571" s="198">
        <v>42317</v>
      </c>
      <c r="F571" s="197" t="b">
        <v>1</v>
      </c>
      <c r="G571" s="197" t="s">
        <v>3554</v>
      </c>
      <c r="H571" s="233">
        <v>25979</v>
      </c>
    </row>
    <row r="572" spans="1:8" x14ac:dyDescent="0.25">
      <c r="A572" s="196" t="s">
        <v>1778</v>
      </c>
      <c r="B572" s="197">
        <v>48287</v>
      </c>
      <c r="C572" s="197" t="s">
        <v>3555</v>
      </c>
      <c r="D572" s="197" t="s">
        <v>2891</v>
      </c>
      <c r="E572" s="198">
        <v>45348</v>
      </c>
      <c r="F572" s="197" t="b">
        <v>1</v>
      </c>
      <c r="G572" s="197">
        <v>1603221539</v>
      </c>
      <c r="H572" s="233">
        <v>30259</v>
      </c>
    </row>
    <row r="573" spans="1:8" x14ac:dyDescent="0.25">
      <c r="A573" s="196" t="s">
        <v>254</v>
      </c>
      <c r="B573" s="197">
        <v>99002</v>
      </c>
      <c r="C573" s="197" t="s">
        <v>3556</v>
      </c>
      <c r="D573" s="197" t="s">
        <v>2734</v>
      </c>
      <c r="E573" s="198">
        <v>45366</v>
      </c>
      <c r="F573" s="197" t="b">
        <v>1</v>
      </c>
      <c r="G573" s="197" t="s">
        <v>3557</v>
      </c>
      <c r="H573" s="233">
        <v>26797</v>
      </c>
    </row>
    <row r="574" spans="1:8" x14ac:dyDescent="0.25">
      <c r="A574" s="196" t="s">
        <v>414</v>
      </c>
      <c r="B574" s="197">
        <v>9689</v>
      </c>
      <c r="C574" s="197" t="s">
        <v>3558</v>
      </c>
      <c r="D574" s="197" t="s">
        <v>2452</v>
      </c>
      <c r="E574" s="198">
        <v>43283</v>
      </c>
      <c r="F574" s="197" t="b">
        <v>1</v>
      </c>
      <c r="G574" s="197" t="s">
        <v>3559</v>
      </c>
      <c r="H574" s="233">
        <v>24742</v>
      </c>
    </row>
    <row r="575" spans="1:8" x14ac:dyDescent="0.25">
      <c r="A575" s="196" t="s">
        <v>2419</v>
      </c>
      <c r="B575" s="197">
        <v>48080</v>
      </c>
      <c r="C575" s="197" t="s">
        <v>3560</v>
      </c>
      <c r="D575" s="197" t="s">
        <v>2651</v>
      </c>
      <c r="E575" s="198">
        <v>44308</v>
      </c>
      <c r="F575" s="197" t="b">
        <v>1</v>
      </c>
      <c r="G575" s="197">
        <v>2104362679</v>
      </c>
      <c r="H575" s="233">
        <v>35265</v>
      </c>
    </row>
    <row r="576" spans="1:8" x14ac:dyDescent="0.25">
      <c r="A576" s="196" t="s">
        <v>1778</v>
      </c>
      <c r="B576" s="197">
        <v>60490</v>
      </c>
      <c r="C576" s="197" t="s">
        <v>3560</v>
      </c>
      <c r="D576" s="197" t="s">
        <v>2651</v>
      </c>
      <c r="E576" s="198">
        <v>44308</v>
      </c>
      <c r="F576" s="197" t="b">
        <v>1</v>
      </c>
      <c r="G576" s="197">
        <v>2104362679</v>
      </c>
      <c r="H576" s="233">
        <v>35265</v>
      </c>
    </row>
    <row r="577" spans="1:8" x14ac:dyDescent="0.25">
      <c r="A577" s="196" t="s">
        <v>614</v>
      </c>
      <c r="B577" s="197">
        <v>7661</v>
      </c>
      <c r="C577" s="197" t="s">
        <v>3561</v>
      </c>
      <c r="D577" s="197" t="s">
        <v>2452</v>
      </c>
      <c r="E577" s="198">
        <v>42388</v>
      </c>
      <c r="F577" s="197" t="b">
        <v>1</v>
      </c>
      <c r="G577" s="197" t="s">
        <v>3562</v>
      </c>
      <c r="H577" s="233">
        <v>23404</v>
      </c>
    </row>
    <row r="578" spans="1:8" x14ac:dyDescent="0.25">
      <c r="A578" s="196" t="s">
        <v>185</v>
      </c>
      <c r="B578" s="197">
        <v>98947</v>
      </c>
      <c r="C578" s="197" t="s">
        <v>3563</v>
      </c>
      <c r="D578" s="197" t="s">
        <v>2446</v>
      </c>
      <c r="E578" s="198">
        <v>45323</v>
      </c>
      <c r="F578" s="197" t="b">
        <v>1</v>
      </c>
      <c r="G578" s="197" t="s">
        <v>3564</v>
      </c>
      <c r="H578" s="233">
        <v>32352</v>
      </c>
    </row>
    <row r="579" spans="1:8" x14ac:dyDescent="0.25">
      <c r="A579" s="196" t="s">
        <v>254</v>
      </c>
      <c r="B579" s="197">
        <v>1628</v>
      </c>
      <c r="C579" s="197" t="s">
        <v>3565</v>
      </c>
      <c r="D579" s="197" t="s">
        <v>2636</v>
      </c>
      <c r="E579" s="198">
        <v>44389</v>
      </c>
      <c r="F579" s="197" t="b">
        <v>1</v>
      </c>
      <c r="G579" s="197" t="s">
        <v>3566</v>
      </c>
      <c r="H579" s="233">
        <v>35124</v>
      </c>
    </row>
    <row r="580" spans="1:8" x14ac:dyDescent="0.25">
      <c r="A580" s="196" t="s">
        <v>1348</v>
      </c>
      <c r="B580" s="197">
        <v>3876</v>
      </c>
      <c r="C580" s="197" t="s">
        <v>3567</v>
      </c>
      <c r="D580" s="197" t="s">
        <v>2452</v>
      </c>
      <c r="E580" s="198">
        <v>39931</v>
      </c>
      <c r="F580" s="197" t="b">
        <v>1</v>
      </c>
      <c r="G580" s="197" t="s">
        <v>3568</v>
      </c>
      <c r="H580" s="233">
        <v>30947</v>
      </c>
    </row>
    <row r="581" spans="1:8" x14ac:dyDescent="0.25">
      <c r="A581" s="196" t="s">
        <v>1113</v>
      </c>
      <c r="B581" s="197">
        <v>5723</v>
      </c>
      <c r="C581" s="197" t="s">
        <v>3569</v>
      </c>
      <c r="D581" s="197" t="s">
        <v>2479</v>
      </c>
      <c r="E581" s="198">
        <v>41338</v>
      </c>
      <c r="F581" s="197" t="b">
        <v>1</v>
      </c>
      <c r="G581" s="197" t="s">
        <v>3570</v>
      </c>
      <c r="H581" s="233">
        <v>34031</v>
      </c>
    </row>
    <row r="582" spans="1:8" x14ac:dyDescent="0.25">
      <c r="A582" s="196" t="s">
        <v>1577</v>
      </c>
      <c r="B582" s="197">
        <v>1994</v>
      </c>
      <c r="C582" s="197" t="s">
        <v>3571</v>
      </c>
      <c r="D582" s="197" t="s">
        <v>2603</v>
      </c>
      <c r="E582" s="198">
        <v>44662</v>
      </c>
      <c r="F582" s="197" t="b">
        <v>1</v>
      </c>
      <c r="G582" s="197" t="s">
        <v>3572</v>
      </c>
      <c r="H582" s="233">
        <v>29318</v>
      </c>
    </row>
    <row r="583" spans="1:8" x14ac:dyDescent="0.25">
      <c r="A583" s="196" t="s">
        <v>1722</v>
      </c>
      <c r="B583" s="197">
        <v>8752</v>
      </c>
      <c r="C583" s="197" t="s">
        <v>3573</v>
      </c>
      <c r="D583" s="197" t="s">
        <v>2603</v>
      </c>
      <c r="E583" s="198">
        <v>42380</v>
      </c>
      <c r="F583" s="197" t="b">
        <v>1</v>
      </c>
      <c r="G583" s="197" t="s">
        <v>3574</v>
      </c>
      <c r="H583" s="233">
        <v>34000</v>
      </c>
    </row>
    <row r="584" spans="1:8" x14ac:dyDescent="0.25">
      <c r="A584" s="196" t="s">
        <v>113</v>
      </c>
      <c r="B584" s="197">
        <v>96643</v>
      </c>
      <c r="C584" s="197" t="s">
        <v>3575</v>
      </c>
      <c r="D584" s="197" t="s">
        <v>2446</v>
      </c>
      <c r="E584" s="198">
        <v>44211</v>
      </c>
      <c r="F584" s="197" t="b">
        <v>1</v>
      </c>
      <c r="G584" s="197" t="s">
        <v>3576</v>
      </c>
      <c r="H584" s="233">
        <v>31905</v>
      </c>
    </row>
    <row r="585" spans="1:8" x14ac:dyDescent="0.25">
      <c r="A585" s="196" t="s">
        <v>113</v>
      </c>
      <c r="B585" s="197">
        <v>96489</v>
      </c>
      <c r="C585" s="197" t="s">
        <v>3577</v>
      </c>
      <c r="D585" s="197" t="s">
        <v>2446</v>
      </c>
      <c r="E585" s="198">
        <v>44095</v>
      </c>
      <c r="F585" s="197" t="b">
        <v>1</v>
      </c>
      <c r="G585" s="197" t="s">
        <v>3578</v>
      </c>
      <c r="H585" s="233">
        <v>32292</v>
      </c>
    </row>
    <row r="586" spans="1:8" x14ac:dyDescent="0.25">
      <c r="A586" s="196" t="s">
        <v>113</v>
      </c>
      <c r="B586" s="197">
        <v>96488</v>
      </c>
      <c r="C586" s="197" t="s">
        <v>3579</v>
      </c>
      <c r="D586" s="197" t="s">
        <v>2428</v>
      </c>
      <c r="E586" s="198">
        <v>44097</v>
      </c>
      <c r="F586" s="197" t="b">
        <v>1</v>
      </c>
      <c r="G586" s="197" t="s">
        <v>3580</v>
      </c>
      <c r="H586" s="233">
        <v>37345</v>
      </c>
    </row>
    <row r="587" spans="1:8" x14ac:dyDescent="0.25">
      <c r="A587" s="196" t="s">
        <v>2417</v>
      </c>
      <c r="B587" s="197">
        <v>95558</v>
      </c>
      <c r="C587" s="197" t="s">
        <v>3581</v>
      </c>
      <c r="D587" s="197" t="s">
        <v>2449</v>
      </c>
      <c r="E587" s="198">
        <v>43755</v>
      </c>
      <c r="F587" s="197" t="b">
        <v>1</v>
      </c>
      <c r="G587" s="197" t="s">
        <v>3582</v>
      </c>
      <c r="H587" s="233">
        <v>26290</v>
      </c>
    </row>
    <row r="588" spans="1:8" x14ac:dyDescent="0.25">
      <c r="A588" s="196" t="s">
        <v>254</v>
      </c>
      <c r="B588" s="197">
        <v>97858</v>
      </c>
      <c r="C588" s="197" t="s">
        <v>3583</v>
      </c>
      <c r="D588" s="197" t="s">
        <v>2668</v>
      </c>
      <c r="E588" s="198">
        <v>44732</v>
      </c>
      <c r="F588" s="197" t="b">
        <v>1</v>
      </c>
      <c r="G588" s="197" t="s">
        <v>3584</v>
      </c>
      <c r="H588" s="233">
        <v>35664</v>
      </c>
    </row>
    <row r="589" spans="1:8" x14ac:dyDescent="0.25">
      <c r="A589" s="196" t="s">
        <v>614</v>
      </c>
      <c r="B589" s="197">
        <v>1019</v>
      </c>
      <c r="C589" s="197" t="s">
        <v>3585</v>
      </c>
      <c r="D589" s="197" t="s">
        <v>2547</v>
      </c>
      <c r="E589" s="198">
        <v>41624</v>
      </c>
      <c r="F589" s="197" t="b">
        <v>1</v>
      </c>
      <c r="G589" s="197" t="s">
        <v>3586</v>
      </c>
      <c r="H589" s="233">
        <v>31948</v>
      </c>
    </row>
    <row r="590" spans="1:8" x14ac:dyDescent="0.25">
      <c r="A590" s="196" t="s">
        <v>614</v>
      </c>
      <c r="B590" s="197">
        <v>99455</v>
      </c>
      <c r="C590" s="197" t="s">
        <v>3587</v>
      </c>
      <c r="D590" s="197" t="s">
        <v>2452</v>
      </c>
      <c r="E590" s="198">
        <v>45547</v>
      </c>
      <c r="F590" s="197" t="b">
        <v>1</v>
      </c>
      <c r="G590" s="197" t="s">
        <v>3588</v>
      </c>
      <c r="H590" s="233">
        <v>37122</v>
      </c>
    </row>
    <row r="591" spans="1:8" x14ac:dyDescent="0.25">
      <c r="A591" s="196" t="s">
        <v>614</v>
      </c>
      <c r="B591" s="197">
        <v>7146</v>
      </c>
      <c r="C591" s="197" t="s">
        <v>3589</v>
      </c>
      <c r="D591" s="197" t="s">
        <v>2479</v>
      </c>
      <c r="E591" s="198">
        <v>42129</v>
      </c>
      <c r="F591" s="197" t="b">
        <v>1</v>
      </c>
      <c r="G591" s="197" t="s">
        <v>3590</v>
      </c>
      <c r="H591" s="233">
        <v>31134</v>
      </c>
    </row>
    <row r="592" spans="1:8" x14ac:dyDescent="0.25">
      <c r="A592" s="196" t="s">
        <v>414</v>
      </c>
      <c r="B592" s="197">
        <v>96829</v>
      </c>
      <c r="C592" s="197" t="s">
        <v>3591</v>
      </c>
      <c r="D592" s="197" t="s">
        <v>2452</v>
      </c>
      <c r="E592" s="198">
        <v>42214</v>
      </c>
      <c r="F592" s="197" t="b">
        <v>1</v>
      </c>
      <c r="G592" s="197" t="s">
        <v>3592</v>
      </c>
      <c r="H592" s="233">
        <v>34891</v>
      </c>
    </row>
    <row r="593" spans="1:8" x14ac:dyDescent="0.25">
      <c r="A593" s="196" t="s">
        <v>1568</v>
      </c>
      <c r="B593" s="197">
        <v>66322</v>
      </c>
      <c r="C593" s="197" t="s">
        <v>3593</v>
      </c>
      <c r="D593" s="197" t="s">
        <v>2443</v>
      </c>
      <c r="E593" s="198">
        <v>42849</v>
      </c>
      <c r="F593" s="197" t="b">
        <v>1</v>
      </c>
      <c r="G593" s="197">
        <v>1403477604</v>
      </c>
      <c r="H593" s="233">
        <v>27550</v>
      </c>
    </row>
    <row r="594" spans="1:8" x14ac:dyDescent="0.25">
      <c r="A594" s="196" t="s">
        <v>2507</v>
      </c>
      <c r="B594" s="197">
        <v>40407</v>
      </c>
      <c r="C594" s="197" t="s">
        <v>3593</v>
      </c>
      <c r="D594" s="197" t="s">
        <v>2449</v>
      </c>
      <c r="E594" s="198">
        <v>42849</v>
      </c>
      <c r="F594" s="197" t="b">
        <v>1</v>
      </c>
      <c r="G594" s="197">
        <v>1403477604</v>
      </c>
      <c r="H594" s="233">
        <v>27550</v>
      </c>
    </row>
    <row r="595" spans="1:8" x14ac:dyDescent="0.25">
      <c r="A595" s="196" t="s">
        <v>1675</v>
      </c>
      <c r="B595" s="197">
        <v>50007</v>
      </c>
      <c r="C595" s="197" t="s">
        <v>3594</v>
      </c>
      <c r="D595" s="197" t="s">
        <v>2596</v>
      </c>
      <c r="E595" s="198">
        <v>37704</v>
      </c>
      <c r="F595" s="197" t="b">
        <v>1</v>
      </c>
      <c r="G595" s="197" t="s">
        <v>3595</v>
      </c>
      <c r="H595" s="233">
        <v>28049</v>
      </c>
    </row>
    <row r="596" spans="1:8" x14ac:dyDescent="0.25">
      <c r="A596" s="196" t="s">
        <v>1722</v>
      </c>
      <c r="B596" s="197">
        <v>67374</v>
      </c>
      <c r="C596" s="197" t="s">
        <v>3596</v>
      </c>
      <c r="D596" s="197" t="s">
        <v>2645</v>
      </c>
      <c r="E596" s="198">
        <v>44369</v>
      </c>
      <c r="F596" s="197" t="b">
        <v>1</v>
      </c>
      <c r="G596" s="197" t="s">
        <v>3597</v>
      </c>
      <c r="H596" s="233">
        <v>30235</v>
      </c>
    </row>
    <row r="597" spans="1:8" x14ac:dyDescent="0.25">
      <c r="A597" s="196" t="s">
        <v>614</v>
      </c>
      <c r="B597" s="197">
        <v>95127</v>
      </c>
      <c r="C597" s="197" t="s">
        <v>3598</v>
      </c>
      <c r="D597" s="197" t="s">
        <v>2452</v>
      </c>
      <c r="E597" s="198">
        <v>43543</v>
      </c>
      <c r="F597" s="197" t="b">
        <v>1</v>
      </c>
      <c r="G597" s="197" t="s">
        <v>3599</v>
      </c>
      <c r="H597" s="233">
        <v>23253</v>
      </c>
    </row>
    <row r="598" spans="1:8" x14ac:dyDescent="0.25">
      <c r="A598" s="196" t="s">
        <v>970</v>
      </c>
      <c r="B598" s="197">
        <v>1010</v>
      </c>
      <c r="C598" s="197" t="s">
        <v>3600</v>
      </c>
      <c r="D598" s="197" t="s">
        <v>2547</v>
      </c>
      <c r="E598" s="198">
        <v>31870</v>
      </c>
      <c r="F598" s="197" t="b">
        <v>1</v>
      </c>
      <c r="G598" s="197" t="s">
        <v>3601</v>
      </c>
      <c r="H598" s="233">
        <v>21880</v>
      </c>
    </row>
    <row r="599" spans="1:8" x14ac:dyDescent="0.25">
      <c r="A599" s="196" t="s">
        <v>970</v>
      </c>
      <c r="B599" s="197">
        <v>96131</v>
      </c>
      <c r="C599" s="197" t="s">
        <v>3602</v>
      </c>
      <c r="D599" s="197" t="s">
        <v>2449</v>
      </c>
      <c r="E599" s="198">
        <v>43934</v>
      </c>
      <c r="F599" s="197" t="b">
        <v>1</v>
      </c>
      <c r="G599" s="197" t="s">
        <v>3603</v>
      </c>
      <c r="H599" s="233">
        <v>37090</v>
      </c>
    </row>
    <row r="600" spans="1:8" x14ac:dyDescent="0.25">
      <c r="A600" s="196" t="s">
        <v>32</v>
      </c>
      <c r="B600" s="197">
        <v>96049</v>
      </c>
      <c r="C600" s="197" t="s">
        <v>3604</v>
      </c>
      <c r="D600" s="197" t="s">
        <v>2446</v>
      </c>
      <c r="E600" s="198">
        <v>43732</v>
      </c>
      <c r="F600" s="197" t="b">
        <v>1</v>
      </c>
      <c r="G600" s="197" t="s">
        <v>3605</v>
      </c>
      <c r="H600" s="233">
        <v>27954</v>
      </c>
    </row>
    <row r="601" spans="1:8" x14ac:dyDescent="0.25">
      <c r="A601" s="196" t="s">
        <v>113</v>
      </c>
      <c r="B601" s="197">
        <v>99448</v>
      </c>
      <c r="C601" s="197" t="s">
        <v>3606</v>
      </c>
      <c r="D601" s="197" t="s">
        <v>2446</v>
      </c>
      <c r="E601" s="198">
        <v>45539</v>
      </c>
      <c r="F601" s="197" t="b">
        <v>1</v>
      </c>
      <c r="G601" s="197" t="s">
        <v>3607</v>
      </c>
      <c r="H601" s="233">
        <v>30879</v>
      </c>
    </row>
    <row r="602" spans="1:8" x14ac:dyDescent="0.25">
      <c r="A602" s="196" t="s">
        <v>1613</v>
      </c>
      <c r="B602" s="197">
        <v>30512</v>
      </c>
      <c r="C602" s="197" t="s">
        <v>3608</v>
      </c>
      <c r="D602" s="197" t="s">
        <v>2645</v>
      </c>
      <c r="E602" s="198">
        <v>42310</v>
      </c>
      <c r="F602" s="197" t="b">
        <v>1</v>
      </c>
      <c r="G602" s="197" t="s">
        <v>3609</v>
      </c>
      <c r="H602" s="233">
        <v>25363</v>
      </c>
    </row>
    <row r="603" spans="1:8" x14ac:dyDescent="0.25">
      <c r="A603" s="196" t="s">
        <v>970</v>
      </c>
      <c r="B603" s="197">
        <v>4464</v>
      </c>
      <c r="C603" s="197" t="s">
        <v>3610</v>
      </c>
      <c r="D603" s="197" t="s">
        <v>2452</v>
      </c>
      <c r="E603" s="198">
        <v>40645</v>
      </c>
      <c r="F603" s="197" t="b">
        <v>1</v>
      </c>
      <c r="G603" s="197" t="s">
        <v>3611</v>
      </c>
      <c r="H603" s="233">
        <v>30843</v>
      </c>
    </row>
    <row r="604" spans="1:8" x14ac:dyDescent="0.25">
      <c r="A604" s="196" t="s">
        <v>1722</v>
      </c>
      <c r="B604" s="197">
        <v>90171</v>
      </c>
      <c r="C604" s="197" t="s">
        <v>3612</v>
      </c>
      <c r="D604" s="197" t="s">
        <v>2516</v>
      </c>
      <c r="E604" s="198">
        <v>43711</v>
      </c>
      <c r="F604" s="197" t="b">
        <v>1</v>
      </c>
      <c r="G604" s="197" t="s">
        <v>3613</v>
      </c>
      <c r="H604" s="233">
        <v>31126</v>
      </c>
    </row>
    <row r="605" spans="1:8" x14ac:dyDescent="0.25">
      <c r="A605" s="196" t="s">
        <v>884</v>
      </c>
      <c r="B605" s="197">
        <v>9957</v>
      </c>
      <c r="C605" s="197" t="s">
        <v>3614</v>
      </c>
      <c r="D605" s="197" t="s">
        <v>2452</v>
      </c>
      <c r="E605" s="198">
        <v>43389</v>
      </c>
      <c r="F605" s="197" t="b">
        <v>1</v>
      </c>
      <c r="G605" s="197" t="s">
        <v>3615</v>
      </c>
      <c r="H605" s="233">
        <v>29330</v>
      </c>
    </row>
    <row r="606" spans="1:8" x14ac:dyDescent="0.25">
      <c r="A606" s="196" t="s">
        <v>414</v>
      </c>
      <c r="B606" s="197">
        <v>7342</v>
      </c>
      <c r="C606" s="197" t="s">
        <v>3616</v>
      </c>
      <c r="D606" s="197" t="s">
        <v>2438</v>
      </c>
      <c r="E606" s="198">
        <v>42207</v>
      </c>
      <c r="F606" s="197" t="b">
        <v>1</v>
      </c>
      <c r="G606" s="197" t="s">
        <v>3617</v>
      </c>
      <c r="H606" s="233">
        <v>34928</v>
      </c>
    </row>
    <row r="607" spans="1:8" x14ac:dyDescent="0.25">
      <c r="A607" s="196" t="s">
        <v>254</v>
      </c>
      <c r="B607" s="197">
        <v>11711</v>
      </c>
      <c r="C607" s="197" t="s">
        <v>3618</v>
      </c>
      <c r="D607" s="197" t="s">
        <v>2734</v>
      </c>
      <c r="E607" s="198">
        <v>44893</v>
      </c>
      <c r="F607" s="197" t="b">
        <v>1</v>
      </c>
      <c r="G607" s="197" t="s">
        <v>3619</v>
      </c>
      <c r="H607" s="233">
        <v>31138</v>
      </c>
    </row>
    <row r="608" spans="1:8" x14ac:dyDescent="0.25">
      <c r="A608" s="196" t="s">
        <v>715</v>
      </c>
      <c r="B608" s="197">
        <v>97223</v>
      </c>
      <c r="C608" s="197" t="s">
        <v>3620</v>
      </c>
      <c r="D608" s="197" t="s">
        <v>2452</v>
      </c>
      <c r="E608" s="198">
        <v>44582</v>
      </c>
      <c r="F608" s="197" t="b">
        <v>1</v>
      </c>
      <c r="G608" s="197" t="s">
        <v>3621</v>
      </c>
      <c r="H608" s="233">
        <v>28506</v>
      </c>
    </row>
    <row r="609" spans="1:8" x14ac:dyDescent="0.25">
      <c r="A609" s="196" t="s">
        <v>1113</v>
      </c>
      <c r="B609" s="197">
        <v>9742</v>
      </c>
      <c r="C609" s="197" t="s">
        <v>3622</v>
      </c>
      <c r="D609" s="197" t="s">
        <v>2438</v>
      </c>
      <c r="E609" s="198">
        <v>43298</v>
      </c>
      <c r="F609" s="197" t="b">
        <v>1</v>
      </c>
      <c r="G609" s="197" t="s">
        <v>3623</v>
      </c>
      <c r="H609" s="233">
        <v>30475</v>
      </c>
    </row>
    <row r="610" spans="1:8" x14ac:dyDescent="0.25">
      <c r="A610" s="196" t="s">
        <v>32</v>
      </c>
      <c r="B610" s="197">
        <v>99205</v>
      </c>
      <c r="C610" s="197" t="s">
        <v>3624</v>
      </c>
      <c r="D610" s="197" t="s">
        <v>2428</v>
      </c>
      <c r="E610" s="198">
        <v>45448</v>
      </c>
      <c r="F610" s="197" t="b">
        <v>1</v>
      </c>
      <c r="G610" s="197" t="s">
        <v>3625</v>
      </c>
      <c r="H610" s="233">
        <v>30919</v>
      </c>
    </row>
    <row r="611" spans="1:8" x14ac:dyDescent="0.25">
      <c r="A611" s="196" t="s">
        <v>819</v>
      </c>
      <c r="B611" s="197">
        <v>1140</v>
      </c>
      <c r="C611" s="197" t="s">
        <v>3626</v>
      </c>
      <c r="D611" s="197" t="s">
        <v>2504</v>
      </c>
      <c r="E611" s="198">
        <v>37299</v>
      </c>
      <c r="F611" s="197" t="b">
        <v>1</v>
      </c>
      <c r="G611" s="197" t="s">
        <v>3627</v>
      </c>
      <c r="H611" s="233">
        <v>29870</v>
      </c>
    </row>
    <row r="612" spans="1:8" x14ac:dyDescent="0.25">
      <c r="A612" s="196" t="s">
        <v>1516</v>
      </c>
      <c r="B612" s="197">
        <v>98884</v>
      </c>
      <c r="C612" s="197" t="s">
        <v>3628</v>
      </c>
      <c r="D612" s="197" t="s">
        <v>2452</v>
      </c>
      <c r="E612" s="198">
        <v>45295</v>
      </c>
      <c r="F612" s="197" t="b">
        <v>1</v>
      </c>
      <c r="G612" s="197" t="s">
        <v>3629</v>
      </c>
      <c r="H612" s="233">
        <v>32103</v>
      </c>
    </row>
    <row r="613" spans="1:8" x14ac:dyDescent="0.25">
      <c r="A613" s="196" t="s">
        <v>1722</v>
      </c>
      <c r="B613" s="197">
        <v>11704</v>
      </c>
      <c r="C613" s="197" t="s">
        <v>3630</v>
      </c>
      <c r="D613" s="197" t="s">
        <v>2645</v>
      </c>
      <c r="E613" s="198">
        <v>43990</v>
      </c>
      <c r="F613" s="197" t="b">
        <v>1</v>
      </c>
      <c r="G613" s="197" t="s">
        <v>3631</v>
      </c>
      <c r="H613" s="233">
        <v>23452</v>
      </c>
    </row>
    <row r="614" spans="1:8" x14ac:dyDescent="0.25">
      <c r="A614" s="196" t="s">
        <v>1348</v>
      </c>
      <c r="B614" s="197">
        <v>98057</v>
      </c>
      <c r="C614" s="197" t="s">
        <v>3632</v>
      </c>
      <c r="D614" s="197" t="s">
        <v>2452</v>
      </c>
      <c r="E614" s="198">
        <v>44811</v>
      </c>
      <c r="F614" s="197" t="b">
        <v>1</v>
      </c>
      <c r="G614" s="197" t="s">
        <v>3633</v>
      </c>
      <c r="H614" s="233">
        <v>28069</v>
      </c>
    </row>
    <row r="615" spans="1:8" x14ac:dyDescent="0.25">
      <c r="A615" s="196" t="s">
        <v>970</v>
      </c>
      <c r="B615" s="197">
        <v>5309</v>
      </c>
      <c r="C615" s="197" t="s">
        <v>3634</v>
      </c>
      <c r="D615" s="197" t="s">
        <v>2452</v>
      </c>
      <c r="E615" s="198">
        <v>40945</v>
      </c>
      <c r="F615" s="197" t="b">
        <v>1</v>
      </c>
      <c r="G615" s="197" t="s">
        <v>3635</v>
      </c>
      <c r="H615" s="233">
        <v>22279</v>
      </c>
    </row>
    <row r="616" spans="1:8" x14ac:dyDescent="0.25">
      <c r="A616" s="196" t="s">
        <v>1348</v>
      </c>
      <c r="B616" s="197">
        <v>8816</v>
      </c>
      <c r="C616" s="197" t="s">
        <v>3636</v>
      </c>
      <c r="D616" s="197" t="s">
        <v>2438</v>
      </c>
      <c r="E616" s="198">
        <v>42846</v>
      </c>
      <c r="F616" s="197" t="b">
        <v>1</v>
      </c>
      <c r="G616" s="197" t="s">
        <v>3637</v>
      </c>
      <c r="H616" s="233">
        <v>34498</v>
      </c>
    </row>
    <row r="617" spans="1:8" x14ac:dyDescent="0.25">
      <c r="A617" s="196" t="s">
        <v>1613</v>
      </c>
      <c r="B617" s="197">
        <v>30687</v>
      </c>
      <c r="C617" s="197" t="s">
        <v>3638</v>
      </c>
      <c r="D617" s="197" t="s">
        <v>2645</v>
      </c>
      <c r="E617" s="198">
        <v>43727</v>
      </c>
      <c r="F617" s="197" t="b">
        <v>1</v>
      </c>
      <c r="G617" s="197" t="s">
        <v>3639</v>
      </c>
      <c r="H617" s="233">
        <v>26036</v>
      </c>
    </row>
    <row r="618" spans="1:8" x14ac:dyDescent="0.25">
      <c r="A618" s="196" t="s">
        <v>614</v>
      </c>
      <c r="B618" s="197">
        <v>99116</v>
      </c>
      <c r="C618" s="197" t="s">
        <v>3640</v>
      </c>
      <c r="D618" s="197" t="s">
        <v>2438</v>
      </c>
      <c r="E618" s="198">
        <v>45418</v>
      </c>
      <c r="F618" s="197" t="b">
        <v>1</v>
      </c>
      <c r="G618" s="197" t="s">
        <v>3641</v>
      </c>
      <c r="H618" s="233">
        <v>27318</v>
      </c>
    </row>
    <row r="619" spans="1:8" x14ac:dyDescent="0.25">
      <c r="A619" s="196" t="s">
        <v>1675</v>
      </c>
      <c r="B619" s="197">
        <v>50184</v>
      </c>
      <c r="C619" s="197" t="s">
        <v>3642</v>
      </c>
      <c r="D619" s="197" t="s">
        <v>2645</v>
      </c>
      <c r="E619" s="198">
        <v>38678</v>
      </c>
      <c r="F619" s="197" t="b">
        <v>1</v>
      </c>
      <c r="G619" s="197" t="s">
        <v>3643</v>
      </c>
      <c r="H619" s="233">
        <v>23912</v>
      </c>
    </row>
    <row r="620" spans="1:8" x14ac:dyDescent="0.25">
      <c r="A620" s="196" t="s">
        <v>1489</v>
      </c>
      <c r="B620" s="197">
        <v>97600</v>
      </c>
      <c r="C620" s="197" t="s">
        <v>3644</v>
      </c>
      <c r="D620" s="197" t="s">
        <v>2446</v>
      </c>
      <c r="E620" s="198">
        <v>44621</v>
      </c>
      <c r="F620" s="197" t="b">
        <v>1</v>
      </c>
      <c r="G620" s="197" t="s">
        <v>3645</v>
      </c>
      <c r="H620" s="233">
        <v>34737</v>
      </c>
    </row>
    <row r="621" spans="1:8" x14ac:dyDescent="0.25">
      <c r="A621" s="196" t="s">
        <v>254</v>
      </c>
      <c r="B621" s="197">
        <v>3492</v>
      </c>
      <c r="C621" s="197" t="s">
        <v>3646</v>
      </c>
      <c r="D621" s="197" t="s">
        <v>2734</v>
      </c>
      <c r="E621" s="198">
        <v>39552</v>
      </c>
      <c r="F621" s="197" t="b">
        <v>1</v>
      </c>
      <c r="G621" s="197" t="s">
        <v>3647</v>
      </c>
      <c r="H621" s="233">
        <v>23241</v>
      </c>
    </row>
    <row r="622" spans="1:8" x14ac:dyDescent="0.25">
      <c r="A622" s="196" t="s">
        <v>614</v>
      </c>
      <c r="B622" s="197">
        <v>7532</v>
      </c>
      <c r="C622" s="197" t="s">
        <v>3648</v>
      </c>
      <c r="D622" s="197" t="s">
        <v>2452</v>
      </c>
      <c r="E622" s="198">
        <v>42325</v>
      </c>
      <c r="F622" s="197" t="b">
        <v>1</v>
      </c>
      <c r="G622" s="197" t="s">
        <v>3649</v>
      </c>
      <c r="H622" s="233">
        <v>28096</v>
      </c>
    </row>
    <row r="623" spans="1:8" x14ac:dyDescent="0.25">
      <c r="A623" s="196" t="s">
        <v>1348</v>
      </c>
      <c r="B623" s="197">
        <v>5691</v>
      </c>
      <c r="C623" s="197" t="s">
        <v>3650</v>
      </c>
      <c r="D623" s="197" t="s">
        <v>2452</v>
      </c>
      <c r="E623" s="198">
        <v>41310</v>
      </c>
      <c r="F623" s="197" t="b">
        <v>1</v>
      </c>
      <c r="G623" s="197" t="s">
        <v>3651</v>
      </c>
      <c r="H623" s="233">
        <v>26878</v>
      </c>
    </row>
    <row r="624" spans="1:8" x14ac:dyDescent="0.25">
      <c r="A624" s="196" t="s">
        <v>1348</v>
      </c>
      <c r="B624" s="197">
        <v>98054</v>
      </c>
      <c r="C624" s="197" t="s">
        <v>3652</v>
      </c>
      <c r="D624" s="197" t="s">
        <v>2452</v>
      </c>
      <c r="E624" s="198">
        <v>44811</v>
      </c>
      <c r="F624" s="197" t="b">
        <v>1</v>
      </c>
      <c r="G624" s="197" t="s">
        <v>3653</v>
      </c>
      <c r="H624" s="233">
        <v>30832</v>
      </c>
    </row>
    <row r="625" spans="1:8" x14ac:dyDescent="0.25">
      <c r="A625" s="196" t="s">
        <v>1348</v>
      </c>
      <c r="B625" s="197">
        <v>98056</v>
      </c>
      <c r="C625" s="197" t="s">
        <v>3654</v>
      </c>
      <c r="D625" s="197" t="s">
        <v>2452</v>
      </c>
      <c r="E625" s="198">
        <v>44811</v>
      </c>
      <c r="F625" s="197" t="b">
        <v>1</v>
      </c>
      <c r="G625" s="197" t="s">
        <v>3655</v>
      </c>
      <c r="H625" s="233">
        <v>29704</v>
      </c>
    </row>
    <row r="626" spans="1:8" x14ac:dyDescent="0.25">
      <c r="A626" s="196" t="s">
        <v>1675</v>
      </c>
      <c r="B626" s="197">
        <v>50008</v>
      </c>
      <c r="C626" s="197" t="s">
        <v>3656</v>
      </c>
      <c r="D626" s="197" t="s">
        <v>2645</v>
      </c>
      <c r="E626" s="198">
        <v>37802</v>
      </c>
      <c r="F626" s="197" t="b">
        <v>1</v>
      </c>
      <c r="G626" s="197" t="s">
        <v>3657</v>
      </c>
      <c r="H626" s="233">
        <v>25880</v>
      </c>
    </row>
    <row r="627" spans="1:8" x14ac:dyDescent="0.25">
      <c r="A627" s="196" t="s">
        <v>1778</v>
      </c>
      <c r="B627" s="197">
        <v>1195</v>
      </c>
      <c r="C627" s="197" t="s">
        <v>3658</v>
      </c>
      <c r="D627" s="197" t="s">
        <v>2516</v>
      </c>
      <c r="E627" s="198">
        <v>44669</v>
      </c>
      <c r="F627" s="197" t="b">
        <v>1</v>
      </c>
      <c r="G627" s="197">
        <v>1703160119</v>
      </c>
      <c r="H627" s="233">
        <v>33641</v>
      </c>
    </row>
    <row r="628" spans="1:8" x14ac:dyDescent="0.25">
      <c r="A628" s="196" t="s">
        <v>1232</v>
      </c>
      <c r="B628" s="197">
        <v>99399</v>
      </c>
      <c r="C628" s="197" t="s">
        <v>3659</v>
      </c>
      <c r="D628" s="197" t="s">
        <v>2449</v>
      </c>
      <c r="E628" s="198">
        <v>45517</v>
      </c>
      <c r="F628" s="197" t="b">
        <v>1</v>
      </c>
      <c r="G628" s="197" t="s">
        <v>3660</v>
      </c>
      <c r="H628" s="233">
        <v>35930</v>
      </c>
    </row>
    <row r="629" spans="1:8" x14ac:dyDescent="0.25">
      <c r="A629" s="196" t="s">
        <v>1489</v>
      </c>
      <c r="B629" s="197">
        <v>97987</v>
      </c>
      <c r="C629" s="197" t="s">
        <v>3661</v>
      </c>
      <c r="D629" s="197" t="s">
        <v>2452</v>
      </c>
      <c r="E629" s="198">
        <v>44785</v>
      </c>
      <c r="F629" s="197" t="b">
        <v>1</v>
      </c>
      <c r="G629" s="197" t="s">
        <v>3662</v>
      </c>
      <c r="H629" s="233">
        <v>31525</v>
      </c>
    </row>
    <row r="630" spans="1:8" x14ac:dyDescent="0.25">
      <c r="A630" s="196" t="s">
        <v>1722</v>
      </c>
      <c r="B630" s="197">
        <v>10013</v>
      </c>
      <c r="C630" s="197" t="s">
        <v>3663</v>
      </c>
      <c r="D630" s="197" t="s">
        <v>2645</v>
      </c>
      <c r="E630" s="198">
        <v>34869</v>
      </c>
      <c r="F630" s="197" t="b">
        <v>1</v>
      </c>
      <c r="G630" s="197" t="s">
        <v>3664</v>
      </c>
      <c r="H630" s="233">
        <v>22820</v>
      </c>
    </row>
    <row r="631" spans="1:8" x14ac:dyDescent="0.25">
      <c r="A631" s="196" t="s">
        <v>32</v>
      </c>
      <c r="B631" s="197">
        <v>80177</v>
      </c>
      <c r="C631" s="197" t="s">
        <v>3665</v>
      </c>
      <c r="D631" s="197" t="s">
        <v>2452</v>
      </c>
      <c r="E631" s="198">
        <v>43850</v>
      </c>
      <c r="F631" s="197" t="b">
        <v>1</v>
      </c>
      <c r="G631" s="197" t="s">
        <v>3666</v>
      </c>
      <c r="H631" s="233">
        <v>31393</v>
      </c>
    </row>
    <row r="632" spans="1:8" x14ac:dyDescent="0.25">
      <c r="A632" s="196" t="s">
        <v>414</v>
      </c>
      <c r="B632" s="197">
        <v>80182</v>
      </c>
      <c r="C632" s="197" t="s">
        <v>3667</v>
      </c>
      <c r="D632" s="197" t="s">
        <v>2547</v>
      </c>
      <c r="E632" s="198">
        <v>43879</v>
      </c>
      <c r="F632" s="197" t="b">
        <v>1</v>
      </c>
      <c r="G632" s="197" t="s">
        <v>3668</v>
      </c>
      <c r="H632" s="233">
        <v>30962</v>
      </c>
    </row>
    <row r="633" spans="1:8" x14ac:dyDescent="0.25">
      <c r="A633" s="196" t="s">
        <v>2417</v>
      </c>
      <c r="B633" s="197">
        <v>98666</v>
      </c>
      <c r="C633" s="197" t="s">
        <v>3669</v>
      </c>
      <c r="D633" s="197" t="s">
        <v>2449</v>
      </c>
      <c r="E633" s="198">
        <v>45152</v>
      </c>
      <c r="F633" s="197" t="b">
        <v>1</v>
      </c>
      <c r="G633" s="197" t="s">
        <v>3670</v>
      </c>
      <c r="H633" s="233">
        <v>37944</v>
      </c>
    </row>
    <row r="634" spans="1:8" x14ac:dyDescent="0.25">
      <c r="A634" s="196" t="s">
        <v>1722</v>
      </c>
      <c r="B634" s="197">
        <v>11772</v>
      </c>
      <c r="C634" s="197" t="s">
        <v>3671</v>
      </c>
      <c r="D634" s="197" t="s">
        <v>2645</v>
      </c>
      <c r="E634" s="198">
        <v>45405</v>
      </c>
      <c r="F634" s="197" t="b">
        <v>1</v>
      </c>
      <c r="G634" s="197" t="s">
        <v>3672</v>
      </c>
      <c r="H634" s="233">
        <v>23299</v>
      </c>
    </row>
    <row r="635" spans="1:8" x14ac:dyDescent="0.25">
      <c r="A635" s="196" t="s">
        <v>715</v>
      </c>
      <c r="B635" s="197">
        <v>3922</v>
      </c>
      <c r="C635" s="197" t="s">
        <v>3673</v>
      </c>
      <c r="D635" s="197" t="s">
        <v>2583</v>
      </c>
      <c r="E635" s="198">
        <v>40078</v>
      </c>
      <c r="F635" s="197" t="b">
        <v>1</v>
      </c>
      <c r="G635" s="197" t="s">
        <v>3674</v>
      </c>
      <c r="H635" s="233">
        <v>25673</v>
      </c>
    </row>
    <row r="636" spans="1:8" x14ac:dyDescent="0.25">
      <c r="A636" s="196" t="s">
        <v>614</v>
      </c>
      <c r="B636" s="197">
        <v>99294</v>
      </c>
      <c r="C636" s="197" t="s">
        <v>3675</v>
      </c>
      <c r="D636" s="197" t="s">
        <v>2449</v>
      </c>
      <c r="E636" s="198">
        <v>45484</v>
      </c>
      <c r="F636" s="197" t="b">
        <v>1</v>
      </c>
      <c r="G636" s="197" t="s">
        <v>3676</v>
      </c>
      <c r="H636" s="233">
        <v>26843</v>
      </c>
    </row>
    <row r="637" spans="1:8" x14ac:dyDescent="0.25">
      <c r="A637" s="196" t="s">
        <v>552</v>
      </c>
      <c r="B637" s="197">
        <v>5047</v>
      </c>
      <c r="C637" s="197" t="s">
        <v>3677</v>
      </c>
      <c r="D637" s="197" t="s">
        <v>2452</v>
      </c>
      <c r="E637" s="198">
        <v>40725</v>
      </c>
      <c r="F637" s="197" t="b">
        <v>1</v>
      </c>
      <c r="G637" s="197" t="s">
        <v>3678</v>
      </c>
      <c r="H637" s="233">
        <v>28540</v>
      </c>
    </row>
    <row r="638" spans="1:8" x14ac:dyDescent="0.25">
      <c r="A638" s="196" t="s">
        <v>1113</v>
      </c>
      <c r="B638" s="197">
        <v>1210</v>
      </c>
      <c r="C638" s="197" t="s">
        <v>3679</v>
      </c>
      <c r="D638" s="197" t="s">
        <v>2547</v>
      </c>
      <c r="E638" s="198">
        <v>44844</v>
      </c>
      <c r="F638" s="197" t="b">
        <v>1</v>
      </c>
      <c r="G638" s="197" t="s">
        <v>3680</v>
      </c>
      <c r="H638" s="233">
        <v>36139</v>
      </c>
    </row>
    <row r="639" spans="1:8" x14ac:dyDescent="0.25">
      <c r="A639" s="196" t="s">
        <v>1722</v>
      </c>
      <c r="B639" s="197">
        <v>67691</v>
      </c>
      <c r="C639" s="197" t="s">
        <v>3681</v>
      </c>
      <c r="D639" s="197" t="s">
        <v>2487</v>
      </c>
      <c r="E639" s="198">
        <v>45141</v>
      </c>
      <c r="F639" s="197" t="b">
        <v>1</v>
      </c>
      <c r="G639" s="197" t="s">
        <v>3682</v>
      </c>
      <c r="H639" s="233">
        <v>24565</v>
      </c>
    </row>
    <row r="640" spans="1:8" x14ac:dyDescent="0.25">
      <c r="A640" s="196" t="s">
        <v>11</v>
      </c>
      <c r="B640" s="197">
        <v>99316</v>
      </c>
      <c r="C640" s="197" t="s">
        <v>3683</v>
      </c>
      <c r="D640" s="197" t="s">
        <v>2428</v>
      </c>
      <c r="E640" s="198">
        <v>45485</v>
      </c>
      <c r="F640" s="197" t="b">
        <v>1</v>
      </c>
      <c r="G640" s="197" t="s">
        <v>3684</v>
      </c>
      <c r="H640" s="233">
        <v>33728</v>
      </c>
    </row>
    <row r="641" spans="1:8" x14ac:dyDescent="0.25">
      <c r="A641" s="196" t="s">
        <v>1845</v>
      </c>
      <c r="B641" s="197">
        <v>48310</v>
      </c>
      <c r="C641" s="197" t="s">
        <v>3685</v>
      </c>
      <c r="D641" s="197" t="s">
        <v>2504</v>
      </c>
      <c r="E641" s="198">
        <v>45415</v>
      </c>
      <c r="F641" s="197" t="b">
        <v>1</v>
      </c>
      <c r="G641" s="197">
        <v>2107470702</v>
      </c>
      <c r="H641" s="233">
        <v>38259</v>
      </c>
    </row>
    <row r="642" spans="1:8" x14ac:dyDescent="0.25">
      <c r="A642" s="196" t="s">
        <v>414</v>
      </c>
      <c r="B642" s="197">
        <v>98923</v>
      </c>
      <c r="C642" s="197" t="s">
        <v>3686</v>
      </c>
      <c r="D642" s="197" t="s">
        <v>2449</v>
      </c>
      <c r="E642" s="198">
        <v>45310</v>
      </c>
      <c r="F642" s="197" t="b">
        <v>1</v>
      </c>
      <c r="G642" s="197" t="s">
        <v>3687</v>
      </c>
      <c r="H642" s="233">
        <v>25713</v>
      </c>
    </row>
    <row r="643" spans="1:8" x14ac:dyDescent="0.25">
      <c r="A643" s="196" t="s">
        <v>1113</v>
      </c>
      <c r="B643" s="197">
        <v>97056</v>
      </c>
      <c r="C643" s="197" t="s">
        <v>3688</v>
      </c>
      <c r="D643" s="197" t="s">
        <v>2452</v>
      </c>
      <c r="E643" s="198">
        <v>44441</v>
      </c>
      <c r="F643" s="197" t="b">
        <v>1</v>
      </c>
      <c r="G643" s="197" t="s">
        <v>3689</v>
      </c>
      <c r="H643" s="233">
        <v>25957</v>
      </c>
    </row>
    <row r="644" spans="1:8" x14ac:dyDescent="0.25">
      <c r="A644" s="196" t="s">
        <v>1489</v>
      </c>
      <c r="B644" s="197">
        <v>95998</v>
      </c>
      <c r="C644" s="197" t="s">
        <v>3690</v>
      </c>
      <c r="D644" s="197" t="s">
        <v>2465</v>
      </c>
      <c r="E644" s="198">
        <v>43493</v>
      </c>
      <c r="F644" s="197" t="b">
        <v>1</v>
      </c>
      <c r="G644" s="197" t="s">
        <v>3691</v>
      </c>
      <c r="H644" s="233">
        <v>29390</v>
      </c>
    </row>
    <row r="645" spans="1:8" x14ac:dyDescent="0.25">
      <c r="A645" s="196" t="s">
        <v>1516</v>
      </c>
      <c r="B645" s="197">
        <v>97865</v>
      </c>
      <c r="C645" s="197" t="s">
        <v>3692</v>
      </c>
      <c r="D645" s="197" t="s">
        <v>2452</v>
      </c>
      <c r="E645" s="198">
        <v>44734</v>
      </c>
      <c r="F645" s="197" t="b">
        <v>1</v>
      </c>
      <c r="G645" s="197" t="s">
        <v>3693</v>
      </c>
      <c r="H645" s="233">
        <v>37362</v>
      </c>
    </row>
    <row r="646" spans="1:8" x14ac:dyDescent="0.25">
      <c r="A646" s="196" t="s">
        <v>1113</v>
      </c>
      <c r="B646" s="197">
        <v>99031</v>
      </c>
      <c r="C646" s="197" t="s">
        <v>3694</v>
      </c>
      <c r="D646" s="197" t="s">
        <v>2449</v>
      </c>
      <c r="E646" s="198">
        <v>45377</v>
      </c>
      <c r="F646" s="197" t="b">
        <v>1</v>
      </c>
      <c r="G646" s="197" t="s">
        <v>3695</v>
      </c>
      <c r="H646" s="233">
        <v>33807</v>
      </c>
    </row>
    <row r="647" spans="1:8" x14ac:dyDescent="0.25">
      <c r="A647" s="196" t="s">
        <v>254</v>
      </c>
      <c r="B647" s="197">
        <v>67477</v>
      </c>
      <c r="C647" s="197" t="s">
        <v>3696</v>
      </c>
      <c r="D647" s="197" t="s">
        <v>2668</v>
      </c>
      <c r="E647" s="198">
        <v>44648</v>
      </c>
      <c r="F647" s="197" t="b">
        <v>1</v>
      </c>
      <c r="G647" s="197" t="s">
        <v>3697</v>
      </c>
      <c r="H647" s="233">
        <v>36644</v>
      </c>
    </row>
    <row r="648" spans="1:8" x14ac:dyDescent="0.25">
      <c r="A648" s="196" t="s">
        <v>1778</v>
      </c>
      <c r="B648" s="197">
        <v>60498</v>
      </c>
      <c r="C648" s="197" t="s">
        <v>3698</v>
      </c>
      <c r="D648" s="197" t="s">
        <v>2651</v>
      </c>
      <c r="E648" s="198">
        <v>42677</v>
      </c>
      <c r="F648" s="197" t="b">
        <v>1</v>
      </c>
      <c r="G648" s="197">
        <v>1600865936</v>
      </c>
      <c r="H648" s="233">
        <v>23363</v>
      </c>
    </row>
    <row r="649" spans="1:8" x14ac:dyDescent="0.25">
      <c r="A649" s="196" t="s">
        <v>1232</v>
      </c>
      <c r="B649" s="197">
        <v>99171</v>
      </c>
      <c r="C649" s="197" t="s">
        <v>3699</v>
      </c>
      <c r="D649" s="197" t="s">
        <v>2452</v>
      </c>
      <c r="E649" s="198">
        <v>45432</v>
      </c>
      <c r="F649" s="197" t="b">
        <v>1</v>
      </c>
      <c r="G649" s="197" t="s">
        <v>3700</v>
      </c>
      <c r="H649" s="233">
        <v>37526</v>
      </c>
    </row>
    <row r="650" spans="1:8" x14ac:dyDescent="0.25">
      <c r="A650" s="196" t="s">
        <v>254</v>
      </c>
      <c r="B650" s="197">
        <v>3754</v>
      </c>
      <c r="C650" s="197" t="s">
        <v>3701</v>
      </c>
      <c r="D650" s="197" t="s">
        <v>2734</v>
      </c>
      <c r="E650" s="198">
        <v>39861</v>
      </c>
      <c r="F650" s="197" t="b">
        <v>1</v>
      </c>
      <c r="G650" s="197" t="s">
        <v>3702</v>
      </c>
      <c r="H650" s="233">
        <v>21443</v>
      </c>
    </row>
    <row r="651" spans="1:8" x14ac:dyDescent="0.25">
      <c r="A651" s="196" t="s">
        <v>552</v>
      </c>
      <c r="B651" s="197">
        <v>7809</v>
      </c>
      <c r="C651" s="197" t="s">
        <v>3703</v>
      </c>
      <c r="D651" s="197" t="s">
        <v>2465</v>
      </c>
      <c r="E651" s="198">
        <v>42459</v>
      </c>
      <c r="F651" s="197" t="b">
        <v>1</v>
      </c>
      <c r="G651" s="197" t="s">
        <v>3704</v>
      </c>
      <c r="H651" s="233">
        <v>29572</v>
      </c>
    </row>
    <row r="652" spans="1:8" x14ac:dyDescent="0.25">
      <c r="A652" s="196" t="s">
        <v>1455</v>
      </c>
      <c r="B652" s="197">
        <v>5864</v>
      </c>
      <c r="C652" s="197" t="s">
        <v>3705</v>
      </c>
      <c r="D652" s="197" t="s">
        <v>3706</v>
      </c>
      <c r="E652" s="198">
        <v>41453</v>
      </c>
      <c r="F652" s="197" t="b">
        <v>1</v>
      </c>
      <c r="G652" s="197" t="s">
        <v>3707</v>
      </c>
      <c r="H652" s="233">
        <v>25659</v>
      </c>
    </row>
    <row r="653" spans="1:8" x14ac:dyDescent="0.25">
      <c r="A653" s="196" t="s">
        <v>970</v>
      </c>
      <c r="B653" s="197">
        <v>9033</v>
      </c>
      <c r="C653" s="197" t="s">
        <v>3708</v>
      </c>
      <c r="D653" s="197" t="s">
        <v>2479</v>
      </c>
      <c r="E653" s="198">
        <v>42935</v>
      </c>
      <c r="F653" s="197" t="b">
        <v>1</v>
      </c>
      <c r="G653" s="197" t="s">
        <v>3709</v>
      </c>
      <c r="H653" s="233">
        <v>30752</v>
      </c>
    </row>
    <row r="654" spans="1:8" x14ac:dyDescent="0.25">
      <c r="A654" s="196" t="s">
        <v>884</v>
      </c>
      <c r="B654" s="197">
        <v>7228</v>
      </c>
      <c r="C654" s="197" t="s">
        <v>3710</v>
      </c>
      <c r="D654" s="197" t="s">
        <v>2449</v>
      </c>
      <c r="E654" s="198">
        <v>42164</v>
      </c>
      <c r="F654" s="197" t="b">
        <v>1</v>
      </c>
      <c r="G654" s="197" t="s">
        <v>3711</v>
      </c>
      <c r="H654" s="233">
        <v>24880</v>
      </c>
    </row>
    <row r="655" spans="1:8" x14ac:dyDescent="0.25">
      <c r="A655" s="196" t="s">
        <v>970</v>
      </c>
      <c r="B655" s="197">
        <v>95096</v>
      </c>
      <c r="C655" s="197" t="s">
        <v>3712</v>
      </c>
      <c r="D655" s="197" t="s">
        <v>2452</v>
      </c>
      <c r="E655" s="198">
        <v>43522</v>
      </c>
      <c r="F655" s="197" t="b">
        <v>1</v>
      </c>
      <c r="G655" s="197" t="s">
        <v>3713</v>
      </c>
      <c r="H655" s="233">
        <v>32998</v>
      </c>
    </row>
    <row r="656" spans="1:8" x14ac:dyDescent="0.25">
      <c r="A656" s="196" t="s">
        <v>254</v>
      </c>
      <c r="B656" s="197">
        <v>1492</v>
      </c>
      <c r="C656" s="197" t="s">
        <v>3714</v>
      </c>
      <c r="D656" s="197" t="s">
        <v>3715</v>
      </c>
      <c r="E656" s="198">
        <v>38441</v>
      </c>
      <c r="F656" s="197" t="b">
        <v>1</v>
      </c>
      <c r="G656" s="197" t="s">
        <v>3716</v>
      </c>
      <c r="H656" s="233">
        <v>27428</v>
      </c>
    </row>
    <row r="657" spans="1:8" x14ac:dyDescent="0.25">
      <c r="A657" s="196" t="s">
        <v>715</v>
      </c>
      <c r="B657" s="197">
        <v>1243</v>
      </c>
      <c r="C657" s="197" t="s">
        <v>3717</v>
      </c>
      <c r="D657" s="197" t="s">
        <v>2663</v>
      </c>
      <c r="E657" s="198">
        <v>45453</v>
      </c>
      <c r="F657" s="197" t="b">
        <v>1</v>
      </c>
      <c r="G657" s="197" t="s">
        <v>3718</v>
      </c>
      <c r="H657" s="233">
        <v>32060</v>
      </c>
    </row>
    <row r="658" spans="1:8" x14ac:dyDescent="0.25">
      <c r="A658" s="196" t="s">
        <v>1455</v>
      </c>
      <c r="B658" s="197">
        <v>5561</v>
      </c>
      <c r="C658" s="197" t="s">
        <v>3719</v>
      </c>
      <c r="D658" s="197" t="s">
        <v>3465</v>
      </c>
      <c r="E658" s="198">
        <v>41148</v>
      </c>
      <c r="F658" s="197" t="b">
        <v>1</v>
      </c>
      <c r="G658" s="197" t="s">
        <v>3720</v>
      </c>
      <c r="H658" s="233">
        <v>30436</v>
      </c>
    </row>
    <row r="659" spans="1:8" x14ac:dyDescent="0.25">
      <c r="A659" s="196" t="s">
        <v>1232</v>
      </c>
      <c r="B659" s="197">
        <v>9760</v>
      </c>
      <c r="C659" s="197" t="s">
        <v>3721</v>
      </c>
      <c r="D659" s="197" t="s">
        <v>2452</v>
      </c>
      <c r="E659" s="198">
        <v>43306</v>
      </c>
      <c r="F659" s="197" t="b">
        <v>1</v>
      </c>
      <c r="G659" s="197" t="s">
        <v>3722</v>
      </c>
      <c r="H659" s="233">
        <v>25956</v>
      </c>
    </row>
    <row r="660" spans="1:8" x14ac:dyDescent="0.25">
      <c r="A660" s="196" t="s">
        <v>1722</v>
      </c>
      <c r="B660" s="197">
        <v>60268</v>
      </c>
      <c r="C660" s="197" t="s">
        <v>3723</v>
      </c>
      <c r="D660" s="197" t="s">
        <v>2596</v>
      </c>
      <c r="E660" s="198">
        <v>41380</v>
      </c>
      <c r="F660" s="197" t="b">
        <v>1</v>
      </c>
      <c r="G660" s="197" t="s">
        <v>3724</v>
      </c>
      <c r="H660" s="233">
        <v>28980</v>
      </c>
    </row>
    <row r="661" spans="1:8" x14ac:dyDescent="0.25">
      <c r="A661" s="196" t="s">
        <v>1613</v>
      </c>
      <c r="B661" s="197">
        <v>30653</v>
      </c>
      <c r="C661" s="197" t="s">
        <v>3725</v>
      </c>
      <c r="D661" s="197" t="s">
        <v>2596</v>
      </c>
      <c r="E661" s="198">
        <v>43696</v>
      </c>
      <c r="F661" s="197" t="b">
        <v>1</v>
      </c>
      <c r="G661" s="197" t="s">
        <v>3726</v>
      </c>
      <c r="H661" s="233">
        <v>29783</v>
      </c>
    </row>
    <row r="662" spans="1:8" x14ac:dyDescent="0.25">
      <c r="A662" s="196" t="s">
        <v>1613</v>
      </c>
      <c r="B662" s="197">
        <v>30673</v>
      </c>
      <c r="C662" s="197" t="s">
        <v>3727</v>
      </c>
      <c r="D662" s="197" t="s">
        <v>2645</v>
      </c>
      <c r="E662" s="198">
        <v>43717</v>
      </c>
      <c r="F662" s="197" t="b">
        <v>1</v>
      </c>
      <c r="G662" s="197" t="s">
        <v>3728</v>
      </c>
      <c r="H662" s="233">
        <v>33294</v>
      </c>
    </row>
    <row r="663" spans="1:8" x14ac:dyDescent="0.25">
      <c r="A663" s="196" t="s">
        <v>1348</v>
      </c>
      <c r="B663" s="197">
        <v>96353</v>
      </c>
      <c r="C663" s="197" t="s">
        <v>3729</v>
      </c>
      <c r="D663" s="197" t="s">
        <v>2452</v>
      </c>
      <c r="E663" s="198">
        <v>44039</v>
      </c>
      <c r="F663" s="197" t="b">
        <v>1</v>
      </c>
      <c r="G663" s="197" t="s">
        <v>3730</v>
      </c>
      <c r="H663" s="233">
        <v>23311</v>
      </c>
    </row>
    <row r="664" spans="1:8" x14ac:dyDescent="0.25">
      <c r="A664" s="196" t="s">
        <v>1113</v>
      </c>
      <c r="B664" s="197">
        <v>99485</v>
      </c>
      <c r="C664" s="197" t="s">
        <v>3731</v>
      </c>
      <c r="D664" s="197" t="s">
        <v>2449</v>
      </c>
      <c r="E664" s="198">
        <v>45566</v>
      </c>
      <c r="F664" s="197" t="b">
        <v>1</v>
      </c>
      <c r="G664" s="197" t="s">
        <v>3732</v>
      </c>
      <c r="H664" s="233">
        <v>33512</v>
      </c>
    </row>
    <row r="665" spans="1:8" x14ac:dyDescent="0.25">
      <c r="A665" s="196" t="s">
        <v>1516</v>
      </c>
      <c r="B665" s="197">
        <v>99436</v>
      </c>
      <c r="C665" s="197" t="s">
        <v>3733</v>
      </c>
      <c r="D665" s="197" t="s">
        <v>2449</v>
      </c>
      <c r="E665" s="198">
        <v>45531</v>
      </c>
      <c r="F665" s="197" t="b">
        <v>1</v>
      </c>
      <c r="G665" s="197" t="s">
        <v>3734</v>
      </c>
      <c r="H665" s="233">
        <v>36900</v>
      </c>
    </row>
    <row r="666" spans="1:8" x14ac:dyDescent="0.25">
      <c r="A666" s="196" t="s">
        <v>819</v>
      </c>
      <c r="B666" s="197">
        <v>4184</v>
      </c>
      <c r="C666" s="197" t="s">
        <v>3735</v>
      </c>
      <c r="D666" s="197" t="s">
        <v>2452</v>
      </c>
      <c r="E666" s="198">
        <v>40337</v>
      </c>
      <c r="F666" s="197" t="b">
        <v>1</v>
      </c>
      <c r="G666" s="197" t="s">
        <v>3736</v>
      </c>
      <c r="H666" s="233">
        <v>26066</v>
      </c>
    </row>
    <row r="667" spans="1:8" x14ac:dyDescent="0.25">
      <c r="A667" s="196" t="s">
        <v>1722</v>
      </c>
      <c r="B667" s="197">
        <v>80054</v>
      </c>
      <c r="C667" s="197" t="s">
        <v>3737</v>
      </c>
      <c r="D667" s="197" t="s">
        <v>2487</v>
      </c>
      <c r="E667" s="198">
        <v>31261</v>
      </c>
      <c r="F667" s="197" t="b">
        <v>1</v>
      </c>
      <c r="G667" s="197" t="s">
        <v>3738</v>
      </c>
      <c r="H667" s="233">
        <v>19855</v>
      </c>
    </row>
    <row r="668" spans="1:8" x14ac:dyDescent="0.25">
      <c r="A668" s="196" t="s">
        <v>1113</v>
      </c>
      <c r="B668" s="197">
        <v>99326</v>
      </c>
      <c r="C668" s="197" t="s">
        <v>3739</v>
      </c>
      <c r="D668" s="197" t="s">
        <v>2449</v>
      </c>
      <c r="E668" s="198">
        <v>45491</v>
      </c>
      <c r="F668" s="197" t="b">
        <v>1</v>
      </c>
      <c r="G668" s="197" t="s">
        <v>3740</v>
      </c>
      <c r="H668" s="233">
        <v>34674</v>
      </c>
    </row>
    <row r="669" spans="1:8" x14ac:dyDescent="0.25">
      <c r="A669" s="196" t="s">
        <v>1722</v>
      </c>
      <c r="B669" s="197">
        <v>98497</v>
      </c>
      <c r="C669" s="197" t="s">
        <v>3741</v>
      </c>
      <c r="D669" s="197" t="s">
        <v>2645</v>
      </c>
      <c r="E669" s="198">
        <v>41472</v>
      </c>
      <c r="F669" s="197" t="b">
        <v>1</v>
      </c>
      <c r="G669" s="197" t="s">
        <v>3742</v>
      </c>
      <c r="H669" s="233">
        <v>31208</v>
      </c>
    </row>
    <row r="670" spans="1:8" x14ac:dyDescent="0.25">
      <c r="A670" s="196" t="s">
        <v>1722</v>
      </c>
      <c r="B670" s="197">
        <v>10001</v>
      </c>
      <c r="C670" s="197" t="s">
        <v>3743</v>
      </c>
      <c r="D670" s="197" t="s">
        <v>2645</v>
      </c>
      <c r="E670" s="198">
        <v>31352</v>
      </c>
      <c r="F670" s="197" t="b">
        <v>1</v>
      </c>
      <c r="G670" s="197" t="s">
        <v>3744</v>
      </c>
      <c r="H670" s="233">
        <v>20529</v>
      </c>
    </row>
    <row r="671" spans="1:8" x14ac:dyDescent="0.25">
      <c r="A671" s="196" t="s">
        <v>1348</v>
      </c>
      <c r="B671" s="197">
        <v>96995</v>
      </c>
      <c r="C671" s="197" t="s">
        <v>3745</v>
      </c>
      <c r="D671" s="197" t="s">
        <v>2438</v>
      </c>
      <c r="E671" s="198">
        <v>44418</v>
      </c>
      <c r="F671" s="197" t="b">
        <v>1</v>
      </c>
      <c r="G671" s="197" t="s">
        <v>3746</v>
      </c>
      <c r="H671" s="233">
        <v>34424</v>
      </c>
    </row>
    <row r="672" spans="1:8" x14ac:dyDescent="0.25">
      <c r="A672" s="196" t="s">
        <v>1675</v>
      </c>
      <c r="B672" s="197">
        <v>55599</v>
      </c>
      <c r="C672" s="197" t="s">
        <v>3747</v>
      </c>
      <c r="D672" s="197" t="s">
        <v>2645</v>
      </c>
      <c r="E672" s="198">
        <v>44637</v>
      </c>
      <c r="F672" s="197" t="b">
        <v>1</v>
      </c>
      <c r="G672" s="197" t="s">
        <v>3748</v>
      </c>
      <c r="H672" s="233">
        <v>23441</v>
      </c>
    </row>
    <row r="673" spans="1:8" x14ac:dyDescent="0.25">
      <c r="A673" s="196" t="s">
        <v>414</v>
      </c>
      <c r="B673" s="197">
        <v>3573</v>
      </c>
      <c r="C673" s="197" t="s">
        <v>3749</v>
      </c>
      <c r="D673" s="197" t="s">
        <v>2452</v>
      </c>
      <c r="E673" s="198">
        <v>39631</v>
      </c>
      <c r="F673" s="197" t="b">
        <v>1</v>
      </c>
      <c r="G673" s="197" t="s">
        <v>3750</v>
      </c>
      <c r="H673" s="233">
        <v>25283</v>
      </c>
    </row>
    <row r="674" spans="1:8" ht="26.25" x14ac:dyDescent="0.25">
      <c r="A674" s="196" t="s">
        <v>32</v>
      </c>
      <c r="B674" s="197">
        <v>90490</v>
      </c>
      <c r="C674" s="197" t="s">
        <v>3751</v>
      </c>
      <c r="D674" s="197" t="s">
        <v>2428</v>
      </c>
      <c r="E674" s="198">
        <v>43738</v>
      </c>
      <c r="F674" s="197" t="b">
        <v>1</v>
      </c>
      <c r="G674" s="197" t="s">
        <v>3752</v>
      </c>
      <c r="H674" s="233">
        <v>26382</v>
      </c>
    </row>
    <row r="675" spans="1:8" x14ac:dyDescent="0.25">
      <c r="A675" s="196" t="s">
        <v>1232</v>
      </c>
      <c r="B675" s="197">
        <v>97580</v>
      </c>
      <c r="C675" s="197" t="s">
        <v>3753</v>
      </c>
      <c r="D675" s="197" t="s">
        <v>2479</v>
      </c>
      <c r="E675" s="198">
        <v>44606</v>
      </c>
      <c r="F675" s="197" t="b">
        <v>1</v>
      </c>
      <c r="G675" s="197" t="s">
        <v>3754</v>
      </c>
      <c r="H675" s="233">
        <v>29887</v>
      </c>
    </row>
    <row r="676" spans="1:8" x14ac:dyDescent="0.25">
      <c r="A676" s="196" t="s">
        <v>715</v>
      </c>
      <c r="B676" s="197">
        <v>2273</v>
      </c>
      <c r="C676" s="197" t="s">
        <v>3755</v>
      </c>
      <c r="D676" s="197" t="s">
        <v>2438</v>
      </c>
      <c r="E676" s="198">
        <v>38946</v>
      </c>
      <c r="F676" s="197" t="b">
        <v>1</v>
      </c>
      <c r="G676" s="197" t="s">
        <v>3756</v>
      </c>
      <c r="H676" s="233">
        <v>32362</v>
      </c>
    </row>
    <row r="677" spans="1:8" x14ac:dyDescent="0.25">
      <c r="A677" s="196" t="s">
        <v>1113</v>
      </c>
      <c r="B677" s="197">
        <v>1203</v>
      </c>
      <c r="C677" s="197" t="s">
        <v>3757</v>
      </c>
      <c r="D677" s="197" t="s">
        <v>2547</v>
      </c>
      <c r="E677" s="198">
        <v>44858</v>
      </c>
      <c r="F677" s="197" t="b">
        <v>1</v>
      </c>
      <c r="G677" s="197" t="s">
        <v>3758</v>
      </c>
      <c r="H677" s="233">
        <v>24910</v>
      </c>
    </row>
    <row r="678" spans="1:8" x14ac:dyDescent="0.25">
      <c r="A678" s="196" t="s">
        <v>614</v>
      </c>
      <c r="B678" s="197">
        <v>98168</v>
      </c>
      <c r="C678" s="197" t="s">
        <v>3759</v>
      </c>
      <c r="D678" s="197" t="s">
        <v>2438</v>
      </c>
      <c r="E678" s="198">
        <v>44872</v>
      </c>
      <c r="F678" s="197" t="b">
        <v>1</v>
      </c>
      <c r="G678" s="197" t="s">
        <v>3760</v>
      </c>
      <c r="H678" s="233">
        <v>31339</v>
      </c>
    </row>
    <row r="679" spans="1:8" x14ac:dyDescent="0.25">
      <c r="A679" s="196" t="s">
        <v>819</v>
      </c>
      <c r="B679" s="197">
        <v>6012</v>
      </c>
      <c r="C679" s="197" t="s">
        <v>3761</v>
      </c>
      <c r="D679" s="197" t="s">
        <v>2438</v>
      </c>
      <c r="E679" s="198">
        <v>41541</v>
      </c>
      <c r="F679" s="197" t="b">
        <v>1</v>
      </c>
      <c r="G679" s="197" t="s">
        <v>3762</v>
      </c>
      <c r="H679" s="233">
        <v>34138</v>
      </c>
    </row>
    <row r="680" spans="1:8" x14ac:dyDescent="0.25">
      <c r="A680" s="196" t="s">
        <v>254</v>
      </c>
      <c r="B680" s="197">
        <v>48278</v>
      </c>
      <c r="C680" s="197" t="s">
        <v>3763</v>
      </c>
      <c r="D680" s="197" t="s">
        <v>2686</v>
      </c>
      <c r="E680" s="198">
        <v>45299</v>
      </c>
      <c r="F680" s="197" t="b">
        <v>1</v>
      </c>
      <c r="G680" s="197">
        <v>601454323</v>
      </c>
      <c r="H680" s="233">
        <v>31189</v>
      </c>
    </row>
    <row r="681" spans="1:8" x14ac:dyDescent="0.25">
      <c r="A681" s="196" t="s">
        <v>254</v>
      </c>
      <c r="B681" s="197">
        <v>3621</v>
      </c>
      <c r="C681" s="197" t="s">
        <v>3764</v>
      </c>
      <c r="D681" s="197" t="s">
        <v>3765</v>
      </c>
      <c r="E681" s="198">
        <v>39671</v>
      </c>
      <c r="F681" s="197" t="b">
        <v>1</v>
      </c>
      <c r="G681" s="197" t="s">
        <v>3766</v>
      </c>
      <c r="H681" s="233">
        <v>27579</v>
      </c>
    </row>
    <row r="682" spans="1:8" x14ac:dyDescent="0.25">
      <c r="A682" s="196" t="s">
        <v>84</v>
      </c>
      <c r="B682" s="197">
        <v>99004</v>
      </c>
      <c r="C682" s="197" t="s">
        <v>3767</v>
      </c>
      <c r="D682" s="197" t="s">
        <v>2446</v>
      </c>
      <c r="E682" s="198">
        <v>45369</v>
      </c>
      <c r="F682" s="197" t="b">
        <v>1</v>
      </c>
      <c r="G682" s="197">
        <v>2107751604</v>
      </c>
      <c r="H682" s="233">
        <v>32833</v>
      </c>
    </row>
    <row r="683" spans="1:8" x14ac:dyDescent="0.25">
      <c r="A683" s="196" t="s">
        <v>1232</v>
      </c>
      <c r="B683" s="197">
        <v>3666</v>
      </c>
      <c r="C683" s="197" t="s">
        <v>3768</v>
      </c>
      <c r="D683" s="197" t="s">
        <v>2522</v>
      </c>
      <c r="E683" s="198">
        <v>39734</v>
      </c>
      <c r="F683" s="197" t="b">
        <v>1</v>
      </c>
      <c r="G683" s="197" t="s">
        <v>3769</v>
      </c>
      <c r="H683" s="233">
        <v>22575</v>
      </c>
    </row>
    <row r="684" spans="1:8" x14ac:dyDescent="0.25">
      <c r="A684" s="196" t="s">
        <v>552</v>
      </c>
      <c r="B684" s="197">
        <v>98695</v>
      </c>
      <c r="C684" s="197" t="s">
        <v>3770</v>
      </c>
      <c r="D684" s="197" t="s">
        <v>2452</v>
      </c>
      <c r="E684" s="198">
        <v>45160</v>
      </c>
      <c r="F684" s="197" t="b">
        <v>1</v>
      </c>
      <c r="G684" s="197" t="s">
        <v>3771</v>
      </c>
      <c r="H684" s="233">
        <v>23122</v>
      </c>
    </row>
    <row r="685" spans="1:8" x14ac:dyDescent="0.25">
      <c r="A685" s="196" t="s">
        <v>614</v>
      </c>
      <c r="B685" s="197">
        <v>96201</v>
      </c>
      <c r="C685" s="197" t="s">
        <v>3772</v>
      </c>
      <c r="D685" s="197" t="s">
        <v>2438</v>
      </c>
      <c r="E685" s="198">
        <v>43965</v>
      </c>
      <c r="F685" s="197" t="b">
        <v>1</v>
      </c>
      <c r="G685" s="197" t="s">
        <v>3773</v>
      </c>
      <c r="H685" s="233">
        <v>19796</v>
      </c>
    </row>
    <row r="686" spans="1:8" x14ac:dyDescent="0.25">
      <c r="A686" s="196" t="s">
        <v>1613</v>
      </c>
      <c r="B686" s="197">
        <v>30724</v>
      </c>
      <c r="C686" s="197" t="s">
        <v>3774</v>
      </c>
      <c r="D686" s="197" t="s">
        <v>2645</v>
      </c>
      <c r="E686" s="198">
        <v>45454</v>
      </c>
      <c r="F686" s="197" t="b">
        <v>1</v>
      </c>
      <c r="G686" s="197" t="s">
        <v>3775</v>
      </c>
      <c r="H686" s="233">
        <v>30841</v>
      </c>
    </row>
    <row r="687" spans="1:8" x14ac:dyDescent="0.25">
      <c r="A687" s="196" t="s">
        <v>185</v>
      </c>
      <c r="B687" s="197">
        <v>90020</v>
      </c>
      <c r="C687" s="197" t="s">
        <v>3776</v>
      </c>
      <c r="D687" s="197" t="s">
        <v>2446</v>
      </c>
      <c r="E687" s="198">
        <v>42186</v>
      </c>
      <c r="F687" s="197" t="b">
        <v>1</v>
      </c>
      <c r="G687" s="197" t="s">
        <v>3777</v>
      </c>
      <c r="H687" s="233">
        <v>30092</v>
      </c>
    </row>
    <row r="688" spans="1:8" x14ac:dyDescent="0.25">
      <c r="A688" s="196" t="s">
        <v>254</v>
      </c>
      <c r="B688" s="197">
        <v>98824</v>
      </c>
      <c r="C688" s="197" t="s">
        <v>3778</v>
      </c>
      <c r="D688" s="197" t="s">
        <v>2734</v>
      </c>
      <c r="E688" s="198">
        <v>44706</v>
      </c>
      <c r="F688" s="197" t="b">
        <v>1</v>
      </c>
      <c r="G688" s="197" t="s">
        <v>3779</v>
      </c>
      <c r="H688" s="233">
        <v>29605</v>
      </c>
    </row>
    <row r="689" spans="1:8" x14ac:dyDescent="0.25">
      <c r="A689" s="196" t="s">
        <v>2417</v>
      </c>
      <c r="B689" s="197">
        <v>99216</v>
      </c>
      <c r="C689" s="197" t="s">
        <v>3780</v>
      </c>
      <c r="D689" s="197" t="s">
        <v>2449</v>
      </c>
      <c r="E689" s="198">
        <v>45454</v>
      </c>
      <c r="F689" s="197" t="b">
        <v>1</v>
      </c>
      <c r="G689" s="197" t="s">
        <v>3781</v>
      </c>
      <c r="H689" s="233">
        <v>32411</v>
      </c>
    </row>
    <row r="690" spans="1:8" x14ac:dyDescent="0.25">
      <c r="A690" s="196" t="s">
        <v>254</v>
      </c>
      <c r="B690" s="197">
        <v>1171</v>
      </c>
      <c r="C690" s="197" t="s">
        <v>3782</v>
      </c>
      <c r="D690" s="197" t="s">
        <v>3783</v>
      </c>
      <c r="E690" s="198">
        <v>44574</v>
      </c>
      <c r="F690" s="197" t="b">
        <v>1</v>
      </c>
      <c r="G690" s="197" t="s">
        <v>3784</v>
      </c>
      <c r="H690" s="233">
        <v>28750</v>
      </c>
    </row>
    <row r="691" spans="1:8" x14ac:dyDescent="0.25">
      <c r="A691" s="196" t="s">
        <v>1613</v>
      </c>
      <c r="B691" s="197">
        <v>30525</v>
      </c>
      <c r="C691" s="197" t="s">
        <v>3785</v>
      </c>
      <c r="D691" s="197" t="s">
        <v>2596</v>
      </c>
      <c r="E691" s="198">
        <v>42621</v>
      </c>
      <c r="F691" s="197" t="b">
        <v>1</v>
      </c>
      <c r="G691" s="197" t="s">
        <v>3786</v>
      </c>
      <c r="H691" s="233">
        <v>23655</v>
      </c>
    </row>
    <row r="692" spans="1:8" x14ac:dyDescent="0.25">
      <c r="A692" s="196" t="s">
        <v>715</v>
      </c>
      <c r="B692" s="197">
        <v>7749</v>
      </c>
      <c r="C692" s="197" t="s">
        <v>3787</v>
      </c>
      <c r="D692" s="197" t="s">
        <v>2470</v>
      </c>
      <c r="E692" s="198">
        <v>42440</v>
      </c>
      <c r="F692" s="197" t="b">
        <v>1</v>
      </c>
      <c r="G692" s="197" t="s">
        <v>3788</v>
      </c>
      <c r="H692" s="233">
        <v>30710</v>
      </c>
    </row>
    <row r="693" spans="1:8" x14ac:dyDescent="0.25">
      <c r="A693" s="196" t="s">
        <v>1613</v>
      </c>
      <c r="B693" s="197">
        <v>30249</v>
      </c>
      <c r="C693" s="197" t="s">
        <v>3789</v>
      </c>
      <c r="D693" s="197" t="s">
        <v>2603</v>
      </c>
      <c r="E693" s="198">
        <v>38740</v>
      </c>
      <c r="F693" s="197" t="b">
        <v>1</v>
      </c>
      <c r="G693" s="197" t="s">
        <v>3790</v>
      </c>
      <c r="H693" s="233">
        <v>25030</v>
      </c>
    </row>
    <row r="694" spans="1:8" x14ac:dyDescent="0.25">
      <c r="A694" s="196" t="s">
        <v>1348</v>
      </c>
      <c r="B694" s="197">
        <v>99134</v>
      </c>
      <c r="C694" s="197" t="s">
        <v>3791</v>
      </c>
      <c r="D694" s="197" t="s">
        <v>2449</v>
      </c>
      <c r="E694" s="198">
        <v>45420</v>
      </c>
      <c r="F694" s="197" t="b">
        <v>1</v>
      </c>
      <c r="G694" s="197" t="s">
        <v>3792</v>
      </c>
      <c r="H694" s="233">
        <v>35670</v>
      </c>
    </row>
    <row r="695" spans="1:8" x14ac:dyDescent="0.25">
      <c r="A695" s="196" t="s">
        <v>614</v>
      </c>
      <c r="B695" s="197">
        <v>1201</v>
      </c>
      <c r="C695" s="197" t="s">
        <v>3793</v>
      </c>
      <c r="D695" s="197" t="s">
        <v>2479</v>
      </c>
      <c r="E695" s="198">
        <v>37536</v>
      </c>
      <c r="F695" s="197" t="b">
        <v>1</v>
      </c>
      <c r="G695" s="197" t="s">
        <v>3794</v>
      </c>
      <c r="H695" s="233">
        <v>24592</v>
      </c>
    </row>
    <row r="696" spans="1:8" x14ac:dyDescent="0.25">
      <c r="A696" s="196" t="s">
        <v>254</v>
      </c>
      <c r="B696" s="197">
        <v>1110</v>
      </c>
      <c r="C696" s="197" t="s">
        <v>3795</v>
      </c>
      <c r="D696" s="197" t="s">
        <v>3796</v>
      </c>
      <c r="E696" s="198">
        <v>37102</v>
      </c>
      <c r="F696" s="197" t="b">
        <v>1</v>
      </c>
      <c r="G696" s="197" t="s">
        <v>3797</v>
      </c>
      <c r="H696" s="233">
        <v>22492</v>
      </c>
    </row>
    <row r="697" spans="1:8" x14ac:dyDescent="0.25">
      <c r="A697" s="196" t="s">
        <v>1113</v>
      </c>
      <c r="B697" s="197">
        <v>80206</v>
      </c>
      <c r="C697" s="197" t="s">
        <v>3798</v>
      </c>
      <c r="D697" s="197" t="s">
        <v>3799</v>
      </c>
      <c r="E697" s="198">
        <v>43927</v>
      </c>
      <c r="F697" s="197" t="b">
        <v>1</v>
      </c>
      <c r="G697" s="197" t="s">
        <v>3800</v>
      </c>
      <c r="H697" s="233">
        <v>33104</v>
      </c>
    </row>
    <row r="698" spans="1:8" x14ac:dyDescent="0.25">
      <c r="A698" s="196" t="s">
        <v>185</v>
      </c>
      <c r="B698" s="197">
        <v>90062</v>
      </c>
      <c r="C698" s="197" t="s">
        <v>3801</v>
      </c>
      <c r="D698" s="197" t="s">
        <v>2452</v>
      </c>
      <c r="E698" s="198">
        <v>42632</v>
      </c>
      <c r="F698" s="197" t="b">
        <v>1</v>
      </c>
      <c r="G698" s="197" t="s">
        <v>3802</v>
      </c>
      <c r="H698" s="233">
        <v>31074</v>
      </c>
    </row>
    <row r="699" spans="1:8" x14ac:dyDescent="0.25">
      <c r="A699" s="196" t="s">
        <v>1113</v>
      </c>
      <c r="B699" s="197">
        <v>1635</v>
      </c>
      <c r="C699" s="197" t="s">
        <v>3803</v>
      </c>
      <c r="D699" s="197" t="s">
        <v>2744</v>
      </c>
      <c r="E699" s="198">
        <v>38586</v>
      </c>
      <c r="F699" s="197" t="b">
        <v>1</v>
      </c>
      <c r="G699" s="197" t="s">
        <v>3804</v>
      </c>
      <c r="H699" s="233">
        <v>25426</v>
      </c>
    </row>
    <row r="700" spans="1:8" x14ac:dyDescent="0.25">
      <c r="A700" s="196" t="s">
        <v>1722</v>
      </c>
      <c r="B700" s="197">
        <v>66087</v>
      </c>
      <c r="C700" s="197" t="s">
        <v>3805</v>
      </c>
      <c r="D700" s="197" t="s">
        <v>2443</v>
      </c>
      <c r="E700" s="198">
        <v>41933</v>
      </c>
      <c r="F700" s="197" t="b">
        <v>1</v>
      </c>
      <c r="G700" s="197" t="s">
        <v>3806</v>
      </c>
      <c r="H700" s="233">
        <v>22707</v>
      </c>
    </row>
    <row r="701" spans="1:8" x14ac:dyDescent="0.25">
      <c r="A701" s="196" t="s">
        <v>884</v>
      </c>
      <c r="B701" s="197">
        <v>8953</v>
      </c>
      <c r="C701" s="197" t="s">
        <v>3807</v>
      </c>
      <c r="D701" s="197" t="s">
        <v>2438</v>
      </c>
      <c r="E701" s="198">
        <v>42908</v>
      </c>
      <c r="F701" s="197" t="b">
        <v>1</v>
      </c>
      <c r="G701" s="197" t="s">
        <v>3808</v>
      </c>
      <c r="H701" s="233">
        <v>25030</v>
      </c>
    </row>
    <row r="702" spans="1:8" x14ac:dyDescent="0.25">
      <c r="A702" s="196" t="s">
        <v>970</v>
      </c>
      <c r="B702" s="197">
        <v>98457</v>
      </c>
      <c r="C702" s="197" t="s">
        <v>3809</v>
      </c>
      <c r="D702" s="197" t="s">
        <v>2449</v>
      </c>
      <c r="E702" s="198">
        <v>45071</v>
      </c>
      <c r="F702" s="197" t="b">
        <v>1</v>
      </c>
      <c r="G702" s="197" t="s">
        <v>3810</v>
      </c>
      <c r="H702" s="233">
        <v>38373</v>
      </c>
    </row>
    <row r="703" spans="1:8" x14ac:dyDescent="0.25">
      <c r="A703" s="196" t="s">
        <v>1232</v>
      </c>
      <c r="B703" s="197">
        <v>1301</v>
      </c>
      <c r="C703" s="197" t="s">
        <v>3811</v>
      </c>
      <c r="D703" s="197" t="s">
        <v>2438</v>
      </c>
      <c r="E703" s="198">
        <v>37944</v>
      </c>
      <c r="F703" s="197" t="b">
        <v>1</v>
      </c>
      <c r="G703" s="197" t="s">
        <v>3812</v>
      </c>
      <c r="H703" s="233">
        <v>22435</v>
      </c>
    </row>
    <row r="704" spans="1:8" x14ac:dyDescent="0.25">
      <c r="A704" s="196" t="s">
        <v>970</v>
      </c>
      <c r="B704" s="197">
        <v>98511</v>
      </c>
      <c r="C704" s="197" t="s">
        <v>3813</v>
      </c>
      <c r="D704" s="197" t="s">
        <v>2452</v>
      </c>
      <c r="E704" s="198">
        <v>45092</v>
      </c>
      <c r="F704" s="197" t="b">
        <v>1</v>
      </c>
      <c r="G704" s="197" t="s">
        <v>3814</v>
      </c>
      <c r="H704" s="233">
        <v>24457</v>
      </c>
    </row>
    <row r="705" spans="1:8" x14ac:dyDescent="0.25">
      <c r="A705" s="196" t="s">
        <v>1348</v>
      </c>
      <c r="B705" s="197">
        <v>98313</v>
      </c>
      <c r="C705" s="197" t="s">
        <v>3815</v>
      </c>
      <c r="D705" s="197" t="s">
        <v>2449</v>
      </c>
      <c r="E705" s="198">
        <v>45021</v>
      </c>
      <c r="F705" s="197" t="b">
        <v>1</v>
      </c>
      <c r="G705" s="197" t="s">
        <v>3816</v>
      </c>
      <c r="H705" s="233">
        <v>32706</v>
      </c>
    </row>
    <row r="706" spans="1:8" x14ac:dyDescent="0.25">
      <c r="A706" s="196" t="s">
        <v>1516</v>
      </c>
      <c r="B706" s="197">
        <v>97978</v>
      </c>
      <c r="C706" s="197" t="s">
        <v>3817</v>
      </c>
      <c r="D706" s="197" t="s">
        <v>2449</v>
      </c>
      <c r="E706" s="198">
        <v>44774</v>
      </c>
      <c r="F706" s="197" t="b">
        <v>1</v>
      </c>
      <c r="G706" s="197" t="s">
        <v>3818</v>
      </c>
      <c r="H706" s="233">
        <v>29116</v>
      </c>
    </row>
    <row r="707" spans="1:8" x14ac:dyDescent="0.25">
      <c r="A707" s="196" t="s">
        <v>1845</v>
      </c>
      <c r="B707" s="197">
        <v>48218</v>
      </c>
      <c r="C707" s="197" t="s">
        <v>3819</v>
      </c>
      <c r="D707" s="197" t="s">
        <v>2438</v>
      </c>
      <c r="E707" s="198">
        <v>45082</v>
      </c>
      <c r="F707" s="197" t="b">
        <v>1</v>
      </c>
      <c r="G707" s="197">
        <v>1401788058</v>
      </c>
      <c r="H707" s="233">
        <v>31208</v>
      </c>
    </row>
    <row r="708" spans="1:8" x14ac:dyDescent="0.25">
      <c r="A708" s="196" t="s">
        <v>414</v>
      </c>
      <c r="B708" s="197">
        <v>1054</v>
      </c>
      <c r="C708" s="197" t="s">
        <v>3820</v>
      </c>
      <c r="D708" s="197" t="s">
        <v>2438</v>
      </c>
      <c r="E708" s="198">
        <v>35744</v>
      </c>
      <c r="F708" s="197" t="b">
        <v>1</v>
      </c>
      <c r="G708" s="197" t="s">
        <v>3821</v>
      </c>
      <c r="H708" s="233">
        <v>26670</v>
      </c>
    </row>
    <row r="709" spans="1:8" x14ac:dyDescent="0.25">
      <c r="A709" s="196" t="s">
        <v>254</v>
      </c>
      <c r="B709" s="197">
        <v>6867</v>
      </c>
      <c r="C709" s="197" t="s">
        <v>3822</v>
      </c>
      <c r="D709" s="197" t="s">
        <v>2734</v>
      </c>
      <c r="E709" s="198">
        <v>41911</v>
      </c>
      <c r="F709" s="197" t="b">
        <v>1</v>
      </c>
      <c r="G709" s="197" t="s">
        <v>3823</v>
      </c>
      <c r="H709" s="233">
        <v>30872</v>
      </c>
    </row>
    <row r="710" spans="1:8" x14ac:dyDescent="0.25">
      <c r="A710" s="196" t="s">
        <v>715</v>
      </c>
      <c r="B710" s="197">
        <v>8030</v>
      </c>
      <c r="C710" s="197" t="s">
        <v>3824</v>
      </c>
      <c r="D710" s="197" t="s">
        <v>2449</v>
      </c>
      <c r="E710" s="198">
        <v>42537</v>
      </c>
      <c r="F710" s="197" t="b">
        <v>1</v>
      </c>
      <c r="G710" s="197" t="s">
        <v>3825</v>
      </c>
      <c r="H710" s="233">
        <v>27826</v>
      </c>
    </row>
    <row r="711" spans="1:8" x14ac:dyDescent="0.25">
      <c r="A711" s="196" t="s">
        <v>1232</v>
      </c>
      <c r="B711" s="197">
        <v>96011</v>
      </c>
      <c r="C711" s="197" t="s">
        <v>3826</v>
      </c>
      <c r="D711" s="197" t="s">
        <v>2438</v>
      </c>
      <c r="E711" s="198">
        <v>43643</v>
      </c>
      <c r="F711" s="197" t="b">
        <v>1</v>
      </c>
      <c r="G711" s="197" t="s">
        <v>3827</v>
      </c>
      <c r="H711" s="233">
        <v>27927</v>
      </c>
    </row>
    <row r="712" spans="1:8" x14ac:dyDescent="0.25">
      <c r="A712" s="196" t="s">
        <v>884</v>
      </c>
      <c r="B712" s="197">
        <v>9641</v>
      </c>
      <c r="C712" s="197" t="s">
        <v>3828</v>
      </c>
      <c r="D712" s="197" t="s">
        <v>2438</v>
      </c>
      <c r="E712" s="198">
        <v>43255</v>
      </c>
      <c r="F712" s="197" t="b">
        <v>1</v>
      </c>
      <c r="G712" s="197" t="s">
        <v>3829</v>
      </c>
      <c r="H712" s="233">
        <v>27481</v>
      </c>
    </row>
    <row r="713" spans="1:8" x14ac:dyDescent="0.25">
      <c r="A713" s="196" t="s">
        <v>1232</v>
      </c>
      <c r="B713" s="197">
        <v>99362</v>
      </c>
      <c r="C713" s="197" t="s">
        <v>3830</v>
      </c>
      <c r="D713" s="197" t="s">
        <v>2452</v>
      </c>
      <c r="E713" s="198">
        <v>45504</v>
      </c>
      <c r="F713" s="197" t="b">
        <v>1</v>
      </c>
      <c r="G713" s="197" t="s">
        <v>3831</v>
      </c>
      <c r="H713" s="233">
        <v>35535</v>
      </c>
    </row>
    <row r="714" spans="1:8" x14ac:dyDescent="0.25">
      <c r="A714" s="196" t="s">
        <v>1455</v>
      </c>
      <c r="B714" s="197">
        <v>6267</v>
      </c>
      <c r="C714" s="197" t="s">
        <v>3832</v>
      </c>
      <c r="D714" s="197" t="s">
        <v>2484</v>
      </c>
      <c r="E714" s="198">
        <v>41771</v>
      </c>
      <c r="F714" s="197" t="b">
        <v>1</v>
      </c>
      <c r="G714" s="197" t="s">
        <v>3833</v>
      </c>
      <c r="H714" s="233">
        <v>27041</v>
      </c>
    </row>
    <row r="715" spans="1:8" x14ac:dyDescent="0.25">
      <c r="A715" s="196" t="s">
        <v>1568</v>
      </c>
      <c r="B715" s="197">
        <v>48067</v>
      </c>
      <c r="C715" s="197" t="s">
        <v>3834</v>
      </c>
      <c r="D715" s="197" t="s">
        <v>2443</v>
      </c>
      <c r="E715" s="198">
        <v>44223</v>
      </c>
      <c r="F715" s="197" t="b">
        <v>1</v>
      </c>
      <c r="G715" s="197">
        <v>1401437771</v>
      </c>
      <c r="H715" s="233">
        <v>24411</v>
      </c>
    </row>
    <row r="716" spans="1:8" x14ac:dyDescent="0.25">
      <c r="A716" s="196" t="s">
        <v>2507</v>
      </c>
      <c r="B716" s="197">
        <v>40409</v>
      </c>
      <c r="C716" s="197" t="s">
        <v>3834</v>
      </c>
      <c r="D716" s="197" t="s">
        <v>2452</v>
      </c>
      <c r="E716" s="198">
        <v>44774</v>
      </c>
      <c r="F716" s="197" t="b">
        <v>1</v>
      </c>
      <c r="G716" s="197">
        <v>1401437771</v>
      </c>
      <c r="H716" s="233">
        <v>24411</v>
      </c>
    </row>
    <row r="717" spans="1:8" x14ac:dyDescent="0.25">
      <c r="A717" s="196" t="s">
        <v>552</v>
      </c>
      <c r="B717" s="197">
        <v>98169</v>
      </c>
      <c r="C717" s="197" t="s">
        <v>3835</v>
      </c>
      <c r="D717" s="197" t="s">
        <v>2449</v>
      </c>
      <c r="E717" s="198">
        <v>44881</v>
      </c>
      <c r="F717" s="197" t="b">
        <v>1</v>
      </c>
      <c r="G717" s="197" t="s">
        <v>3836</v>
      </c>
      <c r="H717" s="233">
        <v>29318</v>
      </c>
    </row>
    <row r="718" spans="1:8" x14ac:dyDescent="0.25">
      <c r="A718" s="196" t="s">
        <v>1113</v>
      </c>
      <c r="B718" s="197">
        <v>98520</v>
      </c>
      <c r="C718" s="197" t="s">
        <v>3837</v>
      </c>
      <c r="D718" s="197" t="s">
        <v>2452</v>
      </c>
      <c r="E718" s="198">
        <v>45097</v>
      </c>
      <c r="F718" s="197" t="b">
        <v>1</v>
      </c>
      <c r="G718" s="197" t="s">
        <v>3838</v>
      </c>
      <c r="H718" s="233">
        <v>33243</v>
      </c>
    </row>
    <row r="719" spans="1:8" x14ac:dyDescent="0.25">
      <c r="A719" s="196" t="s">
        <v>1113</v>
      </c>
      <c r="B719" s="197">
        <v>7101</v>
      </c>
      <c r="C719" s="197" t="s">
        <v>3839</v>
      </c>
      <c r="D719" s="197" t="s">
        <v>2438</v>
      </c>
      <c r="E719" s="198">
        <v>42107</v>
      </c>
      <c r="F719" s="197" t="b">
        <v>1</v>
      </c>
      <c r="G719" s="197" t="s">
        <v>3840</v>
      </c>
      <c r="H719" s="233">
        <v>25518</v>
      </c>
    </row>
    <row r="720" spans="1:8" x14ac:dyDescent="0.25">
      <c r="A720" s="196" t="s">
        <v>1489</v>
      </c>
      <c r="B720" s="197">
        <v>98961</v>
      </c>
      <c r="C720" s="197" t="s">
        <v>3841</v>
      </c>
      <c r="D720" s="197" t="s">
        <v>2446</v>
      </c>
      <c r="E720" s="198">
        <v>45334</v>
      </c>
      <c r="F720" s="197" t="b">
        <v>1</v>
      </c>
      <c r="G720" s="197" t="s">
        <v>3842</v>
      </c>
      <c r="H720" s="233">
        <v>27516</v>
      </c>
    </row>
    <row r="721" spans="1:8" x14ac:dyDescent="0.25">
      <c r="A721" s="196" t="s">
        <v>819</v>
      </c>
      <c r="B721" s="197">
        <v>6128</v>
      </c>
      <c r="C721" s="197" t="s">
        <v>3843</v>
      </c>
      <c r="D721" s="197" t="s">
        <v>2452</v>
      </c>
      <c r="E721" s="198">
        <v>41680</v>
      </c>
      <c r="F721" s="197" t="b">
        <v>1</v>
      </c>
      <c r="G721" s="197" t="s">
        <v>3844</v>
      </c>
      <c r="H721" s="233">
        <v>29575</v>
      </c>
    </row>
    <row r="722" spans="1:8" x14ac:dyDescent="0.25">
      <c r="A722" s="196" t="s">
        <v>614</v>
      </c>
      <c r="B722" s="197">
        <v>96448</v>
      </c>
      <c r="C722" s="197" t="s">
        <v>3845</v>
      </c>
      <c r="D722" s="197" t="s">
        <v>2452</v>
      </c>
      <c r="E722" s="198">
        <v>44077</v>
      </c>
      <c r="F722" s="197" t="b">
        <v>1</v>
      </c>
      <c r="G722" s="197" t="s">
        <v>3846</v>
      </c>
      <c r="H722" s="233">
        <v>23837</v>
      </c>
    </row>
    <row r="723" spans="1:8" x14ac:dyDescent="0.25">
      <c r="A723" s="196" t="s">
        <v>614</v>
      </c>
      <c r="B723" s="197">
        <v>96381</v>
      </c>
      <c r="C723" s="197" t="s">
        <v>3847</v>
      </c>
      <c r="D723" s="197" t="s">
        <v>2452</v>
      </c>
      <c r="E723" s="198">
        <v>44049</v>
      </c>
      <c r="F723" s="197" t="b">
        <v>1</v>
      </c>
      <c r="G723" s="197" t="s">
        <v>3848</v>
      </c>
      <c r="H723" s="233">
        <v>32251</v>
      </c>
    </row>
    <row r="724" spans="1:8" x14ac:dyDescent="0.25">
      <c r="A724" s="196" t="s">
        <v>185</v>
      </c>
      <c r="B724" s="197">
        <v>90031</v>
      </c>
      <c r="C724" s="197" t="s">
        <v>3849</v>
      </c>
      <c r="D724" s="197" t="s">
        <v>2446</v>
      </c>
      <c r="E724" s="198">
        <v>42263</v>
      </c>
      <c r="F724" s="197" t="b">
        <v>1</v>
      </c>
      <c r="G724" s="197" t="s">
        <v>3850</v>
      </c>
      <c r="H724" s="233">
        <v>26859</v>
      </c>
    </row>
    <row r="725" spans="1:8" x14ac:dyDescent="0.25">
      <c r="A725" s="196" t="s">
        <v>970</v>
      </c>
      <c r="B725" s="197">
        <v>98628</v>
      </c>
      <c r="C725" s="197" t="s">
        <v>3851</v>
      </c>
      <c r="D725" s="197" t="s">
        <v>2452</v>
      </c>
      <c r="E725" s="198">
        <v>45139</v>
      </c>
      <c r="F725" s="197" t="b">
        <v>1</v>
      </c>
      <c r="G725" s="197" t="s">
        <v>3852</v>
      </c>
      <c r="H725" s="233">
        <v>30544</v>
      </c>
    </row>
    <row r="726" spans="1:8" x14ac:dyDescent="0.25">
      <c r="A726" s="196" t="s">
        <v>1232</v>
      </c>
      <c r="B726" s="197">
        <v>9724</v>
      </c>
      <c r="C726" s="197" t="s">
        <v>3853</v>
      </c>
      <c r="D726" s="197" t="s">
        <v>2452</v>
      </c>
      <c r="E726" s="198">
        <v>43290</v>
      </c>
      <c r="F726" s="197" t="b">
        <v>1</v>
      </c>
      <c r="G726" s="197" t="s">
        <v>3854</v>
      </c>
      <c r="H726" s="233">
        <v>32089</v>
      </c>
    </row>
    <row r="727" spans="1:8" x14ac:dyDescent="0.25">
      <c r="A727" s="196" t="s">
        <v>614</v>
      </c>
      <c r="B727" s="197">
        <v>5646</v>
      </c>
      <c r="C727" s="197" t="s">
        <v>3855</v>
      </c>
      <c r="D727" s="197" t="s">
        <v>2452</v>
      </c>
      <c r="E727" s="198">
        <v>41218</v>
      </c>
      <c r="F727" s="197" t="b">
        <v>1</v>
      </c>
      <c r="G727" s="197" t="s">
        <v>3856</v>
      </c>
      <c r="H727" s="233">
        <v>25929</v>
      </c>
    </row>
    <row r="728" spans="1:8" x14ac:dyDescent="0.25">
      <c r="A728" s="196" t="s">
        <v>552</v>
      </c>
      <c r="B728" s="197">
        <v>4119</v>
      </c>
      <c r="C728" s="197" t="s">
        <v>3857</v>
      </c>
      <c r="D728" s="197" t="s">
        <v>2504</v>
      </c>
      <c r="E728" s="198">
        <v>40277</v>
      </c>
      <c r="F728" s="197" t="b">
        <v>1</v>
      </c>
      <c r="G728" s="197" t="s">
        <v>3858</v>
      </c>
      <c r="H728" s="233">
        <v>23130</v>
      </c>
    </row>
    <row r="729" spans="1:8" x14ac:dyDescent="0.25">
      <c r="A729" s="196" t="s">
        <v>552</v>
      </c>
      <c r="B729" s="197">
        <v>98671</v>
      </c>
      <c r="C729" s="197" t="s">
        <v>3859</v>
      </c>
      <c r="D729" s="197" t="s">
        <v>2452</v>
      </c>
      <c r="E729" s="198">
        <v>45152</v>
      </c>
      <c r="F729" s="197" t="b">
        <v>1</v>
      </c>
      <c r="G729" s="197" t="s">
        <v>3860</v>
      </c>
      <c r="H729" s="233">
        <v>35203</v>
      </c>
    </row>
    <row r="730" spans="1:8" x14ac:dyDescent="0.25">
      <c r="A730" s="196" t="s">
        <v>1075</v>
      </c>
      <c r="B730" s="197">
        <v>98378</v>
      </c>
      <c r="C730" s="197" t="s">
        <v>3861</v>
      </c>
      <c r="D730" s="197" t="s">
        <v>2452</v>
      </c>
      <c r="E730" s="198">
        <v>45043</v>
      </c>
      <c r="F730" s="197" t="b">
        <v>1</v>
      </c>
      <c r="G730" s="197" t="s">
        <v>3862</v>
      </c>
      <c r="H730" s="233">
        <v>28812</v>
      </c>
    </row>
    <row r="731" spans="1:8" x14ac:dyDescent="0.25">
      <c r="A731" s="196" t="s">
        <v>884</v>
      </c>
      <c r="B731" s="197">
        <v>3058</v>
      </c>
      <c r="C731" s="197" t="s">
        <v>3863</v>
      </c>
      <c r="D731" s="197" t="s">
        <v>2522</v>
      </c>
      <c r="E731" s="198">
        <v>39161</v>
      </c>
      <c r="F731" s="197" t="b">
        <v>1</v>
      </c>
      <c r="G731" s="197" t="s">
        <v>3864</v>
      </c>
      <c r="H731" s="233">
        <v>27210</v>
      </c>
    </row>
    <row r="732" spans="1:8" x14ac:dyDescent="0.25">
      <c r="A732" s="196" t="s">
        <v>1845</v>
      </c>
      <c r="B732" s="197">
        <v>48128</v>
      </c>
      <c r="C732" s="197" t="s">
        <v>3865</v>
      </c>
      <c r="D732" s="197" t="s">
        <v>2522</v>
      </c>
      <c r="E732" s="198">
        <v>44452</v>
      </c>
      <c r="F732" s="197" t="b">
        <v>1</v>
      </c>
      <c r="G732" s="197">
        <v>204472002</v>
      </c>
      <c r="H732" s="233">
        <v>32173</v>
      </c>
    </row>
    <row r="733" spans="1:8" x14ac:dyDescent="0.25">
      <c r="A733" s="196" t="s">
        <v>113</v>
      </c>
      <c r="B733" s="197">
        <v>90018</v>
      </c>
      <c r="C733" s="197" t="s">
        <v>3866</v>
      </c>
      <c r="D733" s="197" t="s">
        <v>2446</v>
      </c>
      <c r="E733" s="198">
        <v>42177</v>
      </c>
      <c r="F733" s="197" t="b">
        <v>1</v>
      </c>
      <c r="G733" s="197" t="s">
        <v>3867</v>
      </c>
      <c r="H733" s="233">
        <v>32758</v>
      </c>
    </row>
    <row r="734" spans="1:8" x14ac:dyDescent="0.25">
      <c r="A734" s="196" t="s">
        <v>1348</v>
      </c>
      <c r="B734" s="197">
        <v>99044</v>
      </c>
      <c r="C734" s="197" t="s">
        <v>3868</v>
      </c>
      <c r="D734" s="197" t="s">
        <v>2438</v>
      </c>
      <c r="E734" s="198">
        <v>45384</v>
      </c>
      <c r="F734" s="197" t="b">
        <v>1</v>
      </c>
      <c r="G734" s="197" t="s">
        <v>3869</v>
      </c>
      <c r="H734" s="233">
        <v>24739</v>
      </c>
    </row>
    <row r="735" spans="1:8" x14ac:dyDescent="0.25">
      <c r="A735" s="196" t="s">
        <v>614</v>
      </c>
      <c r="B735" s="197">
        <v>98204</v>
      </c>
      <c r="C735" s="197" t="s">
        <v>3870</v>
      </c>
      <c r="D735" s="197" t="s">
        <v>2452</v>
      </c>
      <c r="E735" s="198">
        <v>44936</v>
      </c>
      <c r="F735" s="197" t="b">
        <v>1</v>
      </c>
      <c r="G735" s="197" t="s">
        <v>3871</v>
      </c>
      <c r="H735" s="233">
        <v>31392</v>
      </c>
    </row>
    <row r="736" spans="1:8" x14ac:dyDescent="0.25">
      <c r="A736" s="196" t="s">
        <v>113</v>
      </c>
      <c r="B736" s="197">
        <v>90077</v>
      </c>
      <c r="C736" s="197" t="s">
        <v>3872</v>
      </c>
      <c r="D736" s="197" t="s">
        <v>2446</v>
      </c>
      <c r="E736" s="198">
        <v>42775</v>
      </c>
      <c r="F736" s="197" t="b">
        <v>1</v>
      </c>
      <c r="G736" s="197" t="s">
        <v>3873</v>
      </c>
      <c r="H736" s="233">
        <v>30982</v>
      </c>
    </row>
    <row r="737" spans="1:8" x14ac:dyDescent="0.25">
      <c r="A737" s="196" t="s">
        <v>884</v>
      </c>
      <c r="B737" s="197">
        <v>1008</v>
      </c>
      <c r="C737" s="197" t="s">
        <v>3874</v>
      </c>
      <c r="D737" s="197" t="s">
        <v>2449</v>
      </c>
      <c r="E737" s="198">
        <v>31686</v>
      </c>
      <c r="F737" s="197" t="b">
        <v>1</v>
      </c>
      <c r="G737" s="197" t="s">
        <v>3875</v>
      </c>
      <c r="H737" s="233">
        <v>19991</v>
      </c>
    </row>
    <row r="738" spans="1:8" x14ac:dyDescent="0.25">
      <c r="A738" s="196" t="s">
        <v>1613</v>
      </c>
      <c r="B738" s="197">
        <v>30691</v>
      </c>
      <c r="C738" s="197" t="s">
        <v>3876</v>
      </c>
      <c r="D738" s="197" t="s">
        <v>2645</v>
      </c>
      <c r="E738" s="198">
        <v>43661</v>
      </c>
      <c r="F738" s="197" t="b">
        <v>1</v>
      </c>
      <c r="G738" s="197" t="s">
        <v>3877</v>
      </c>
      <c r="H738" s="233">
        <v>33309</v>
      </c>
    </row>
    <row r="739" spans="1:8" x14ac:dyDescent="0.25">
      <c r="A739" s="196" t="s">
        <v>254</v>
      </c>
      <c r="B739" s="197">
        <v>1002</v>
      </c>
      <c r="C739" s="197" t="s">
        <v>3878</v>
      </c>
      <c r="D739" s="197" t="s">
        <v>3879</v>
      </c>
      <c r="E739" s="198">
        <v>30529</v>
      </c>
      <c r="F739" s="197" t="b">
        <v>1</v>
      </c>
      <c r="G739" s="197"/>
      <c r="H739" s="233">
        <v>21425</v>
      </c>
    </row>
    <row r="740" spans="1:8" x14ac:dyDescent="0.25">
      <c r="A740" s="196" t="s">
        <v>1568</v>
      </c>
      <c r="B740" s="197">
        <v>67482</v>
      </c>
      <c r="C740" s="197" t="s">
        <v>3878</v>
      </c>
      <c r="D740" s="197" t="s">
        <v>3879</v>
      </c>
      <c r="E740" s="198">
        <v>30529</v>
      </c>
      <c r="F740" s="197" t="b">
        <v>1</v>
      </c>
      <c r="G740" s="197"/>
      <c r="H740" s="233">
        <v>21425</v>
      </c>
    </row>
    <row r="741" spans="1:8" x14ac:dyDescent="0.25">
      <c r="A741" s="196" t="s">
        <v>1348</v>
      </c>
      <c r="B741" s="197">
        <v>99092</v>
      </c>
      <c r="C741" s="197" t="s">
        <v>3880</v>
      </c>
      <c r="D741" s="197" t="s">
        <v>2452</v>
      </c>
      <c r="E741" s="198">
        <v>45407</v>
      </c>
      <c r="F741" s="197" t="b">
        <v>1</v>
      </c>
      <c r="G741" s="197" t="s">
        <v>3881</v>
      </c>
      <c r="H741" s="233">
        <v>29235</v>
      </c>
    </row>
    <row r="742" spans="1:8" x14ac:dyDescent="0.25">
      <c r="A742" s="196" t="s">
        <v>715</v>
      </c>
      <c r="B742" s="197">
        <v>97232</v>
      </c>
      <c r="C742" s="197" t="s">
        <v>3882</v>
      </c>
      <c r="D742" s="197" t="s">
        <v>2449</v>
      </c>
      <c r="E742" s="198">
        <v>44592</v>
      </c>
      <c r="F742" s="197" t="b">
        <v>1</v>
      </c>
      <c r="G742" s="197" t="s">
        <v>3883</v>
      </c>
      <c r="H742" s="233">
        <v>23473</v>
      </c>
    </row>
    <row r="743" spans="1:8" x14ac:dyDescent="0.25">
      <c r="A743" s="196" t="s">
        <v>1113</v>
      </c>
      <c r="B743" s="197">
        <v>6169</v>
      </c>
      <c r="C743" s="197" t="s">
        <v>3884</v>
      </c>
      <c r="D743" s="197" t="s">
        <v>2452</v>
      </c>
      <c r="E743" s="198">
        <v>41703</v>
      </c>
      <c r="F743" s="197" t="b">
        <v>1</v>
      </c>
      <c r="G743" s="197" t="s">
        <v>3885</v>
      </c>
      <c r="H743" s="233">
        <v>30342</v>
      </c>
    </row>
    <row r="744" spans="1:8" x14ac:dyDescent="0.25">
      <c r="A744" s="196" t="s">
        <v>1113</v>
      </c>
      <c r="B744" s="197">
        <v>60009</v>
      </c>
      <c r="C744" s="197" t="s">
        <v>3886</v>
      </c>
      <c r="D744" s="197" t="s">
        <v>3302</v>
      </c>
      <c r="E744" s="198">
        <v>38557</v>
      </c>
      <c r="F744" s="197" t="b">
        <v>1</v>
      </c>
      <c r="G744" s="197" t="s">
        <v>3887</v>
      </c>
      <c r="H744" s="233">
        <v>30807</v>
      </c>
    </row>
    <row r="745" spans="1:8" x14ac:dyDescent="0.25">
      <c r="A745" s="196" t="s">
        <v>1232</v>
      </c>
      <c r="B745" s="197">
        <v>9404</v>
      </c>
      <c r="C745" s="197" t="s">
        <v>3888</v>
      </c>
      <c r="D745" s="197" t="s">
        <v>2438</v>
      </c>
      <c r="E745" s="198">
        <v>43122</v>
      </c>
      <c r="F745" s="197" t="b">
        <v>1</v>
      </c>
      <c r="G745" s="197" t="s">
        <v>3889</v>
      </c>
      <c r="H745" s="233">
        <v>34444</v>
      </c>
    </row>
    <row r="746" spans="1:8" x14ac:dyDescent="0.25">
      <c r="A746" s="196" t="s">
        <v>614</v>
      </c>
      <c r="B746" s="197">
        <v>7639</v>
      </c>
      <c r="C746" s="197" t="s">
        <v>3890</v>
      </c>
      <c r="D746" s="197" t="s">
        <v>2452</v>
      </c>
      <c r="E746" s="198">
        <v>42381</v>
      </c>
      <c r="F746" s="197" t="b">
        <v>1</v>
      </c>
      <c r="G746" s="197" t="s">
        <v>3891</v>
      </c>
      <c r="H746" s="233">
        <v>29489</v>
      </c>
    </row>
    <row r="747" spans="1:8" x14ac:dyDescent="0.25">
      <c r="A747" s="196" t="s">
        <v>1113</v>
      </c>
      <c r="B747" s="197">
        <v>9891</v>
      </c>
      <c r="C747" s="197" t="s">
        <v>3892</v>
      </c>
      <c r="D747" s="197" t="s">
        <v>2452</v>
      </c>
      <c r="E747" s="198">
        <v>43354</v>
      </c>
      <c r="F747" s="197" t="b">
        <v>1</v>
      </c>
      <c r="G747" s="197" t="s">
        <v>3893</v>
      </c>
      <c r="H747" s="233">
        <v>30980</v>
      </c>
    </row>
    <row r="748" spans="1:8" x14ac:dyDescent="0.25">
      <c r="A748" s="196" t="s">
        <v>1113</v>
      </c>
      <c r="B748" s="197">
        <v>95444</v>
      </c>
      <c r="C748" s="197" t="s">
        <v>3894</v>
      </c>
      <c r="D748" s="197" t="s">
        <v>2449</v>
      </c>
      <c r="E748" s="198">
        <v>43697</v>
      </c>
      <c r="F748" s="197" t="b">
        <v>1</v>
      </c>
      <c r="G748" s="197" t="s">
        <v>3895</v>
      </c>
      <c r="H748" s="233">
        <v>22658</v>
      </c>
    </row>
    <row r="749" spans="1:8" x14ac:dyDescent="0.25">
      <c r="A749" s="196" t="s">
        <v>11</v>
      </c>
      <c r="B749" s="197">
        <v>99232</v>
      </c>
      <c r="C749" s="197" t="s">
        <v>3896</v>
      </c>
      <c r="D749" s="197" t="s">
        <v>2428</v>
      </c>
      <c r="E749" s="198">
        <v>45462</v>
      </c>
      <c r="F749" s="197" t="b">
        <v>1</v>
      </c>
      <c r="G749" s="197" t="s">
        <v>3897</v>
      </c>
      <c r="H749" s="233">
        <v>22154</v>
      </c>
    </row>
    <row r="750" spans="1:8" x14ac:dyDescent="0.25">
      <c r="A750" s="196" t="s">
        <v>113</v>
      </c>
      <c r="B750" s="197">
        <v>96263</v>
      </c>
      <c r="C750" s="197" t="s">
        <v>3898</v>
      </c>
      <c r="D750" s="197" t="s">
        <v>2428</v>
      </c>
      <c r="E750" s="198">
        <v>43997</v>
      </c>
      <c r="F750" s="197" t="b">
        <v>1</v>
      </c>
      <c r="G750" s="197" t="s">
        <v>3899</v>
      </c>
      <c r="H750" s="233">
        <v>37218</v>
      </c>
    </row>
    <row r="751" spans="1:8" x14ac:dyDescent="0.25">
      <c r="A751" s="196" t="s">
        <v>884</v>
      </c>
      <c r="B751" s="197">
        <v>96824</v>
      </c>
      <c r="C751" s="197" t="s">
        <v>3900</v>
      </c>
      <c r="D751" s="197" t="s">
        <v>2438</v>
      </c>
      <c r="E751" s="198">
        <v>44320</v>
      </c>
      <c r="F751" s="197" t="b">
        <v>1</v>
      </c>
      <c r="G751" s="197" t="s">
        <v>3901</v>
      </c>
      <c r="H751" s="233">
        <v>31916</v>
      </c>
    </row>
    <row r="752" spans="1:8" x14ac:dyDescent="0.25">
      <c r="A752" s="196" t="s">
        <v>1516</v>
      </c>
      <c r="B752" s="197">
        <v>96766</v>
      </c>
      <c r="C752" s="197" t="s">
        <v>3902</v>
      </c>
      <c r="D752" s="197" t="s">
        <v>2504</v>
      </c>
      <c r="E752" s="198">
        <v>44298</v>
      </c>
      <c r="F752" s="197" t="b">
        <v>1</v>
      </c>
      <c r="G752" s="197" t="s">
        <v>3903</v>
      </c>
      <c r="H752" s="233">
        <v>31954</v>
      </c>
    </row>
    <row r="753" spans="1:8" x14ac:dyDescent="0.25">
      <c r="A753" s="196" t="s">
        <v>1075</v>
      </c>
      <c r="B753" s="197">
        <v>8995</v>
      </c>
      <c r="C753" s="197" t="s">
        <v>3904</v>
      </c>
      <c r="D753" s="197" t="s">
        <v>2452</v>
      </c>
      <c r="E753" s="198">
        <v>42927</v>
      </c>
      <c r="F753" s="197" t="b">
        <v>1</v>
      </c>
      <c r="G753" s="197" t="s">
        <v>3905</v>
      </c>
      <c r="H753" s="233">
        <v>33201</v>
      </c>
    </row>
    <row r="754" spans="1:8" x14ac:dyDescent="0.25">
      <c r="A754" s="196" t="s">
        <v>614</v>
      </c>
      <c r="B754" s="197">
        <v>7748</v>
      </c>
      <c r="C754" s="197" t="s">
        <v>3906</v>
      </c>
      <c r="D754" s="197" t="s">
        <v>2438</v>
      </c>
      <c r="E754" s="198">
        <v>42436</v>
      </c>
      <c r="F754" s="197" t="b">
        <v>1</v>
      </c>
      <c r="G754" s="197" t="s">
        <v>3907</v>
      </c>
      <c r="H754" s="233">
        <v>28016</v>
      </c>
    </row>
    <row r="755" spans="1:8" x14ac:dyDescent="0.25">
      <c r="A755" s="196" t="s">
        <v>1489</v>
      </c>
      <c r="B755" s="197">
        <v>96677</v>
      </c>
      <c r="C755" s="197" t="s">
        <v>3908</v>
      </c>
      <c r="D755" s="197" t="s">
        <v>2452</v>
      </c>
      <c r="E755" s="198">
        <v>44251</v>
      </c>
      <c r="F755" s="197" t="b">
        <v>1</v>
      </c>
      <c r="G755" s="197" t="s">
        <v>3909</v>
      </c>
      <c r="H755" s="233">
        <v>30811</v>
      </c>
    </row>
    <row r="756" spans="1:8" x14ac:dyDescent="0.25">
      <c r="A756" s="196" t="s">
        <v>715</v>
      </c>
      <c r="B756" s="197">
        <v>98970</v>
      </c>
      <c r="C756" s="197" t="s">
        <v>3910</v>
      </c>
      <c r="D756" s="197" t="s">
        <v>2438</v>
      </c>
      <c r="E756" s="198">
        <v>45345</v>
      </c>
      <c r="F756" s="197" t="b">
        <v>1</v>
      </c>
      <c r="G756" s="197" t="s">
        <v>3911</v>
      </c>
      <c r="H756" s="233">
        <v>25560</v>
      </c>
    </row>
    <row r="757" spans="1:8" x14ac:dyDescent="0.25">
      <c r="A757" s="196" t="s">
        <v>1075</v>
      </c>
      <c r="B757" s="197">
        <v>98679</v>
      </c>
      <c r="C757" s="197" t="s">
        <v>3912</v>
      </c>
      <c r="D757" s="197" t="s">
        <v>2438</v>
      </c>
      <c r="E757" s="198">
        <v>45155</v>
      </c>
      <c r="F757" s="197" t="b">
        <v>1</v>
      </c>
      <c r="G757" s="197" t="s">
        <v>3913</v>
      </c>
      <c r="H757" s="233">
        <v>31255</v>
      </c>
    </row>
    <row r="758" spans="1:8" x14ac:dyDescent="0.25">
      <c r="A758" s="196" t="s">
        <v>1778</v>
      </c>
      <c r="B758" s="197">
        <v>60503</v>
      </c>
      <c r="C758" s="197" t="s">
        <v>3914</v>
      </c>
      <c r="D758" s="197" t="s">
        <v>2651</v>
      </c>
      <c r="E758" s="198">
        <v>38631</v>
      </c>
      <c r="F758" s="197" t="b">
        <v>1</v>
      </c>
      <c r="G758" s="197">
        <v>2600329233</v>
      </c>
      <c r="H758" s="233">
        <v>26168</v>
      </c>
    </row>
    <row r="759" spans="1:8" x14ac:dyDescent="0.25">
      <c r="A759" s="196" t="s">
        <v>552</v>
      </c>
      <c r="B759" s="197">
        <v>5156</v>
      </c>
      <c r="C759" s="197" t="s">
        <v>3915</v>
      </c>
      <c r="D759" s="197" t="s">
        <v>2452</v>
      </c>
      <c r="E759" s="198">
        <v>40766</v>
      </c>
      <c r="F759" s="197" t="b">
        <v>1</v>
      </c>
      <c r="G759" s="197" t="s">
        <v>3916</v>
      </c>
      <c r="H759" s="233">
        <v>19060</v>
      </c>
    </row>
    <row r="760" spans="1:8" x14ac:dyDescent="0.25">
      <c r="A760" s="196" t="s">
        <v>1516</v>
      </c>
      <c r="B760" s="197">
        <v>80213</v>
      </c>
      <c r="C760" s="197" t="s">
        <v>3917</v>
      </c>
      <c r="D760" s="197" t="s">
        <v>2438</v>
      </c>
      <c r="E760" s="198">
        <v>44151</v>
      </c>
      <c r="F760" s="197" t="b">
        <v>1</v>
      </c>
      <c r="G760" s="197" t="s">
        <v>3918</v>
      </c>
      <c r="H760" s="233">
        <v>23892</v>
      </c>
    </row>
    <row r="761" spans="1:8" x14ac:dyDescent="0.25">
      <c r="A761" s="196" t="s">
        <v>884</v>
      </c>
      <c r="B761" s="197">
        <v>9418</v>
      </c>
      <c r="C761" s="197" t="s">
        <v>3919</v>
      </c>
      <c r="D761" s="197" t="s">
        <v>2452</v>
      </c>
      <c r="E761" s="198">
        <v>43130</v>
      </c>
      <c r="F761" s="197" t="b">
        <v>1</v>
      </c>
      <c r="G761" s="197" t="s">
        <v>3920</v>
      </c>
      <c r="H761" s="233">
        <v>23871</v>
      </c>
    </row>
    <row r="762" spans="1:8" x14ac:dyDescent="0.25">
      <c r="A762" s="196" t="s">
        <v>970</v>
      </c>
      <c r="B762" s="197">
        <v>98727</v>
      </c>
      <c r="C762" s="197" t="s">
        <v>3921</v>
      </c>
      <c r="D762" s="197" t="s">
        <v>2452</v>
      </c>
      <c r="E762" s="198">
        <v>45174</v>
      </c>
      <c r="F762" s="197" t="b">
        <v>1</v>
      </c>
      <c r="G762" s="197" t="s">
        <v>3922</v>
      </c>
      <c r="H762" s="233">
        <v>27130</v>
      </c>
    </row>
    <row r="763" spans="1:8" x14ac:dyDescent="0.25">
      <c r="A763" s="196" t="s">
        <v>1845</v>
      </c>
      <c r="B763" s="197">
        <v>48250</v>
      </c>
      <c r="C763" s="197" t="s">
        <v>3923</v>
      </c>
      <c r="D763" s="197" t="s">
        <v>2504</v>
      </c>
      <c r="E763" s="198">
        <v>45183</v>
      </c>
      <c r="F763" s="197" t="b">
        <v>1</v>
      </c>
      <c r="G763" s="197">
        <v>2106862613</v>
      </c>
      <c r="H763" s="233">
        <v>36344</v>
      </c>
    </row>
    <row r="764" spans="1:8" x14ac:dyDescent="0.25">
      <c r="A764" s="196" t="s">
        <v>1845</v>
      </c>
      <c r="B764" s="197">
        <v>48113</v>
      </c>
      <c r="C764" s="197" t="s">
        <v>3924</v>
      </c>
      <c r="D764" s="197" t="s">
        <v>2465</v>
      </c>
      <c r="E764" s="198">
        <v>44369</v>
      </c>
      <c r="F764" s="197" t="b">
        <v>1</v>
      </c>
      <c r="G764" s="197">
        <v>1301685984</v>
      </c>
      <c r="H764" s="233">
        <v>31686</v>
      </c>
    </row>
    <row r="765" spans="1:8" x14ac:dyDescent="0.25">
      <c r="A765" s="196" t="s">
        <v>1603</v>
      </c>
      <c r="B765" s="197">
        <v>1063</v>
      </c>
      <c r="C765" s="197" t="s">
        <v>3925</v>
      </c>
      <c r="D765" s="197" t="s">
        <v>3926</v>
      </c>
      <c r="E765" s="198">
        <v>35899</v>
      </c>
      <c r="F765" s="197" t="b">
        <v>1</v>
      </c>
      <c r="G765" s="197" t="s">
        <v>3927</v>
      </c>
      <c r="H765" s="233">
        <v>24803</v>
      </c>
    </row>
    <row r="766" spans="1:8" x14ac:dyDescent="0.25">
      <c r="A766" s="196" t="s">
        <v>254</v>
      </c>
      <c r="B766" s="197">
        <v>1031</v>
      </c>
      <c r="C766" s="197" t="s">
        <v>3928</v>
      </c>
      <c r="D766" s="197" t="s">
        <v>3929</v>
      </c>
      <c r="E766" s="198">
        <v>42227</v>
      </c>
      <c r="F766" s="197" t="b">
        <v>1</v>
      </c>
      <c r="G766" s="197" t="s">
        <v>3930</v>
      </c>
      <c r="H766" s="233">
        <v>28474</v>
      </c>
    </row>
    <row r="767" spans="1:8" x14ac:dyDescent="0.25">
      <c r="A767" s="196" t="s">
        <v>1675</v>
      </c>
      <c r="B767" s="197">
        <v>30488</v>
      </c>
      <c r="C767" s="197" t="s">
        <v>3931</v>
      </c>
      <c r="D767" s="197" t="s">
        <v>2465</v>
      </c>
      <c r="E767" s="198">
        <v>41736</v>
      </c>
      <c r="F767" s="197" t="b">
        <v>1</v>
      </c>
      <c r="G767" s="197" t="s">
        <v>3932</v>
      </c>
      <c r="H767" s="233">
        <v>33164</v>
      </c>
    </row>
    <row r="768" spans="1:8" x14ac:dyDescent="0.25">
      <c r="A768" s="196" t="s">
        <v>1613</v>
      </c>
      <c r="B768" s="197">
        <v>30429</v>
      </c>
      <c r="C768" s="197" t="s">
        <v>3933</v>
      </c>
      <c r="D768" s="197" t="s">
        <v>2465</v>
      </c>
      <c r="E768" s="198">
        <v>41148</v>
      </c>
      <c r="F768" s="197" t="b">
        <v>1</v>
      </c>
      <c r="G768" s="197" t="s">
        <v>3934</v>
      </c>
      <c r="H768" s="233">
        <v>23670</v>
      </c>
    </row>
    <row r="769" spans="1:8" x14ac:dyDescent="0.25">
      <c r="A769" s="196" t="s">
        <v>1348</v>
      </c>
      <c r="B769" s="197">
        <v>98567</v>
      </c>
      <c r="C769" s="197" t="s">
        <v>3935</v>
      </c>
      <c r="D769" s="197" t="s">
        <v>2452</v>
      </c>
      <c r="E769" s="198">
        <v>45121</v>
      </c>
      <c r="F769" s="197" t="b">
        <v>1</v>
      </c>
      <c r="G769" s="197" t="s">
        <v>3936</v>
      </c>
      <c r="H769" s="233">
        <v>34352</v>
      </c>
    </row>
    <row r="770" spans="1:8" x14ac:dyDescent="0.25">
      <c r="A770" s="196" t="s">
        <v>1232</v>
      </c>
      <c r="B770" s="197">
        <v>98096</v>
      </c>
      <c r="C770" s="197" t="s">
        <v>3937</v>
      </c>
      <c r="D770" s="197" t="s">
        <v>2470</v>
      </c>
      <c r="E770" s="198">
        <v>44830</v>
      </c>
      <c r="F770" s="197" t="b">
        <v>1</v>
      </c>
      <c r="G770" s="197" t="s">
        <v>3938</v>
      </c>
      <c r="H770" s="233">
        <v>33425</v>
      </c>
    </row>
    <row r="771" spans="1:8" x14ac:dyDescent="0.25">
      <c r="A771" s="196" t="s">
        <v>414</v>
      </c>
      <c r="B771" s="197">
        <v>5912</v>
      </c>
      <c r="C771" s="197" t="s">
        <v>3939</v>
      </c>
      <c r="D771" s="197" t="s">
        <v>2479</v>
      </c>
      <c r="E771" s="198">
        <v>41479</v>
      </c>
      <c r="F771" s="197" t="b">
        <v>1</v>
      </c>
      <c r="G771" s="197" t="s">
        <v>3940</v>
      </c>
      <c r="H771" s="233">
        <v>23918</v>
      </c>
    </row>
    <row r="772" spans="1:8" x14ac:dyDescent="0.25">
      <c r="A772" s="196" t="s">
        <v>1516</v>
      </c>
      <c r="B772" s="197">
        <v>98249</v>
      </c>
      <c r="C772" s="197" t="s">
        <v>3941</v>
      </c>
      <c r="D772" s="197" t="s">
        <v>2452</v>
      </c>
      <c r="E772" s="198">
        <v>44386</v>
      </c>
      <c r="F772" s="197" t="b">
        <v>1</v>
      </c>
      <c r="G772" s="197" t="s">
        <v>3942</v>
      </c>
      <c r="H772" s="233">
        <v>26924</v>
      </c>
    </row>
    <row r="773" spans="1:8" x14ac:dyDescent="0.25">
      <c r="A773" s="196" t="s">
        <v>414</v>
      </c>
      <c r="B773" s="197">
        <v>3336</v>
      </c>
      <c r="C773" s="197" t="s">
        <v>3943</v>
      </c>
      <c r="D773" s="197" t="s">
        <v>2522</v>
      </c>
      <c r="E773" s="198">
        <v>39381</v>
      </c>
      <c r="F773" s="197" t="b">
        <v>1</v>
      </c>
      <c r="G773" s="197" t="s">
        <v>3944</v>
      </c>
      <c r="H773" s="233">
        <v>28347</v>
      </c>
    </row>
    <row r="774" spans="1:8" x14ac:dyDescent="0.25">
      <c r="A774" s="196" t="s">
        <v>1845</v>
      </c>
      <c r="B774" s="197">
        <v>3579</v>
      </c>
      <c r="C774" s="197" t="s">
        <v>3945</v>
      </c>
      <c r="D774" s="197" t="s">
        <v>3946</v>
      </c>
      <c r="E774" s="198">
        <v>39636</v>
      </c>
      <c r="F774" s="197" t="b">
        <v>1</v>
      </c>
      <c r="G774" s="197" t="s">
        <v>3947</v>
      </c>
      <c r="H774" s="233">
        <v>28733</v>
      </c>
    </row>
    <row r="775" spans="1:8" x14ac:dyDescent="0.25">
      <c r="A775" s="196" t="s">
        <v>970</v>
      </c>
      <c r="B775" s="197">
        <v>1726</v>
      </c>
      <c r="C775" s="197" t="s">
        <v>3948</v>
      </c>
      <c r="D775" s="197" t="s">
        <v>2449</v>
      </c>
      <c r="E775" s="198">
        <v>38665</v>
      </c>
      <c r="F775" s="197" t="b">
        <v>1</v>
      </c>
      <c r="G775" s="197" t="s">
        <v>3949</v>
      </c>
      <c r="H775" s="233">
        <v>27337</v>
      </c>
    </row>
    <row r="776" spans="1:8" x14ac:dyDescent="0.25">
      <c r="A776" s="196" t="s">
        <v>1113</v>
      </c>
      <c r="B776" s="197">
        <v>9761</v>
      </c>
      <c r="C776" s="197" t="s">
        <v>3950</v>
      </c>
      <c r="D776" s="197" t="s">
        <v>2504</v>
      </c>
      <c r="E776" s="198">
        <v>43306</v>
      </c>
      <c r="F776" s="197" t="b">
        <v>1</v>
      </c>
      <c r="G776" s="197" t="s">
        <v>3951</v>
      </c>
      <c r="H776" s="233">
        <v>30371</v>
      </c>
    </row>
    <row r="777" spans="1:8" x14ac:dyDescent="0.25">
      <c r="A777" s="196" t="s">
        <v>254</v>
      </c>
      <c r="B777" s="197">
        <v>1194</v>
      </c>
      <c r="C777" s="197" t="s">
        <v>3952</v>
      </c>
      <c r="D777" s="197" t="s">
        <v>3953</v>
      </c>
      <c r="E777" s="198">
        <v>44655</v>
      </c>
      <c r="F777" s="197" t="b">
        <v>1</v>
      </c>
      <c r="G777" s="197" t="s">
        <v>3954</v>
      </c>
      <c r="H777" s="233">
        <v>34737</v>
      </c>
    </row>
    <row r="778" spans="1:8" x14ac:dyDescent="0.25">
      <c r="A778" s="196" t="s">
        <v>2419</v>
      </c>
      <c r="B778" s="197">
        <v>40375</v>
      </c>
      <c r="C778" s="197" t="s">
        <v>3955</v>
      </c>
      <c r="D778" s="197" t="s">
        <v>2651</v>
      </c>
      <c r="E778" s="198">
        <v>43620</v>
      </c>
      <c r="F778" s="197" t="b">
        <v>1</v>
      </c>
      <c r="G778" s="197">
        <v>2102436872</v>
      </c>
      <c r="H778" s="233">
        <v>30652</v>
      </c>
    </row>
    <row r="779" spans="1:8" x14ac:dyDescent="0.25">
      <c r="A779" s="196" t="s">
        <v>1455</v>
      </c>
      <c r="B779" s="197">
        <v>5323</v>
      </c>
      <c r="C779" s="197" t="s">
        <v>3956</v>
      </c>
      <c r="D779" s="197" t="s">
        <v>3957</v>
      </c>
      <c r="E779" s="198">
        <v>40969</v>
      </c>
      <c r="F779" s="197" t="b">
        <v>1</v>
      </c>
      <c r="G779" s="197" t="s">
        <v>3958</v>
      </c>
      <c r="H779" s="233">
        <v>32697</v>
      </c>
    </row>
    <row r="780" spans="1:8" x14ac:dyDescent="0.25">
      <c r="A780" s="196" t="s">
        <v>970</v>
      </c>
      <c r="B780" s="197">
        <v>8280</v>
      </c>
      <c r="C780" s="197" t="s">
        <v>3959</v>
      </c>
      <c r="D780" s="197" t="s">
        <v>2465</v>
      </c>
      <c r="E780" s="198">
        <v>42660</v>
      </c>
      <c r="F780" s="197" t="b">
        <v>1</v>
      </c>
      <c r="G780" s="197" t="s">
        <v>3960</v>
      </c>
      <c r="H780" s="233">
        <v>24930</v>
      </c>
    </row>
    <row r="781" spans="1:8" x14ac:dyDescent="0.25">
      <c r="A781" s="196" t="s">
        <v>715</v>
      </c>
      <c r="B781" s="197">
        <v>95407</v>
      </c>
      <c r="C781" s="197" t="s">
        <v>3961</v>
      </c>
      <c r="D781" s="197" t="s">
        <v>2452</v>
      </c>
      <c r="E781" s="198">
        <v>43675</v>
      </c>
      <c r="F781" s="197" t="b">
        <v>1</v>
      </c>
      <c r="G781" s="197" t="s">
        <v>3962</v>
      </c>
      <c r="H781" s="233">
        <v>33275</v>
      </c>
    </row>
    <row r="782" spans="1:8" x14ac:dyDescent="0.25">
      <c r="A782" s="196" t="s">
        <v>715</v>
      </c>
      <c r="B782" s="197">
        <v>7430</v>
      </c>
      <c r="C782" s="197" t="s">
        <v>3963</v>
      </c>
      <c r="D782" s="197" t="s">
        <v>2470</v>
      </c>
      <c r="E782" s="198">
        <v>42257</v>
      </c>
      <c r="F782" s="197" t="b">
        <v>1</v>
      </c>
      <c r="G782" s="197" t="s">
        <v>3964</v>
      </c>
      <c r="H782" s="233">
        <v>30084</v>
      </c>
    </row>
    <row r="783" spans="1:8" x14ac:dyDescent="0.25">
      <c r="A783" s="196" t="s">
        <v>414</v>
      </c>
      <c r="B783" s="197">
        <v>3996</v>
      </c>
      <c r="C783" s="197" t="s">
        <v>3965</v>
      </c>
      <c r="D783" s="197" t="s">
        <v>2452</v>
      </c>
      <c r="E783" s="198">
        <v>40192</v>
      </c>
      <c r="F783" s="197" t="b">
        <v>1</v>
      </c>
      <c r="G783" s="197" t="s">
        <v>3966</v>
      </c>
      <c r="H783" s="233">
        <v>29127</v>
      </c>
    </row>
    <row r="784" spans="1:8" x14ac:dyDescent="0.25">
      <c r="A784" s="196" t="s">
        <v>1722</v>
      </c>
      <c r="B784" s="197">
        <v>10920</v>
      </c>
      <c r="C784" s="197" t="s">
        <v>3967</v>
      </c>
      <c r="D784" s="197" t="s">
        <v>2645</v>
      </c>
      <c r="E784" s="198">
        <v>41561</v>
      </c>
      <c r="F784" s="197" t="b">
        <v>1</v>
      </c>
      <c r="G784" s="197" t="s">
        <v>3968</v>
      </c>
      <c r="H784" s="233">
        <v>31600</v>
      </c>
    </row>
    <row r="785" spans="1:8" x14ac:dyDescent="0.25">
      <c r="A785" s="196" t="s">
        <v>32</v>
      </c>
      <c r="B785" s="197">
        <v>99334</v>
      </c>
      <c r="C785" s="197" t="s">
        <v>3969</v>
      </c>
      <c r="D785" s="197" t="s">
        <v>2446</v>
      </c>
      <c r="E785" s="198">
        <v>45497</v>
      </c>
      <c r="F785" s="197" t="b">
        <v>1</v>
      </c>
      <c r="G785" s="197" t="s">
        <v>3970</v>
      </c>
      <c r="H785" s="233">
        <v>33112</v>
      </c>
    </row>
    <row r="786" spans="1:8" x14ac:dyDescent="0.25">
      <c r="A786" s="196" t="s">
        <v>614</v>
      </c>
      <c r="B786" s="197">
        <v>1339</v>
      </c>
      <c r="C786" s="197" t="s">
        <v>3971</v>
      </c>
      <c r="D786" s="197" t="s">
        <v>2465</v>
      </c>
      <c r="E786" s="198">
        <v>38068</v>
      </c>
      <c r="F786" s="197" t="b">
        <v>1</v>
      </c>
      <c r="G786" s="197" t="s">
        <v>3972</v>
      </c>
      <c r="H786" s="233">
        <v>26441</v>
      </c>
    </row>
    <row r="787" spans="1:8" x14ac:dyDescent="0.25">
      <c r="A787" s="196" t="s">
        <v>1845</v>
      </c>
      <c r="B787" s="197">
        <v>48344</v>
      </c>
      <c r="C787" s="197" t="s">
        <v>3973</v>
      </c>
      <c r="D787" s="197" t="s">
        <v>2452</v>
      </c>
      <c r="E787" s="198">
        <v>45504</v>
      </c>
      <c r="F787" s="197" t="b">
        <v>1</v>
      </c>
      <c r="G787" s="197">
        <v>203490645</v>
      </c>
      <c r="H787" s="233">
        <v>32172</v>
      </c>
    </row>
    <row r="788" spans="1:8" x14ac:dyDescent="0.25">
      <c r="A788" s="196" t="s">
        <v>715</v>
      </c>
      <c r="B788" s="197">
        <v>96951</v>
      </c>
      <c r="C788" s="197" t="s">
        <v>3974</v>
      </c>
      <c r="D788" s="197" t="s">
        <v>2452</v>
      </c>
      <c r="E788" s="198">
        <v>44391</v>
      </c>
      <c r="F788" s="197" t="b">
        <v>1</v>
      </c>
      <c r="G788" s="197" t="s">
        <v>3975</v>
      </c>
      <c r="H788" s="233">
        <v>27152</v>
      </c>
    </row>
    <row r="789" spans="1:8" x14ac:dyDescent="0.25">
      <c r="A789" s="196" t="s">
        <v>970</v>
      </c>
      <c r="B789" s="197">
        <v>3816</v>
      </c>
      <c r="C789" s="197" t="s">
        <v>3976</v>
      </c>
      <c r="D789" s="197" t="s">
        <v>2452</v>
      </c>
      <c r="E789" s="198">
        <v>39946</v>
      </c>
      <c r="F789" s="197" t="b">
        <v>1</v>
      </c>
      <c r="G789" s="197" t="s">
        <v>3977</v>
      </c>
      <c r="H789" s="233">
        <v>22901</v>
      </c>
    </row>
    <row r="790" spans="1:8" x14ac:dyDescent="0.25">
      <c r="A790" s="196" t="s">
        <v>715</v>
      </c>
      <c r="B790" s="197">
        <v>96952</v>
      </c>
      <c r="C790" s="197" t="s">
        <v>3978</v>
      </c>
      <c r="D790" s="197" t="s">
        <v>2449</v>
      </c>
      <c r="E790" s="198">
        <v>44391</v>
      </c>
      <c r="F790" s="197" t="b">
        <v>1</v>
      </c>
      <c r="G790" s="197" t="s">
        <v>3979</v>
      </c>
      <c r="H790" s="233">
        <v>24123</v>
      </c>
    </row>
    <row r="791" spans="1:8" x14ac:dyDescent="0.25">
      <c r="A791" s="196" t="s">
        <v>414</v>
      </c>
      <c r="B791" s="197">
        <v>99248</v>
      </c>
      <c r="C791" s="197" t="s">
        <v>3980</v>
      </c>
      <c r="D791" s="197" t="s">
        <v>2449</v>
      </c>
      <c r="E791" s="198">
        <v>45468</v>
      </c>
      <c r="F791" s="197" t="b">
        <v>1</v>
      </c>
      <c r="G791" s="197" t="s">
        <v>3981</v>
      </c>
      <c r="H791" s="233">
        <v>29075</v>
      </c>
    </row>
    <row r="792" spans="1:8" x14ac:dyDescent="0.25">
      <c r="A792" s="196" t="s">
        <v>1348</v>
      </c>
      <c r="B792" s="197">
        <v>98661</v>
      </c>
      <c r="C792" s="197" t="s">
        <v>3982</v>
      </c>
      <c r="D792" s="197" t="s">
        <v>2449</v>
      </c>
      <c r="E792" s="198">
        <v>45148</v>
      </c>
      <c r="F792" s="197" t="b">
        <v>1</v>
      </c>
      <c r="G792" s="197" t="s">
        <v>3983</v>
      </c>
      <c r="H792" s="233">
        <v>33310</v>
      </c>
    </row>
    <row r="793" spans="1:8" x14ac:dyDescent="0.25">
      <c r="A793" s="196" t="s">
        <v>254</v>
      </c>
      <c r="B793" s="197">
        <v>30688</v>
      </c>
      <c r="C793" s="197" t="s">
        <v>3984</v>
      </c>
      <c r="D793" s="197" t="s">
        <v>2734</v>
      </c>
      <c r="E793" s="198">
        <v>44152</v>
      </c>
      <c r="F793" s="197" t="b">
        <v>1</v>
      </c>
      <c r="G793" s="197" t="s">
        <v>3985</v>
      </c>
      <c r="H793" s="233">
        <v>23659</v>
      </c>
    </row>
    <row r="794" spans="1:8" x14ac:dyDescent="0.25">
      <c r="A794" s="196" t="s">
        <v>1113</v>
      </c>
      <c r="B794" s="197">
        <v>1081</v>
      </c>
      <c r="C794" s="197" t="s">
        <v>3986</v>
      </c>
      <c r="D794" s="197" t="s">
        <v>2663</v>
      </c>
      <c r="E794" s="198">
        <v>43066</v>
      </c>
      <c r="F794" s="197" t="b">
        <v>1</v>
      </c>
      <c r="G794" s="197" t="s">
        <v>3987</v>
      </c>
      <c r="H794" s="233">
        <v>30547</v>
      </c>
    </row>
    <row r="795" spans="1:8" x14ac:dyDescent="0.25">
      <c r="A795" s="196" t="s">
        <v>414</v>
      </c>
      <c r="B795" s="197">
        <v>9751</v>
      </c>
      <c r="C795" s="197" t="s">
        <v>3988</v>
      </c>
      <c r="D795" s="197" t="s">
        <v>3302</v>
      </c>
      <c r="E795" s="198">
        <v>43301</v>
      </c>
      <c r="F795" s="197" t="b">
        <v>1</v>
      </c>
      <c r="G795" s="197" t="s">
        <v>3989</v>
      </c>
      <c r="H795" s="233">
        <v>22530</v>
      </c>
    </row>
    <row r="796" spans="1:8" x14ac:dyDescent="0.25">
      <c r="A796" s="196" t="s">
        <v>254</v>
      </c>
      <c r="B796" s="197">
        <v>96174</v>
      </c>
      <c r="C796" s="197" t="s">
        <v>3990</v>
      </c>
      <c r="D796" s="197" t="s">
        <v>2668</v>
      </c>
      <c r="E796" s="198">
        <v>43955</v>
      </c>
      <c r="F796" s="197" t="b">
        <v>1</v>
      </c>
      <c r="G796" s="197" t="s">
        <v>3991</v>
      </c>
      <c r="H796" s="233">
        <v>37136</v>
      </c>
    </row>
    <row r="797" spans="1:8" x14ac:dyDescent="0.25">
      <c r="A797" s="196" t="s">
        <v>1455</v>
      </c>
      <c r="B797" s="197">
        <v>1390</v>
      </c>
      <c r="C797" s="197" t="s">
        <v>3992</v>
      </c>
      <c r="D797" s="197" t="s">
        <v>3993</v>
      </c>
      <c r="E797" s="198">
        <v>38174</v>
      </c>
      <c r="F797" s="197" t="b">
        <v>1</v>
      </c>
      <c r="G797" s="197" t="s">
        <v>3994</v>
      </c>
      <c r="H797" s="233">
        <v>26211</v>
      </c>
    </row>
    <row r="798" spans="1:8" x14ac:dyDescent="0.25">
      <c r="A798" s="196" t="s">
        <v>1845</v>
      </c>
      <c r="B798" s="197">
        <v>7540</v>
      </c>
      <c r="C798" s="197" t="s">
        <v>3995</v>
      </c>
      <c r="D798" s="197" t="s">
        <v>3155</v>
      </c>
      <c r="E798" s="198">
        <v>42339</v>
      </c>
      <c r="F798" s="197" t="b">
        <v>1</v>
      </c>
      <c r="G798" s="197" t="s">
        <v>3996</v>
      </c>
      <c r="H798" s="233">
        <v>24727</v>
      </c>
    </row>
    <row r="799" spans="1:8" x14ac:dyDescent="0.25">
      <c r="A799" s="196" t="s">
        <v>715</v>
      </c>
      <c r="B799" s="197">
        <v>95507</v>
      </c>
      <c r="C799" s="197" t="s">
        <v>3997</v>
      </c>
      <c r="D799" s="197" t="s">
        <v>2452</v>
      </c>
      <c r="E799" s="198">
        <v>43731</v>
      </c>
      <c r="F799" s="197" t="b">
        <v>1</v>
      </c>
      <c r="G799" s="197" t="s">
        <v>3998</v>
      </c>
      <c r="H799" s="233">
        <v>25450</v>
      </c>
    </row>
    <row r="800" spans="1:8" x14ac:dyDescent="0.25">
      <c r="A800" s="196" t="s">
        <v>1516</v>
      </c>
      <c r="B800" s="197">
        <v>99240</v>
      </c>
      <c r="C800" s="197" t="s">
        <v>3999</v>
      </c>
      <c r="D800" s="197" t="s">
        <v>2449</v>
      </c>
      <c r="E800" s="198">
        <v>45461</v>
      </c>
      <c r="F800" s="197" t="b">
        <v>1</v>
      </c>
      <c r="G800" s="197" t="s">
        <v>4000</v>
      </c>
      <c r="H800" s="233">
        <v>29812</v>
      </c>
    </row>
    <row r="801" spans="1:8" x14ac:dyDescent="0.25">
      <c r="A801" s="196" t="s">
        <v>1113</v>
      </c>
      <c r="B801" s="197">
        <v>3803</v>
      </c>
      <c r="C801" s="197" t="s">
        <v>4001</v>
      </c>
      <c r="D801" s="197" t="s">
        <v>2452</v>
      </c>
      <c r="E801" s="198">
        <v>39932</v>
      </c>
      <c r="F801" s="197" t="b">
        <v>1</v>
      </c>
      <c r="G801" s="197" t="s">
        <v>4002</v>
      </c>
      <c r="H801" s="233">
        <v>27771</v>
      </c>
    </row>
    <row r="802" spans="1:8" x14ac:dyDescent="0.25">
      <c r="A802" s="196" t="s">
        <v>185</v>
      </c>
      <c r="B802" s="197">
        <v>90121</v>
      </c>
      <c r="C802" s="197" t="s">
        <v>4003</v>
      </c>
      <c r="D802" s="197" t="s">
        <v>2465</v>
      </c>
      <c r="E802" s="198">
        <v>43157</v>
      </c>
      <c r="F802" s="197" t="b">
        <v>1</v>
      </c>
      <c r="G802" s="197" t="s">
        <v>4004</v>
      </c>
      <c r="H802" s="233">
        <v>33720</v>
      </c>
    </row>
    <row r="803" spans="1:8" x14ac:dyDescent="0.25">
      <c r="A803" s="196" t="s">
        <v>1516</v>
      </c>
      <c r="B803" s="197">
        <v>80190</v>
      </c>
      <c r="C803" s="197" t="s">
        <v>4005</v>
      </c>
      <c r="D803" s="197" t="s">
        <v>2547</v>
      </c>
      <c r="E803" s="198">
        <v>43885</v>
      </c>
      <c r="F803" s="197" t="b">
        <v>1</v>
      </c>
      <c r="G803" s="197" t="s">
        <v>4006</v>
      </c>
      <c r="H803" s="233">
        <v>34964</v>
      </c>
    </row>
    <row r="804" spans="1:8" x14ac:dyDescent="0.25">
      <c r="A804" s="196" t="s">
        <v>1845</v>
      </c>
      <c r="B804" s="197">
        <v>2117</v>
      </c>
      <c r="C804" s="197" t="s">
        <v>4007</v>
      </c>
      <c r="D804" s="197" t="s">
        <v>2479</v>
      </c>
      <c r="E804" s="198">
        <v>44795</v>
      </c>
      <c r="F804" s="197" t="b">
        <v>1</v>
      </c>
      <c r="G804" s="197">
        <v>2103527313</v>
      </c>
      <c r="H804" s="233">
        <v>31948</v>
      </c>
    </row>
    <row r="805" spans="1:8" x14ac:dyDescent="0.25">
      <c r="A805" s="196" t="s">
        <v>1113</v>
      </c>
      <c r="B805" s="197">
        <v>6321</v>
      </c>
      <c r="C805" s="197" t="s">
        <v>4008</v>
      </c>
      <c r="D805" s="197" t="s">
        <v>2452</v>
      </c>
      <c r="E805" s="198">
        <v>41792</v>
      </c>
      <c r="F805" s="197" t="b">
        <v>1</v>
      </c>
      <c r="G805" s="197" t="s">
        <v>4009</v>
      </c>
      <c r="H805" s="233">
        <v>29104</v>
      </c>
    </row>
    <row r="806" spans="1:8" x14ac:dyDescent="0.25">
      <c r="A806" s="196" t="s">
        <v>254</v>
      </c>
      <c r="B806" s="197">
        <v>1996</v>
      </c>
      <c r="C806" s="197" t="s">
        <v>4010</v>
      </c>
      <c r="D806" s="197" t="s">
        <v>4011</v>
      </c>
      <c r="E806" s="198">
        <v>45579</v>
      </c>
      <c r="F806" s="197" t="b">
        <v>1</v>
      </c>
      <c r="G806" s="197" t="s">
        <v>4012</v>
      </c>
      <c r="H806" s="233">
        <v>31045</v>
      </c>
    </row>
    <row r="807" spans="1:8" x14ac:dyDescent="0.25">
      <c r="A807" s="196" t="s">
        <v>1778</v>
      </c>
      <c r="B807" s="197">
        <v>48024</v>
      </c>
      <c r="C807" s="197" t="s">
        <v>4013</v>
      </c>
      <c r="D807" s="197" t="s">
        <v>2432</v>
      </c>
      <c r="E807" s="198">
        <v>42975</v>
      </c>
      <c r="F807" s="197" t="b">
        <v>1</v>
      </c>
      <c r="G807" s="197">
        <v>2102489971</v>
      </c>
      <c r="H807" s="233">
        <v>32922</v>
      </c>
    </row>
    <row r="808" spans="1:8" x14ac:dyDescent="0.25">
      <c r="A808" s="196" t="s">
        <v>2419</v>
      </c>
      <c r="B808" s="197">
        <v>45449</v>
      </c>
      <c r="C808" s="197" t="s">
        <v>4013</v>
      </c>
      <c r="D808" s="197" t="s">
        <v>2432</v>
      </c>
      <c r="E808" s="198">
        <v>43950</v>
      </c>
      <c r="F808" s="197" t="b">
        <v>1</v>
      </c>
      <c r="G808" s="197">
        <v>2102489971</v>
      </c>
      <c r="H808" s="233">
        <v>32922</v>
      </c>
    </row>
    <row r="809" spans="1:8" x14ac:dyDescent="0.25">
      <c r="A809" s="196" t="s">
        <v>1845</v>
      </c>
      <c r="B809" s="197">
        <v>48292</v>
      </c>
      <c r="C809" s="197" t="s">
        <v>4014</v>
      </c>
      <c r="D809" s="197" t="s">
        <v>3799</v>
      </c>
      <c r="E809" s="198">
        <v>45362</v>
      </c>
      <c r="F809" s="197" t="b">
        <v>1</v>
      </c>
      <c r="G809" s="197">
        <v>1705730308</v>
      </c>
      <c r="H809" s="233">
        <v>32917</v>
      </c>
    </row>
    <row r="810" spans="1:8" x14ac:dyDescent="0.25">
      <c r="A810" s="196" t="s">
        <v>185</v>
      </c>
      <c r="B810" s="197">
        <v>98605</v>
      </c>
      <c r="C810" s="197" t="s">
        <v>4015</v>
      </c>
      <c r="D810" s="197" t="s">
        <v>2446</v>
      </c>
      <c r="E810" s="198">
        <v>45133</v>
      </c>
      <c r="F810" s="197" t="b">
        <v>1</v>
      </c>
      <c r="G810" s="197" t="s">
        <v>4016</v>
      </c>
      <c r="H810" s="233">
        <v>36856</v>
      </c>
    </row>
    <row r="811" spans="1:8" x14ac:dyDescent="0.25">
      <c r="A811" s="196" t="s">
        <v>185</v>
      </c>
      <c r="B811" s="197">
        <v>98730</v>
      </c>
      <c r="C811" s="197" t="s">
        <v>4017</v>
      </c>
      <c r="D811" s="197" t="s">
        <v>2428</v>
      </c>
      <c r="E811" s="198">
        <v>45174</v>
      </c>
      <c r="F811" s="197" t="b">
        <v>1</v>
      </c>
      <c r="G811" s="197" t="s">
        <v>4018</v>
      </c>
      <c r="H811" s="233">
        <v>37372</v>
      </c>
    </row>
    <row r="812" spans="1:8" x14ac:dyDescent="0.25">
      <c r="A812" s="196" t="s">
        <v>254</v>
      </c>
      <c r="B812" s="197">
        <v>98965</v>
      </c>
      <c r="C812" s="197" t="s">
        <v>4019</v>
      </c>
      <c r="D812" s="197" t="s">
        <v>2668</v>
      </c>
      <c r="E812" s="198">
        <v>45335</v>
      </c>
      <c r="F812" s="197" t="b">
        <v>1</v>
      </c>
      <c r="G812" s="197" t="s">
        <v>4020</v>
      </c>
      <c r="H812" s="233">
        <v>35382</v>
      </c>
    </row>
    <row r="813" spans="1:8" x14ac:dyDescent="0.25">
      <c r="A813" s="196" t="s">
        <v>1232</v>
      </c>
      <c r="B813" s="197">
        <v>8220</v>
      </c>
      <c r="C813" s="197" t="s">
        <v>4021</v>
      </c>
      <c r="D813" s="197" t="s">
        <v>2479</v>
      </c>
      <c r="E813" s="198">
        <v>42625</v>
      </c>
      <c r="F813" s="197" t="b">
        <v>1</v>
      </c>
      <c r="G813" s="197" t="s">
        <v>4022</v>
      </c>
      <c r="H813" s="233">
        <v>25748</v>
      </c>
    </row>
    <row r="814" spans="1:8" x14ac:dyDescent="0.25">
      <c r="A814" s="196" t="s">
        <v>970</v>
      </c>
      <c r="B814" s="197">
        <v>97679</v>
      </c>
      <c r="C814" s="197" t="s">
        <v>4023</v>
      </c>
      <c r="D814" s="197" t="s">
        <v>2522</v>
      </c>
      <c r="E814" s="198">
        <v>44656</v>
      </c>
      <c r="F814" s="197" t="b">
        <v>1</v>
      </c>
      <c r="G814" s="197" t="s">
        <v>4024</v>
      </c>
      <c r="H814" s="233">
        <v>36966</v>
      </c>
    </row>
    <row r="815" spans="1:8" x14ac:dyDescent="0.25">
      <c r="A815" s="196" t="s">
        <v>1113</v>
      </c>
      <c r="B815" s="197">
        <v>8852</v>
      </c>
      <c r="C815" s="197" t="s">
        <v>4025</v>
      </c>
      <c r="D815" s="197" t="s">
        <v>2449</v>
      </c>
      <c r="E815" s="198">
        <v>42864</v>
      </c>
      <c r="F815" s="197" t="b">
        <v>1</v>
      </c>
      <c r="G815" s="197" t="s">
        <v>4026</v>
      </c>
      <c r="H815" s="233">
        <v>26728</v>
      </c>
    </row>
    <row r="816" spans="1:8" x14ac:dyDescent="0.25">
      <c r="A816" s="196" t="s">
        <v>715</v>
      </c>
      <c r="B816" s="197">
        <v>3837</v>
      </c>
      <c r="C816" s="197" t="s">
        <v>4027</v>
      </c>
      <c r="D816" s="197" t="s">
        <v>2547</v>
      </c>
      <c r="E816" s="198">
        <v>39979</v>
      </c>
      <c r="F816" s="197" t="b">
        <v>1</v>
      </c>
      <c r="G816" s="197" t="s">
        <v>4028</v>
      </c>
      <c r="H816" s="233">
        <v>32965</v>
      </c>
    </row>
    <row r="817" spans="1:8" x14ac:dyDescent="0.25">
      <c r="A817" s="196" t="s">
        <v>970</v>
      </c>
      <c r="B817" s="197">
        <v>98297</v>
      </c>
      <c r="C817" s="197" t="s">
        <v>4029</v>
      </c>
      <c r="D817" s="197" t="s">
        <v>2449</v>
      </c>
      <c r="E817" s="198">
        <v>45012</v>
      </c>
      <c r="F817" s="197" t="b">
        <v>1</v>
      </c>
      <c r="G817" s="197" t="s">
        <v>4030</v>
      </c>
      <c r="H817" s="233">
        <v>37091</v>
      </c>
    </row>
    <row r="818" spans="1:8" x14ac:dyDescent="0.25">
      <c r="A818" s="196" t="s">
        <v>884</v>
      </c>
      <c r="B818" s="197">
        <v>9570</v>
      </c>
      <c r="C818" s="197" t="s">
        <v>4031</v>
      </c>
      <c r="D818" s="197" t="s">
        <v>2547</v>
      </c>
      <c r="E818" s="198">
        <v>43227</v>
      </c>
      <c r="F818" s="197" t="b">
        <v>1</v>
      </c>
      <c r="G818" s="197" t="s">
        <v>4032</v>
      </c>
      <c r="H818" s="233">
        <v>34782</v>
      </c>
    </row>
    <row r="819" spans="1:8" x14ac:dyDescent="0.25">
      <c r="A819" s="196" t="s">
        <v>254</v>
      </c>
      <c r="B819" s="197">
        <v>1014</v>
      </c>
      <c r="C819" s="197" t="s">
        <v>4033</v>
      </c>
      <c r="D819" s="197" t="s">
        <v>4034</v>
      </c>
      <c r="E819" s="198">
        <v>32832</v>
      </c>
      <c r="F819" s="197" t="b">
        <v>1</v>
      </c>
      <c r="G819" s="197" t="s">
        <v>4035</v>
      </c>
      <c r="H819" s="233">
        <v>21839</v>
      </c>
    </row>
    <row r="820" spans="1:8" x14ac:dyDescent="0.25">
      <c r="A820" s="196" t="s">
        <v>254</v>
      </c>
      <c r="B820" s="197">
        <v>1000</v>
      </c>
      <c r="C820" s="197" t="s">
        <v>4036</v>
      </c>
      <c r="D820" s="197" t="s">
        <v>3879</v>
      </c>
      <c r="E820" s="198">
        <v>31048</v>
      </c>
      <c r="F820" s="197" t="b">
        <v>1</v>
      </c>
      <c r="G820" s="197" t="s">
        <v>4037</v>
      </c>
      <c r="H820" s="233">
        <v>20843</v>
      </c>
    </row>
    <row r="821" spans="1:8" x14ac:dyDescent="0.25">
      <c r="A821" s="196" t="s">
        <v>1722</v>
      </c>
      <c r="B821" s="197">
        <v>20231</v>
      </c>
      <c r="C821" s="197" t="s">
        <v>4038</v>
      </c>
      <c r="D821" s="197" t="s">
        <v>2465</v>
      </c>
      <c r="E821" s="198">
        <v>32902</v>
      </c>
      <c r="F821" s="197" t="b">
        <v>1</v>
      </c>
      <c r="G821" s="197" t="s">
        <v>4039</v>
      </c>
      <c r="H821" s="233">
        <v>25699</v>
      </c>
    </row>
    <row r="822" spans="1:8" x14ac:dyDescent="0.25">
      <c r="A822" s="196" t="s">
        <v>254</v>
      </c>
      <c r="B822" s="197">
        <v>1001</v>
      </c>
      <c r="C822" s="197" t="s">
        <v>4040</v>
      </c>
      <c r="D822" s="197" t="s">
        <v>3879</v>
      </c>
      <c r="E822" s="198">
        <v>31048</v>
      </c>
      <c r="F822" s="197" t="b">
        <v>1</v>
      </c>
      <c r="G822" s="197"/>
      <c r="H822" s="233">
        <v>12362</v>
      </c>
    </row>
    <row r="823" spans="1:8" x14ac:dyDescent="0.25">
      <c r="A823" s="196" t="s">
        <v>1845</v>
      </c>
      <c r="B823" s="197">
        <v>48171</v>
      </c>
      <c r="C823" s="197" t="s">
        <v>4041</v>
      </c>
      <c r="D823" s="197" t="s">
        <v>2547</v>
      </c>
      <c r="E823" s="198">
        <v>44970</v>
      </c>
      <c r="F823" s="197" t="b">
        <v>1</v>
      </c>
      <c r="G823" s="197">
        <v>4100085848</v>
      </c>
      <c r="H823" s="233">
        <v>30189</v>
      </c>
    </row>
    <row r="824" spans="1:8" x14ac:dyDescent="0.25">
      <c r="A824" s="196" t="s">
        <v>1232</v>
      </c>
      <c r="B824" s="197">
        <v>97873</v>
      </c>
      <c r="C824" s="197" t="s">
        <v>4042</v>
      </c>
      <c r="D824" s="197" t="s">
        <v>2452</v>
      </c>
      <c r="E824" s="198">
        <v>44739</v>
      </c>
      <c r="F824" s="197" t="b">
        <v>1</v>
      </c>
      <c r="G824" s="197" t="s">
        <v>4043</v>
      </c>
      <c r="H824" s="233">
        <v>20496</v>
      </c>
    </row>
    <row r="825" spans="1:8" x14ac:dyDescent="0.25">
      <c r="A825" s="196" t="s">
        <v>1113</v>
      </c>
      <c r="B825" s="197">
        <v>99396</v>
      </c>
      <c r="C825" s="197" t="s">
        <v>4044</v>
      </c>
      <c r="D825" s="197" t="s">
        <v>2449</v>
      </c>
      <c r="E825" s="198">
        <v>45517</v>
      </c>
      <c r="F825" s="197" t="b">
        <v>1</v>
      </c>
      <c r="G825" s="197" t="s">
        <v>4045</v>
      </c>
      <c r="H825" s="233">
        <v>31505</v>
      </c>
    </row>
    <row r="826" spans="1:8" x14ac:dyDescent="0.25">
      <c r="A826" s="196" t="s">
        <v>1613</v>
      </c>
      <c r="B826" s="197">
        <v>67383</v>
      </c>
      <c r="C826" s="197" t="s">
        <v>4046</v>
      </c>
      <c r="D826" s="197" t="s">
        <v>2755</v>
      </c>
      <c r="E826" s="198">
        <v>43538</v>
      </c>
      <c r="F826" s="197" t="b">
        <v>1</v>
      </c>
      <c r="G826" s="197" t="s">
        <v>4047</v>
      </c>
      <c r="H826" s="233">
        <v>29651</v>
      </c>
    </row>
    <row r="827" spans="1:8" x14ac:dyDescent="0.25">
      <c r="A827" s="196" t="s">
        <v>715</v>
      </c>
      <c r="B827" s="197">
        <v>98195</v>
      </c>
      <c r="C827" s="197" t="s">
        <v>4048</v>
      </c>
      <c r="D827" s="197" t="s">
        <v>2452</v>
      </c>
      <c r="E827" s="198">
        <v>44929</v>
      </c>
      <c r="F827" s="197" t="b">
        <v>1</v>
      </c>
      <c r="G827" s="197"/>
      <c r="H827" s="233">
        <v>30273</v>
      </c>
    </row>
    <row r="828" spans="1:8" x14ac:dyDescent="0.25">
      <c r="A828" s="196" t="s">
        <v>819</v>
      </c>
      <c r="B828" s="197">
        <v>98702</v>
      </c>
      <c r="C828" s="197" t="s">
        <v>4049</v>
      </c>
      <c r="D828" s="197" t="s">
        <v>2452</v>
      </c>
      <c r="E828" s="198">
        <v>45161</v>
      </c>
      <c r="F828" s="197" t="b">
        <v>1</v>
      </c>
      <c r="G828" s="197" t="s">
        <v>4050</v>
      </c>
      <c r="H828" s="233">
        <v>30431</v>
      </c>
    </row>
    <row r="829" spans="1:8" x14ac:dyDescent="0.25">
      <c r="A829" s="196" t="s">
        <v>1455</v>
      </c>
      <c r="B829" s="197">
        <v>8099</v>
      </c>
      <c r="C829" s="197" t="s">
        <v>4051</v>
      </c>
      <c r="D829" s="197" t="s">
        <v>2547</v>
      </c>
      <c r="E829" s="198">
        <v>42569</v>
      </c>
      <c r="F829" s="197" t="b">
        <v>1</v>
      </c>
      <c r="G829" s="197" t="s">
        <v>4052</v>
      </c>
      <c r="H829" s="233">
        <v>24440</v>
      </c>
    </row>
    <row r="830" spans="1:8" x14ac:dyDescent="0.25">
      <c r="A830" s="196" t="s">
        <v>185</v>
      </c>
      <c r="B830" s="197">
        <v>97099</v>
      </c>
      <c r="C830" s="197" t="s">
        <v>4053</v>
      </c>
      <c r="D830" s="197" t="s">
        <v>2428</v>
      </c>
      <c r="E830" s="198">
        <v>44468</v>
      </c>
      <c r="F830" s="197" t="b">
        <v>1</v>
      </c>
      <c r="G830" s="197" t="s">
        <v>4054</v>
      </c>
      <c r="H830" s="233">
        <v>28013</v>
      </c>
    </row>
    <row r="831" spans="1:8" x14ac:dyDescent="0.25">
      <c r="A831" s="196" t="s">
        <v>1348</v>
      </c>
      <c r="B831" s="197">
        <v>7960</v>
      </c>
      <c r="C831" s="197" t="s">
        <v>4055</v>
      </c>
      <c r="D831" s="197" t="s">
        <v>2522</v>
      </c>
      <c r="E831" s="198">
        <v>42510</v>
      </c>
      <c r="F831" s="197" t="b">
        <v>1</v>
      </c>
      <c r="G831" s="197" t="s">
        <v>4056</v>
      </c>
      <c r="H831" s="233">
        <v>31425</v>
      </c>
    </row>
    <row r="832" spans="1:8" x14ac:dyDescent="0.25">
      <c r="A832" s="196" t="s">
        <v>1232</v>
      </c>
      <c r="B832" s="197">
        <v>98388</v>
      </c>
      <c r="C832" s="197" t="s">
        <v>4057</v>
      </c>
      <c r="D832" s="197" t="s">
        <v>2452</v>
      </c>
      <c r="E832" s="198">
        <v>45048</v>
      </c>
      <c r="F832" s="197" t="b">
        <v>1</v>
      </c>
      <c r="G832" s="197" t="s">
        <v>4058</v>
      </c>
      <c r="H832" s="233">
        <v>37074</v>
      </c>
    </row>
    <row r="833" spans="1:8" x14ac:dyDescent="0.25">
      <c r="A833" s="196" t="s">
        <v>414</v>
      </c>
      <c r="B833" s="197">
        <v>99006</v>
      </c>
      <c r="C833" s="197" t="s">
        <v>4059</v>
      </c>
      <c r="D833" s="197" t="s">
        <v>2449</v>
      </c>
      <c r="E833" s="198">
        <v>45370</v>
      </c>
      <c r="F833" s="197" t="b">
        <v>1</v>
      </c>
      <c r="G833" s="197" t="s">
        <v>4060</v>
      </c>
      <c r="H833" s="233">
        <v>27155</v>
      </c>
    </row>
    <row r="834" spans="1:8" x14ac:dyDescent="0.25">
      <c r="A834" s="196" t="s">
        <v>552</v>
      </c>
      <c r="B834" s="197">
        <v>5677</v>
      </c>
      <c r="C834" s="197" t="s">
        <v>4061</v>
      </c>
      <c r="D834" s="197" t="s">
        <v>2452</v>
      </c>
      <c r="E834" s="198">
        <v>41295</v>
      </c>
      <c r="F834" s="197" t="b">
        <v>1</v>
      </c>
      <c r="G834" s="197" t="s">
        <v>4062</v>
      </c>
      <c r="H834" s="233">
        <v>24828</v>
      </c>
    </row>
    <row r="835" spans="1:8" x14ac:dyDescent="0.25">
      <c r="A835" s="196" t="s">
        <v>819</v>
      </c>
      <c r="B835" s="197">
        <v>4476</v>
      </c>
      <c r="C835" s="197" t="s">
        <v>4063</v>
      </c>
      <c r="D835" s="197" t="s">
        <v>2452</v>
      </c>
      <c r="E835" s="198">
        <v>40653</v>
      </c>
      <c r="F835" s="197" t="b">
        <v>1</v>
      </c>
      <c r="G835" s="197" t="s">
        <v>4064</v>
      </c>
      <c r="H835" s="233">
        <v>25778</v>
      </c>
    </row>
    <row r="836" spans="1:8" x14ac:dyDescent="0.25">
      <c r="A836" s="196" t="s">
        <v>715</v>
      </c>
      <c r="B836" s="197">
        <v>99337</v>
      </c>
      <c r="C836" s="197" t="s">
        <v>4065</v>
      </c>
      <c r="D836" s="197" t="s">
        <v>2479</v>
      </c>
      <c r="E836" s="198">
        <v>45497</v>
      </c>
      <c r="F836" s="197" t="b">
        <v>1</v>
      </c>
      <c r="G836" s="197" t="s">
        <v>4066</v>
      </c>
      <c r="H836" s="233">
        <v>25439</v>
      </c>
    </row>
    <row r="837" spans="1:8" x14ac:dyDescent="0.25">
      <c r="A837" s="196" t="s">
        <v>715</v>
      </c>
      <c r="B837" s="197">
        <v>7935</v>
      </c>
      <c r="C837" s="197" t="s">
        <v>4067</v>
      </c>
      <c r="D837" s="197" t="s">
        <v>2449</v>
      </c>
      <c r="E837" s="198">
        <v>42507</v>
      </c>
      <c r="F837" s="197" t="b">
        <v>1</v>
      </c>
      <c r="G837" s="197" t="s">
        <v>4068</v>
      </c>
      <c r="H837" s="233">
        <v>33756</v>
      </c>
    </row>
    <row r="838" spans="1:8" x14ac:dyDescent="0.25">
      <c r="A838" s="196" t="s">
        <v>884</v>
      </c>
      <c r="B838" s="197">
        <v>96595</v>
      </c>
      <c r="C838" s="197" t="s">
        <v>4069</v>
      </c>
      <c r="D838" s="197" t="s">
        <v>2470</v>
      </c>
      <c r="E838" s="198">
        <v>44159</v>
      </c>
      <c r="F838" s="197" t="b">
        <v>1</v>
      </c>
      <c r="G838" s="197" t="s">
        <v>4070</v>
      </c>
      <c r="H838" s="233">
        <v>36212</v>
      </c>
    </row>
    <row r="839" spans="1:8" x14ac:dyDescent="0.25">
      <c r="A839" s="196" t="s">
        <v>715</v>
      </c>
      <c r="B839" s="197">
        <v>9772</v>
      </c>
      <c r="C839" s="197" t="s">
        <v>4071</v>
      </c>
      <c r="D839" s="197" t="s">
        <v>2547</v>
      </c>
      <c r="E839" s="198">
        <v>43311</v>
      </c>
      <c r="F839" s="197" t="b">
        <v>1</v>
      </c>
      <c r="G839" s="197" t="s">
        <v>4072</v>
      </c>
      <c r="H839" s="233">
        <v>35365</v>
      </c>
    </row>
    <row r="840" spans="1:8" x14ac:dyDescent="0.25">
      <c r="A840" s="196" t="s">
        <v>1722</v>
      </c>
      <c r="B840" s="197">
        <v>10032</v>
      </c>
      <c r="C840" s="197" t="s">
        <v>4073</v>
      </c>
      <c r="D840" s="197" t="s">
        <v>2443</v>
      </c>
      <c r="E840" s="198">
        <v>37319</v>
      </c>
      <c r="F840" s="197" t="b">
        <v>1</v>
      </c>
      <c r="G840" s="197" t="s">
        <v>4074</v>
      </c>
      <c r="H840" s="233">
        <v>28174</v>
      </c>
    </row>
    <row r="841" spans="1:8" x14ac:dyDescent="0.25">
      <c r="A841" s="196" t="s">
        <v>1845</v>
      </c>
      <c r="B841" s="197">
        <v>48145</v>
      </c>
      <c r="C841" s="197" t="s">
        <v>4075</v>
      </c>
      <c r="D841" s="197" t="s">
        <v>2452</v>
      </c>
      <c r="E841" s="198">
        <v>44663</v>
      </c>
      <c r="F841" s="197" t="b">
        <v>1</v>
      </c>
      <c r="G841" s="197">
        <v>2107198031</v>
      </c>
      <c r="H841" s="233">
        <v>27610</v>
      </c>
    </row>
    <row r="842" spans="1:8" x14ac:dyDescent="0.25">
      <c r="A842" s="196" t="s">
        <v>1845</v>
      </c>
      <c r="B842" s="197">
        <v>48138</v>
      </c>
      <c r="C842" s="197" t="s">
        <v>4076</v>
      </c>
      <c r="D842" s="197" t="s">
        <v>2452</v>
      </c>
      <c r="E842" s="198">
        <v>44607</v>
      </c>
      <c r="F842" s="197" t="b">
        <v>1</v>
      </c>
      <c r="G842" s="197">
        <v>2106368036</v>
      </c>
      <c r="H842" s="233">
        <v>25553</v>
      </c>
    </row>
    <row r="843" spans="1:8" x14ac:dyDescent="0.25">
      <c r="A843" s="196" t="s">
        <v>1675</v>
      </c>
      <c r="B843" s="197">
        <v>55596</v>
      </c>
      <c r="C843" s="197" t="s">
        <v>4077</v>
      </c>
      <c r="D843" s="197" t="s">
        <v>2425</v>
      </c>
      <c r="E843" s="198">
        <v>44319</v>
      </c>
      <c r="F843" s="197" t="b">
        <v>1</v>
      </c>
      <c r="G843" s="197" t="s">
        <v>4078</v>
      </c>
      <c r="H843" s="233">
        <v>34515</v>
      </c>
    </row>
    <row r="844" spans="1:8" x14ac:dyDescent="0.25">
      <c r="A844" s="196" t="s">
        <v>1348</v>
      </c>
      <c r="B844" s="197">
        <v>98609</v>
      </c>
      <c r="C844" s="197" t="s">
        <v>4079</v>
      </c>
      <c r="D844" s="197" t="s">
        <v>2449</v>
      </c>
      <c r="E844" s="198">
        <v>45135</v>
      </c>
      <c r="F844" s="197" t="b">
        <v>1</v>
      </c>
      <c r="G844" s="197" t="s">
        <v>4080</v>
      </c>
      <c r="H844" s="233">
        <v>28101</v>
      </c>
    </row>
    <row r="845" spans="1:8" x14ac:dyDescent="0.25">
      <c r="A845" s="196" t="s">
        <v>1613</v>
      </c>
      <c r="B845" s="197">
        <v>67541</v>
      </c>
      <c r="C845" s="197" t="s">
        <v>4081</v>
      </c>
      <c r="D845" s="197" t="s">
        <v>2645</v>
      </c>
      <c r="E845" s="198">
        <v>43711</v>
      </c>
      <c r="F845" s="197" t="b">
        <v>1</v>
      </c>
      <c r="G845" s="197" t="s">
        <v>4082</v>
      </c>
      <c r="H845" s="233">
        <v>30752</v>
      </c>
    </row>
    <row r="846" spans="1:8" x14ac:dyDescent="0.25">
      <c r="A846" s="196" t="s">
        <v>715</v>
      </c>
      <c r="B846" s="197">
        <v>1163</v>
      </c>
      <c r="C846" s="197" t="s">
        <v>4083</v>
      </c>
      <c r="D846" s="197" t="s">
        <v>2547</v>
      </c>
      <c r="E846" s="198">
        <v>37370</v>
      </c>
      <c r="F846" s="197" t="b">
        <v>1</v>
      </c>
      <c r="G846" s="197" t="s">
        <v>4084</v>
      </c>
      <c r="H846" s="233">
        <v>28360</v>
      </c>
    </row>
    <row r="847" spans="1:8" x14ac:dyDescent="0.25">
      <c r="A847" s="196" t="s">
        <v>32</v>
      </c>
      <c r="B847" s="197">
        <v>90116</v>
      </c>
      <c r="C847" s="197" t="s">
        <v>4085</v>
      </c>
      <c r="D847" s="197" t="s">
        <v>2627</v>
      </c>
      <c r="E847" s="198">
        <v>43045</v>
      </c>
      <c r="F847" s="197" t="b">
        <v>1</v>
      </c>
      <c r="G847" s="197" t="s">
        <v>4086</v>
      </c>
      <c r="H847" s="233">
        <v>26652</v>
      </c>
    </row>
    <row r="848" spans="1:8" x14ac:dyDescent="0.25">
      <c r="A848" s="196" t="s">
        <v>1348</v>
      </c>
      <c r="B848" s="197">
        <v>3167</v>
      </c>
      <c r="C848" s="197" t="s">
        <v>4087</v>
      </c>
      <c r="D848" s="197" t="s">
        <v>2452</v>
      </c>
      <c r="E848" s="198">
        <v>39202</v>
      </c>
      <c r="F848" s="197" t="b">
        <v>1</v>
      </c>
      <c r="G848" s="197" t="s">
        <v>4088</v>
      </c>
      <c r="H848" s="233">
        <v>21148</v>
      </c>
    </row>
    <row r="849" spans="1:8" x14ac:dyDescent="0.25">
      <c r="A849" s="196" t="s">
        <v>185</v>
      </c>
      <c r="B849" s="197">
        <v>90047</v>
      </c>
      <c r="C849" s="197" t="s">
        <v>4089</v>
      </c>
      <c r="D849" s="197" t="s">
        <v>2428</v>
      </c>
      <c r="E849" s="198">
        <v>42317</v>
      </c>
      <c r="F849" s="197" t="b">
        <v>1</v>
      </c>
      <c r="G849" s="197" t="s">
        <v>4090</v>
      </c>
      <c r="H849" s="233">
        <v>25402</v>
      </c>
    </row>
    <row r="850" spans="1:8" x14ac:dyDescent="0.25">
      <c r="A850" s="196" t="s">
        <v>715</v>
      </c>
      <c r="B850" s="197">
        <v>96902</v>
      </c>
      <c r="C850" s="197" t="s">
        <v>4091</v>
      </c>
      <c r="D850" s="197" t="s">
        <v>2479</v>
      </c>
      <c r="E850" s="198">
        <v>44365</v>
      </c>
      <c r="F850" s="197" t="b">
        <v>1</v>
      </c>
      <c r="G850" s="197" t="s">
        <v>4092</v>
      </c>
      <c r="H850" s="233">
        <v>26187</v>
      </c>
    </row>
    <row r="851" spans="1:8" x14ac:dyDescent="0.25">
      <c r="A851" s="196" t="s">
        <v>1113</v>
      </c>
      <c r="B851" s="197">
        <v>95031</v>
      </c>
      <c r="C851" s="197" t="s">
        <v>4093</v>
      </c>
      <c r="D851" s="197" t="s">
        <v>2438</v>
      </c>
      <c r="E851" s="198">
        <v>43474</v>
      </c>
      <c r="F851" s="197" t="b">
        <v>1</v>
      </c>
      <c r="G851" s="197" t="s">
        <v>4094</v>
      </c>
      <c r="H851" s="233">
        <v>31320</v>
      </c>
    </row>
    <row r="852" spans="1:8" x14ac:dyDescent="0.25">
      <c r="A852" s="196" t="s">
        <v>1577</v>
      </c>
      <c r="B852" s="197">
        <v>90118</v>
      </c>
      <c r="C852" s="197" t="s">
        <v>4095</v>
      </c>
      <c r="D852" s="197" t="s">
        <v>2663</v>
      </c>
      <c r="E852" s="198">
        <v>43073</v>
      </c>
      <c r="F852" s="197" t="b">
        <v>1</v>
      </c>
      <c r="G852" s="197" t="s">
        <v>4096</v>
      </c>
      <c r="H852" s="233">
        <v>35518</v>
      </c>
    </row>
    <row r="853" spans="1:8" x14ac:dyDescent="0.25">
      <c r="A853" s="196" t="s">
        <v>1113</v>
      </c>
      <c r="B853" s="197">
        <v>8716</v>
      </c>
      <c r="C853" s="197" t="s">
        <v>4097</v>
      </c>
      <c r="D853" s="197" t="s">
        <v>2452</v>
      </c>
      <c r="E853" s="198">
        <v>42793</v>
      </c>
      <c r="F853" s="197" t="b">
        <v>1</v>
      </c>
      <c r="G853" s="197" t="s">
        <v>4098</v>
      </c>
      <c r="H853" s="233">
        <v>30765</v>
      </c>
    </row>
    <row r="854" spans="1:8" x14ac:dyDescent="0.25">
      <c r="A854" s="196" t="s">
        <v>1516</v>
      </c>
      <c r="B854" s="197">
        <v>99054</v>
      </c>
      <c r="C854" s="197" t="s">
        <v>4099</v>
      </c>
      <c r="D854" s="197" t="s">
        <v>2452</v>
      </c>
      <c r="E854" s="198">
        <v>45387</v>
      </c>
      <c r="F854" s="197" t="b">
        <v>1</v>
      </c>
      <c r="G854" s="197" t="s">
        <v>4100</v>
      </c>
      <c r="H854" s="233">
        <v>35432</v>
      </c>
    </row>
    <row r="855" spans="1:8" x14ac:dyDescent="0.25">
      <c r="A855" s="196" t="s">
        <v>414</v>
      </c>
      <c r="B855" s="197">
        <v>98978</v>
      </c>
      <c r="C855" s="197" t="s">
        <v>4101</v>
      </c>
      <c r="D855" s="197" t="s">
        <v>2452</v>
      </c>
      <c r="E855" s="198">
        <v>45348</v>
      </c>
      <c r="F855" s="197" t="b">
        <v>1</v>
      </c>
      <c r="G855" s="197" t="s">
        <v>4102</v>
      </c>
      <c r="H855" s="233">
        <v>29845</v>
      </c>
    </row>
    <row r="856" spans="1:8" x14ac:dyDescent="0.25">
      <c r="A856" s="196" t="s">
        <v>1516</v>
      </c>
      <c r="B856" s="197">
        <v>99258</v>
      </c>
      <c r="C856" s="197" t="s">
        <v>4103</v>
      </c>
      <c r="D856" s="197" t="s">
        <v>2470</v>
      </c>
      <c r="E856" s="198">
        <v>45468</v>
      </c>
      <c r="F856" s="197" t="b">
        <v>1</v>
      </c>
      <c r="G856" s="197" t="s">
        <v>4104</v>
      </c>
      <c r="H856" s="233">
        <v>26675</v>
      </c>
    </row>
    <row r="857" spans="1:8" x14ac:dyDescent="0.25">
      <c r="A857" s="196" t="s">
        <v>254</v>
      </c>
      <c r="B857" s="197">
        <v>98836</v>
      </c>
      <c r="C857" s="197" t="s">
        <v>4105</v>
      </c>
      <c r="D857" s="197" t="s">
        <v>2734</v>
      </c>
      <c r="E857" s="198">
        <v>45236</v>
      </c>
      <c r="F857" s="197" t="b">
        <v>1</v>
      </c>
      <c r="G857" s="197" t="s">
        <v>4106</v>
      </c>
      <c r="H857" s="233">
        <v>29559</v>
      </c>
    </row>
    <row r="858" spans="1:8" x14ac:dyDescent="0.25">
      <c r="A858" s="196" t="s">
        <v>2417</v>
      </c>
      <c r="B858" s="197">
        <v>96680</v>
      </c>
      <c r="C858" s="197" t="s">
        <v>4107</v>
      </c>
      <c r="D858" s="197" t="s">
        <v>2449</v>
      </c>
      <c r="E858" s="198">
        <v>44249</v>
      </c>
      <c r="F858" s="197" t="b">
        <v>1</v>
      </c>
      <c r="G858" s="197" t="s">
        <v>4108</v>
      </c>
      <c r="H858" s="233">
        <v>29664</v>
      </c>
    </row>
    <row r="859" spans="1:8" x14ac:dyDescent="0.25">
      <c r="A859" s="196" t="s">
        <v>414</v>
      </c>
      <c r="B859" s="197">
        <v>8700</v>
      </c>
      <c r="C859" s="197" t="s">
        <v>4109</v>
      </c>
      <c r="D859" s="197" t="s">
        <v>2438</v>
      </c>
      <c r="E859" s="198">
        <v>42781</v>
      </c>
      <c r="F859" s="197" t="b">
        <v>1</v>
      </c>
      <c r="G859" s="197" t="s">
        <v>4110</v>
      </c>
      <c r="H859" s="233">
        <v>30297</v>
      </c>
    </row>
    <row r="860" spans="1:8" x14ac:dyDescent="0.25">
      <c r="A860" s="196" t="s">
        <v>1516</v>
      </c>
      <c r="B860" s="197">
        <v>6978</v>
      </c>
      <c r="C860" s="197" t="s">
        <v>4111</v>
      </c>
      <c r="D860" s="197" t="s">
        <v>2465</v>
      </c>
      <c r="E860" s="198">
        <v>42009</v>
      </c>
      <c r="F860" s="197" t="b">
        <v>1</v>
      </c>
      <c r="G860" s="197" t="s">
        <v>4112</v>
      </c>
      <c r="H860" s="233">
        <v>33022</v>
      </c>
    </row>
    <row r="861" spans="1:8" x14ac:dyDescent="0.25">
      <c r="A861" s="196" t="s">
        <v>1113</v>
      </c>
      <c r="B861" s="197">
        <v>8733</v>
      </c>
      <c r="C861" s="197" t="s">
        <v>4113</v>
      </c>
      <c r="D861" s="197" t="s">
        <v>2547</v>
      </c>
      <c r="E861" s="198">
        <v>42807</v>
      </c>
      <c r="F861" s="197" t="b">
        <v>1</v>
      </c>
      <c r="G861" s="197" t="s">
        <v>4114</v>
      </c>
      <c r="H861" s="233">
        <v>32560</v>
      </c>
    </row>
    <row r="862" spans="1:8" x14ac:dyDescent="0.25">
      <c r="A862" s="196" t="s">
        <v>414</v>
      </c>
      <c r="B862" s="197">
        <v>98721</v>
      </c>
      <c r="C862" s="197" t="s">
        <v>4115</v>
      </c>
      <c r="D862" s="197" t="s">
        <v>2452</v>
      </c>
      <c r="E862" s="198">
        <v>45168</v>
      </c>
      <c r="F862" s="197" t="b">
        <v>1</v>
      </c>
      <c r="G862" s="197" t="s">
        <v>4116</v>
      </c>
      <c r="H862" s="233">
        <v>27409</v>
      </c>
    </row>
    <row r="863" spans="1:8" x14ac:dyDescent="0.25">
      <c r="A863" s="196" t="s">
        <v>185</v>
      </c>
      <c r="B863" s="197">
        <v>90129</v>
      </c>
      <c r="C863" s="197" t="s">
        <v>4117</v>
      </c>
      <c r="D863" s="197" t="s">
        <v>2446</v>
      </c>
      <c r="E863" s="198">
        <v>43256</v>
      </c>
      <c r="F863" s="197" t="b">
        <v>1</v>
      </c>
      <c r="G863" s="197" t="s">
        <v>4118</v>
      </c>
      <c r="H863" s="233">
        <v>24242</v>
      </c>
    </row>
    <row r="864" spans="1:8" x14ac:dyDescent="0.25">
      <c r="A864" s="196" t="s">
        <v>1613</v>
      </c>
      <c r="B864" s="197">
        <v>30257</v>
      </c>
      <c r="C864" s="197" t="s">
        <v>4119</v>
      </c>
      <c r="D864" s="197" t="s">
        <v>4120</v>
      </c>
      <c r="E864" s="198">
        <v>39321</v>
      </c>
      <c r="F864" s="197" t="b">
        <v>1</v>
      </c>
      <c r="G864" s="197" t="s">
        <v>4121</v>
      </c>
      <c r="H864" s="233">
        <v>29880</v>
      </c>
    </row>
    <row r="865" spans="1:8" x14ac:dyDescent="0.25">
      <c r="A865" s="196" t="s">
        <v>113</v>
      </c>
      <c r="B865" s="197">
        <v>97586</v>
      </c>
      <c r="C865" s="197" t="s">
        <v>4122</v>
      </c>
      <c r="D865" s="197" t="s">
        <v>2428</v>
      </c>
      <c r="E865" s="198">
        <v>44606</v>
      </c>
      <c r="F865" s="197" t="b">
        <v>1</v>
      </c>
      <c r="G865" s="197" t="s">
        <v>4123</v>
      </c>
      <c r="H865" s="233">
        <v>24605</v>
      </c>
    </row>
    <row r="866" spans="1:8" x14ac:dyDescent="0.25">
      <c r="A866" s="196" t="s">
        <v>185</v>
      </c>
      <c r="B866" s="197">
        <v>99433</v>
      </c>
      <c r="C866" s="197" t="s">
        <v>4124</v>
      </c>
      <c r="D866" s="197" t="s">
        <v>2428</v>
      </c>
      <c r="E866" s="198">
        <v>45531</v>
      </c>
      <c r="F866" s="197" t="b">
        <v>1</v>
      </c>
      <c r="G866" s="197" t="s">
        <v>4125</v>
      </c>
      <c r="H866" s="233">
        <v>31649</v>
      </c>
    </row>
    <row r="867" spans="1:8" x14ac:dyDescent="0.25">
      <c r="A867" s="196" t="s">
        <v>552</v>
      </c>
      <c r="B867" s="197">
        <v>96762</v>
      </c>
      <c r="C867" s="197" t="s">
        <v>4126</v>
      </c>
      <c r="D867" s="197" t="s">
        <v>2438</v>
      </c>
      <c r="E867" s="198">
        <v>44301</v>
      </c>
      <c r="F867" s="197" t="b">
        <v>1</v>
      </c>
      <c r="G867" s="197" t="s">
        <v>4127</v>
      </c>
      <c r="H867" s="233">
        <v>21538</v>
      </c>
    </row>
    <row r="868" spans="1:8" x14ac:dyDescent="0.25">
      <c r="A868" s="196" t="s">
        <v>1075</v>
      </c>
      <c r="B868" s="197">
        <v>99213</v>
      </c>
      <c r="C868" s="197" t="s">
        <v>4128</v>
      </c>
      <c r="D868" s="197" t="s">
        <v>2449</v>
      </c>
      <c r="E868" s="198">
        <v>45454</v>
      </c>
      <c r="F868" s="197" t="b">
        <v>1</v>
      </c>
      <c r="G868" s="197" t="s">
        <v>4129</v>
      </c>
      <c r="H868" s="233">
        <v>23091</v>
      </c>
    </row>
    <row r="869" spans="1:8" x14ac:dyDescent="0.25">
      <c r="A869" s="196" t="s">
        <v>1348</v>
      </c>
      <c r="B869" s="197">
        <v>9495</v>
      </c>
      <c r="C869" s="197" t="s">
        <v>4130</v>
      </c>
      <c r="D869" s="197" t="s">
        <v>2479</v>
      </c>
      <c r="E869" s="198">
        <v>43179</v>
      </c>
      <c r="F869" s="197" t="b">
        <v>1</v>
      </c>
      <c r="G869" s="197" t="s">
        <v>4131</v>
      </c>
      <c r="H869" s="233">
        <v>28667</v>
      </c>
    </row>
    <row r="870" spans="1:8" x14ac:dyDescent="0.25">
      <c r="A870" s="196" t="s">
        <v>185</v>
      </c>
      <c r="B870" s="197">
        <v>97918</v>
      </c>
      <c r="C870" s="197" t="s">
        <v>4132</v>
      </c>
      <c r="D870" s="197" t="s">
        <v>2446</v>
      </c>
      <c r="E870" s="198">
        <v>44754</v>
      </c>
      <c r="F870" s="197" t="b">
        <v>1</v>
      </c>
      <c r="G870" s="197" t="s">
        <v>4133</v>
      </c>
      <c r="H870" s="233">
        <v>26663</v>
      </c>
    </row>
    <row r="871" spans="1:8" x14ac:dyDescent="0.25">
      <c r="A871" s="196" t="s">
        <v>552</v>
      </c>
      <c r="B871" s="197">
        <v>9299</v>
      </c>
      <c r="C871" s="197" t="s">
        <v>4134</v>
      </c>
      <c r="D871" s="197" t="s">
        <v>2452</v>
      </c>
      <c r="E871" s="198">
        <v>43039</v>
      </c>
      <c r="F871" s="197" t="b">
        <v>1</v>
      </c>
      <c r="G871" s="197" t="s">
        <v>4135</v>
      </c>
      <c r="H871" s="233">
        <v>29862</v>
      </c>
    </row>
    <row r="872" spans="1:8" x14ac:dyDescent="0.25">
      <c r="A872" s="196" t="s">
        <v>715</v>
      </c>
      <c r="B872" s="197">
        <v>4461</v>
      </c>
      <c r="C872" s="197" t="s">
        <v>4136</v>
      </c>
      <c r="D872" s="197" t="s">
        <v>2452</v>
      </c>
      <c r="E872" s="198">
        <v>40640</v>
      </c>
      <c r="F872" s="197" t="b">
        <v>1</v>
      </c>
      <c r="G872" s="197" t="s">
        <v>4137</v>
      </c>
      <c r="H872" s="233">
        <v>25429</v>
      </c>
    </row>
    <row r="873" spans="1:8" x14ac:dyDescent="0.25">
      <c r="A873" s="196" t="s">
        <v>1232</v>
      </c>
      <c r="B873" s="197">
        <v>96460</v>
      </c>
      <c r="C873" s="197" t="s">
        <v>4138</v>
      </c>
      <c r="D873" s="197" t="s">
        <v>2452</v>
      </c>
      <c r="E873" s="198">
        <v>44084</v>
      </c>
      <c r="F873" s="197" t="b">
        <v>1</v>
      </c>
      <c r="G873" s="197" t="s">
        <v>4139</v>
      </c>
      <c r="H873" s="233">
        <v>27026</v>
      </c>
    </row>
    <row r="874" spans="1:8" x14ac:dyDescent="0.25">
      <c r="A874" s="196" t="s">
        <v>414</v>
      </c>
      <c r="B874" s="197">
        <v>5571</v>
      </c>
      <c r="C874" s="197" t="s">
        <v>4140</v>
      </c>
      <c r="D874" s="197" t="s">
        <v>2438</v>
      </c>
      <c r="E874" s="198">
        <v>41157</v>
      </c>
      <c r="F874" s="197" t="b">
        <v>1</v>
      </c>
      <c r="G874" s="197" t="s">
        <v>4141</v>
      </c>
      <c r="H874" s="233">
        <v>24365</v>
      </c>
    </row>
    <row r="875" spans="1:8" x14ac:dyDescent="0.25">
      <c r="A875" s="196" t="s">
        <v>185</v>
      </c>
      <c r="B875" s="197">
        <v>96520</v>
      </c>
      <c r="C875" s="197" t="s">
        <v>4142</v>
      </c>
      <c r="D875" s="197" t="s">
        <v>2446</v>
      </c>
      <c r="E875" s="198">
        <v>44110</v>
      </c>
      <c r="F875" s="197" t="b">
        <v>1</v>
      </c>
      <c r="G875" s="197" t="s">
        <v>4143</v>
      </c>
      <c r="H875" s="233">
        <v>29138</v>
      </c>
    </row>
    <row r="876" spans="1:8" x14ac:dyDescent="0.25">
      <c r="A876" s="196" t="s">
        <v>1577</v>
      </c>
      <c r="B876" s="197">
        <v>1313</v>
      </c>
      <c r="C876" s="197" t="s">
        <v>4144</v>
      </c>
      <c r="D876" s="197" t="s">
        <v>2694</v>
      </c>
      <c r="E876" s="198">
        <v>43608</v>
      </c>
      <c r="F876" s="197" t="b">
        <v>1</v>
      </c>
      <c r="G876" s="197" t="s">
        <v>4145</v>
      </c>
      <c r="H876" s="233">
        <v>35451</v>
      </c>
    </row>
    <row r="877" spans="1:8" x14ac:dyDescent="0.25">
      <c r="A877" s="196" t="s">
        <v>254</v>
      </c>
      <c r="B877" s="197">
        <v>55600</v>
      </c>
      <c r="C877" s="197" t="s">
        <v>4146</v>
      </c>
      <c r="D877" s="197" t="s">
        <v>2648</v>
      </c>
      <c r="E877" s="198">
        <v>44669</v>
      </c>
      <c r="F877" s="197" t="b">
        <v>1</v>
      </c>
      <c r="G877" s="197" t="s">
        <v>4147</v>
      </c>
      <c r="H877" s="233">
        <v>30129</v>
      </c>
    </row>
    <row r="878" spans="1:8" x14ac:dyDescent="0.25">
      <c r="A878" s="196" t="s">
        <v>1603</v>
      </c>
      <c r="B878" s="197">
        <v>2866</v>
      </c>
      <c r="C878" s="197" t="s">
        <v>4148</v>
      </c>
      <c r="D878" s="197" t="s">
        <v>4149</v>
      </c>
      <c r="E878" s="198">
        <v>35338</v>
      </c>
      <c r="F878" s="197" t="b">
        <v>1</v>
      </c>
      <c r="G878" s="197" t="s">
        <v>4150</v>
      </c>
      <c r="H878" s="233">
        <v>22458</v>
      </c>
    </row>
    <row r="879" spans="1:8" x14ac:dyDescent="0.25">
      <c r="A879" s="196" t="s">
        <v>414</v>
      </c>
      <c r="B879" s="197">
        <v>80189</v>
      </c>
      <c r="C879" s="197" t="s">
        <v>4151</v>
      </c>
      <c r="D879" s="197" t="s">
        <v>2465</v>
      </c>
      <c r="E879" s="198">
        <v>42740</v>
      </c>
      <c r="F879" s="197" t="b">
        <v>1</v>
      </c>
      <c r="G879" s="197" t="s">
        <v>4152</v>
      </c>
      <c r="H879" s="233">
        <v>25977</v>
      </c>
    </row>
    <row r="880" spans="1:8" x14ac:dyDescent="0.25">
      <c r="A880" s="196" t="s">
        <v>254</v>
      </c>
      <c r="B880" s="197">
        <v>1217</v>
      </c>
      <c r="C880" s="197" t="s">
        <v>4153</v>
      </c>
      <c r="D880" s="197" t="s">
        <v>2668</v>
      </c>
      <c r="E880" s="198">
        <v>45041</v>
      </c>
      <c r="F880" s="197" t="b">
        <v>1</v>
      </c>
      <c r="G880" s="197" t="s">
        <v>4154</v>
      </c>
      <c r="H880" s="233">
        <v>32128</v>
      </c>
    </row>
    <row r="881" spans="1:8" x14ac:dyDescent="0.25">
      <c r="A881" s="196" t="s">
        <v>1577</v>
      </c>
      <c r="B881" s="197">
        <v>90091</v>
      </c>
      <c r="C881" s="197" t="s">
        <v>4155</v>
      </c>
      <c r="D881" s="197" t="s">
        <v>4156</v>
      </c>
      <c r="E881" s="198">
        <v>42892</v>
      </c>
      <c r="F881" s="197" t="b">
        <v>1</v>
      </c>
      <c r="G881" s="197" t="s">
        <v>4157</v>
      </c>
      <c r="H881" s="233">
        <v>32225</v>
      </c>
    </row>
    <row r="882" spans="1:8" x14ac:dyDescent="0.25">
      <c r="A882" s="196" t="s">
        <v>1348</v>
      </c>
      <c r="B882" s="197">
        <v>3932</v>
      </c>
      <c r="C882" s="197" t="s">
        <v>4158</v>
      </c>
      <c r="D882" s="197" t="s">
        <v>2547</v>
      </c>
      <c r="E882" s="198">
        <v>40098</v>
      </c>
      <c r="F882" s="197" t="b">
        <v>1</v>
      </c>
      <c r="G882" s="197" t="s">
        <v>4159</v>
      </c>
      <c r="H882" s="233">
        <v>31706</v>
      </c>
    </row>
    <row r="883" spans="1:8" x14ac:dyDescent="0.25">
      <c r="A883" s="196" t="s">
        <v>254</v>
      </c>
      <c r="B883" s="197">
        <v>1305</v>
      </c>
      <c r="C883" s="197" t="s">
        <v>4160</v>
      </c>
      <c r="D883" s="197" t="s">
        <v>4161</v>
      </c>
      <c r="E883" s="198">
        <v>44105</v>
      </c>
      <c r="F883" s="197" t="b">
        <v>1</v>
      </c>
      <c r="G883" s="197" t="s">
        <v>4162</v>
      </c>
      <c r="H883" s="233">
        <v>33955</v>
      </c>
    </row>
    <row r="884" spans="1:8" x14ac:dyDescent="0.25">
      <c r="A884" s="196" t="s">
        <v>715</v>
      </c>
      <c r="B884" s="197">
        <v>10382</v>
      </c>
      <c r="C884" s="197" t="s">
        <v>4163</v>
      </c>
      <c r="D884" s="197" t="s">
        <v>2438</v>
      </c>
      <c r="E884" s="198">
        <v>39164</v>
      </c>
      <c r="F884" s="197" t="b">
        <v>1</v>
      </c>
      <c r="G884" s="197" t="s">
        <v>4164</v>
      </c>
      <c r="H884" s="233">
        <v>32154</v>
      </c>
    </row>
    <row r="885" spans="1:8" x14ac:dyDescent="0.25">
      <c r="A885" s="196" t="s">
        <v>1075</v>
      </c>
      <c r="B885" s="197">
        <v>3788</v>
      </c>
      <c r="C885" s="197" t="s">
        <v>4165</v>
      </c>
      <c r="D885" s="197" t="s">
        <v>2458</v>
      </c>
      <c r="E885" s="198">
        <v>39916</v>
      </c>
      <c r="F885" s="197" t="b">
        <v>1</v>
      </c>
      <c r="G885" s="197" t="s">
        <v>4166</v>
      </c>
      <c r="H885" s="233">
        <v>23493</v>
      </c>
    </row>
    <row r="886" spans="1:8" x14ac:dyDescent="0.25">
      <c r="A886" s="196" t="s">
        <v>254</v>
      </c>
      <c r="B886" s="197">
        <v>3104</v>
      </c>
      <c r="C886" s="197" t="s">
        <v>4167</v>
      </c>
      <c r="D886" s="197" t="s">
        <v>4168</v>
      </c>
      <c r="E886" s="198">
        <v>44424</v>
      </c>
      <c r="F886" s="197" t="b">
        <v>1</v>
      </c>
      <c r="G886" s="197" t="s">
        <v>4169</v>
      </c>
      <c r="H886" s="233">
        <v>33459</v>
      </c>
    </row>
    <row r="887" spans="1:8" x14ac:dyDescent="0.25">
      <c r="A887" s="196" t="s">
        <v>819</v>
      </c>
      <c r="B887" s="197">
        <v>5332</v>
      </c>
      <c r="C887" s="197" t="s">
        <v>4170</v>
      </c>
      <c r="D887" s="197" t="s">
        <v>2470</v>
      </c>
      <c r="E887" s="198">
        <v>40981</v>
      </c>
      <c r="F887" s="197" t="b">
        <v>1</v>
      </c>
      <c r="G887" s="197" t="s">
        <v>4171</v>
      </c>
      <c r="H887" s="233">
        <v>26125</v>
      </c>
    </row>
    <row r="888" spans="1:8" x14ac:dyDescent="0.25">
      <c r="A888" s="196" t="s">
        <v>414</v>
      </c>
      <c r="B888" s="197">
        <v>3878</v>
      </c>
      <c r="C888" s="197" t="s">
        <v>4172</v>
      </c>
      <c r="D888" s="197" t="s">
        <v>2479</v>
      </c>
      <c r="E888" s="198">
        <v>40023</v>
      </c>
      <c r="F888" s="197" t="b">
        <v>1</v>
      </c>
      <c r="G888" s="197" t="s">
        <v>4173</v>
      </c>
      <c r="H888" s="233">
        <v>32019</v>
      </c>
    </row>
    <row r="889" spans="1:8" x14ac:dyDescent="0.25">
      <c r="A889" s="196" t="s">
        <v>1845</v>
      </c>
      <c r="B889" s="197">
        <v>48116</v>
      </c>
      <c r="C889" s="197" t="s">
        <v>4174</v>
      </c>
      <c r="D889" s="197" t="s">
        <v>2452</v>
      </c>
      <c r="E889" s="198">
        <v>44407</v>
      </c>
      <c r="F889" s="197" t="b">
        <v>1</v>
      </c>
      <c r="G889" s="197">
        <v>2106239379</v>
      </c>
      <c r="H889" s="233">
        <v>33691</v>
      </c>
    </row>
    <row r="890" spans="1:8" x14ac:dyDescent="0.25">
      <c r="A890" s="196" t="s">
        <v>819</v>
      </c>
      <c r="B890" s="197">
        <v>99252</v>
      </c>
      <c r="C890" s="197" t="s">
        <v>4175</v>
      </c>
      <c r="D890" s="197" t="s">
        <v>2449</v>
      </c>
      <c r="E890" s="198">
        <v>45469</v>
      </c>
      <c r="F890" s="197" t="b">
        <v>1</v>
      </c>
      <c r="G890" s="197" t="s">
        <v>4176</v>
      </c>
      <c r="H890" s="233">
        <v>29665</v>
      </c>
    </row>
    <row r="891" spans="1:8" x14ac:dyDescent="0.25">
      <c r="A891" s="196" t="s">
        <v>819</v>
      </c>
      <c r="B891" s="197">
        <v>99253</v>
      </c>
      <c r="C891" s="197" t="s">
        <v>4177</v>
      </c>
      <c r="D891" s="197" t="s">
        <v>2449</v>
      </c>
      <c r="E891" s="198">
        <v>45469</v>
      </c>
      <c r="F891" s="197" t="b">
        <v>1</v>
      </c>
      <c r="G891" s="197" t="s">
        <v>4178</v>
      </c>
      <c r="H891" s="233">
        <v>30009</v>
      </c>
    </row>
    <row r="892" spans="1:8" x14ac:dyDescent="0.25">
      <c r="A892" s="196" t="s">
        <v>414</v>
      </c>
      <c r="B892" s="197">
        <v>98425</v>
      </c>
      <c r="C892" s="197" t="s">
        <v>4179</v>
      </c>
      <c r="D892" s="197" t="s">
        <v>2449</v>
      </c>
      <c r="E892" s="198">
        <v>45062</v>
      </c>
      <c r="F892" s="197" t="b">
        <v>1</v>
      </c>
      <c r="G892" s="197" t="s">
        <v>4180</v>
      </c>
      <c r="H892" s="233">
        <v>22933</v>
      </c>
    </row>
    <row r="893" spans="1:8" x14ac:dyDescent="0.25">
      <c r="A893" s="196" t="s">
        <v>11</v>
      </c>
      <c r="B893" s="197">
        <v>99390</v>
      </c>
      <c r="C893" s="197" t="s">
        <v>4181</v>
      </c>
      <c r="D893" s="197" t="s">
        <v>2428</v>
      </c>
      <c r="E893" s="198">
        <v>45513</v>
      </c>
      <c r="F893" s="197" t="b">
        <v>1</v>
      </c>
      <c r="G893" s="197" t="s">
        <v>4182</v>
      </c>
      <c r="H893" s="233">
        <v>34493</v>
      </c>
    </row>
    <row r="894" spans="1:8" ht="15.75" thickBot="1" x14ac:dyDescent="0.3">
      <c r="A894" s="205"/>
      <c r="B894" s="206"/>
      <c r="C894" s="206"/>
      <c r="D894" s="206"/>
      <c r="E894" s="206"/>
      <c r="F894" s="206"/>
      <c r="G894" s="235" t="s">
        <v>4183</v>
      </c>
      <c r="H894" s="234"/>
    </row>
  </sheetData>
  <mergeCells count="1">
    <mergeCell ref="A1:H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437D2-EDEF-4588-A18E-AA02D8A65A5F}">
  <sheetPr>
    <tabColor theme="9" tint="0.39997558519241921"/>
    <pageSetUpPr fitToPage="1"/>
  </sheetPr>
  <dimension ref="A1:U39"/>
  <sheetViews>
    <sheetView showGridLines="0" zoomScale="90" zoomScaleNormal="90" workbookViewId="0">
      <pane ySplit="3" topLeftCell="A4" activePane="bottomLeft" state="frozen"/>
      <selection pane="bottomLeft" activeCell="N42" sqref="N42"/>
    </sheetView>
  </sheetViews>
  <sheetFormatPr defaultColWidth="9.5703125" defaultRowHeight="12.75" x14ac:dyDescent="0.2"/>
  <cols>
    <col min="1" max="1" width="3.85546875" style="282" bestFit="1" customWidth="1"/>
    <col min="2" max="2" width="40.28515625" style="282" bestFit="1" customWidth="1"/>
    <col min="3" max="3" width="32.140625" style="282" bestFit="1" customWidth="1"/>
    <col min="4" max="4" width="19.28515625" style="282" bestFit="1" customWidth="1"/>
    <col min="5" max="5" width="5.5703125" style="282" bestFit="1" customWidth="1"/>
    <col min="6" max="6" width="6" style="282" bestFit="1" customWidth="1"/>
    <col min="7" max="7" width="8.5703125" style="282" bestFit="1" customWidth="1"/>
    <col min="8" max="8" width="9.7109375" style="282" bestFit="1" customWidth="1"/>
    <col min="9" max="9" width="24.140625" style="282" bestFit="1" customWidth="1"/>
    <col min="10" max="10" width="29.5703125" style="282" bestFit="1" customWidth="1"/>
    <col min="11" max="11" width="13.5703125" style="282" bestFit="1" customWidth="1"/>
    <col min="12" max="12" width="16.140625" style="282" bestFit="1" customWidth="1"/>
    <col min="13" max="13" width="18.85546875" style="282" bestFit="1" customWidth="1"/>
    <col min="14" max="14" width="23.42578125" style="282" bestFit="1" customWidth="1"/>
    <col min="15" max="15" width="20.7109375" style="282" bestFit="1" customWidth="1"/>
    <col min="16" max="16" width="10.5703125" style="282" bestFit="1" customWidth="1"/>
    <col min="17" max="17" width="13.5703125" style="282" bestFit="1" customWidth="1"/>
    <col min="18" max="18" width="13.28515625" style="282" bestFit="1" customWidth="1"/>
    <col min="19" max="19" width="5.42578125" style="282" bestFit="1" customWidth="1"/>
    <col min="20" max="16384" width="9.5703125" style="282"/>
  </cols>
  <sheetData>
    <row r="1" spans="1:19" x14ac:dyDescent="0.2">
      <c r="A1" s="359" t="s">
        <v>4237</v>
      </c>
      <c r="B1" s="359"/>
      <c r="C1" s="359"/>
      <c r="D1" s="359"/>
      <c r="E1" s="359"/>
      <c r="F1" s="359"/>
      <c r="G1" s="359"/>
      <c r="H1" s="359"/>
      <c r="I1" s="359"/>
      <c r="J1" s="359"/>
      <c r="K1" s="359"/>
      <c r="L1" s="359"/>
      <c r="M1" s="359"/>
      <c r="N1" s="359"/>
      <c r="O1" s="359"/>
      <c r="P1" s="359"/>
      <c r="Q1" s="359"/>
      <c r="R1" s="359"/>
      <c r="S1" s="359"/>
    </row>
    <row r="2" spans="1:19" x14ac:dyDescent="0.2">
      <c r="A2" s="360"/>
      <c r="B2" s="360"/>
      <c r="C2" s="360"/>
      <c r="D2" s="360"/>
      <c r="E2" s="360"/>
      <c r="F2" s="360"/>
      <c r="G2" s="360"/>
      <c r="H2" s="360"/>
      <c r="I2" s="360"/>
      <c r="J2" s="360"/>
      <c r="K2" s="360"/>
      <c r="L2" s="360"/>
      <c r="M2" s="360"/>
      <c r="N2" s="360"/>
      <c r="O2" s="360"/>
      <c r="P2" s="360"/>
      <c r="Q2" s="360"/>
      <c r="R2" s="360"/>
      <c r="S2" s="360"/>
    </row>
    <row r="3" spans="1:19" s="287" customFormat="1" ht="38.25" x14ac:dyDescent="0.2">
      <c r="A3" s="283" t="s">
        <v>4274</v>
      </c>
      <c r="B3" s="284" t="s">
        <v>4253</v>
      </c>
      <c r="C3" s="285" t="s">
        <v>4275</v>
      </c>
      <c r="D3" s="285" t="s">
        <v>4276</v>
      </c>
      <c r="E3" s="285" t="s">
        <v>4254</v>
      </c>
      <c r="F3" s="285" t="s">
        <v>4277</v>
      </c>
      <c r="G3" s="285" t="s">
        <v>4429</v>
      </c>
      <c r="H3" s="285" t="s">
        <v>4430</v>
      </c>
      <c r="I3" s="285" t="s">
        <v>4431</v>
      </c>
      <c r="J3" s="285" t="s">
        <v>4432</v>
      </c>
      <c r="K3" s="43" t="s">
        <v>4395</v>
      </c>
      <c r="L3" s="285" t="s">
        <v>4433</v>
      </c>
      <c r="M3" s="285" t="s">
        <v>4434</v>
      </c>
      <c r="N3" s="43" t="s">
        <v>4640</v>
      </c>
      <c r="O3" s="43" t="s">
        <v>4396</v>
      </c>
      <c r="P3" s="285" t="s">
        <v>4397</v>
      </c>
      <c r="Q3" s="285" t="s">
        <v>4398</v>
      </c>
      <c r="R3" s="286" t="s">
        <v>4435</v>
      </c>
      <c r="S3" s="286" t="s">
        <v>4231</v>
      </c>
    </row>
    <row r="4" spans="1:19" s="287" customFormat="1" ht="15" x14ac:dyDescent="0.2">
      <c r="A4" s="355" t="s">
        <v>4436</v>
      </c>
      <c r="B4" s="356"/>
      <c r="C4" s="356"/>
      <c r="D4" s="356"/>
      <c r="E4" s="356"/>
      <c r="F4" s="356"/>
      <c r="G4" s="356"/>
      <c r="H4" s="356"/>
      <c r="I4" s="356"/>
      <c r="J4" s="356"/>
      <c r="K4" s="356"/>
      <c r="L4" s="356"/>
      <c r="M4" s="356"/>
      <c r="N4" s="356"/>
      <c r="O4" s="356"/>
      <c r="P4" s="356"/>
      <c r="Q4" s="356"/>
      <c r="R4" s="356"/>
      <c r="S4" s="357"/>
    </row>
    <row r="5" spans="1:19" x14ac:dyDescent="0.2">
      <c r="A5" s="44">
        <v>1</v>
      </c>
      <c r="B5" s="57" t="s">
        <v>4255</v>
      </c>
      <c r="C5" s="45" t="s">
        <v>4256</v>
      </c>
      <c r="D5" s="45" t="s">
        <v>256</v>
      </c>
      <c r="E5" s="44" t="s">
        <v>14</v>
      </c>
      <c r="F5" s="44">
        <v>92688</v>
      </c>
      <c r="G5" s="44">
        <v>2</v>
      </c>
      <c r="H5" s="44">
        <v>1988</v>
      </c>
      <c r="I5" s="44" t="s">
        <v>4399</v>
      </c>
      <c r="J5" s="288" t="s">
        <v>4400</v>
      </c>
      <c r="K5" s="44" t="s">
        <v>4401</v>
      </c>
      <c r="L5" s="46">
        <v>16500</v>
      </c>
      <c r="M5" s="47">
        <v>3000000</v>
      </c>
      <c r="N5" s="47"/>
      <c r="O5" s="47"/>
      <c r="P5" s="47"/>
      <c r="Q5" s="48">
        <v>336000</v>
      </c>
      <c r="R5" s="49">
        <f>SUM(M5:Q5)</f>
        <v>3336000</v>
      </c>
      <c r="S5" s="289"/>
    </row>
    <row r="6" spans="1:19" x14ac:dyDescent="0.2">
      <c r="A6" s="44">
        <v>3</v>
      </c>
      <c r="B6" s="50" t="s">
        <v>4258</v>
      </c>
      <c r="C6" s="51" t="s">
        <v>4259</v>
      </c>
      <c r="D6" s="51" t="s">
        <v>34</v>
      </c>
      <c r="E6" s="50" t="s">
        <v>14</v>
      </c>
      <c r="F6" s="50">
        <v>92879</v>
      </c>
      <c r="G6" s="52" t="s">
        <v>4403</v>
      </c>
      <c r="H6" s="50">
        <v>1975</v>
      </c>
      <c r="I6" s="44" t="s">
        <v>4399</v>
      </c>
      <c r="J6" s="290" t="s">
        <v>4402</v>
      </c>
      <c r="K6" s="50" t="s">
        <v>4401</v>
      </c>
      <c r="L6" s="291">
        <v>11280</v>
      </c>
      <c r="M6" s="53">
        <v>950000</v>
      </c>
      <c r="N6" s="54"/>
      <c r="O6" s="48"/>
      <c r="P6" s="48"/>
      <c r="Q6" s="55">
        <v>250430</v>
      </c>
      <c r="R6" s="49">
        <f>SUM(M6:Q6)</f>
        <v>1200430</v>
      </c>
      <c r="S6" s="289"/>
    </row>
    <row r="7" spans="1:19" x14ac:dyDescent="0.2">
      <c r="A7" s="44">
        <v>3</v>
      </c>
      <c r="B7" s="50" t="s">
        <v>4284</v>
      </c>
      <c r="C7" s="51" t="s">
        <v>4263</v>
      </c>
      <c r="D7" s="51" t="s">
        <v>416</v>
      </c>
      <c r="E7" s="50" t="s">
        <v>14</v>
      </c>
      <c r="F7" s="50">
        <v>92083</v>
      </c>
      <c r="G7" s="52" t="s">
        <v>4403</v>
      </c>
      <c r="H7" s="50">
        <v>1964</v>
      </c>
      <c r="I7" s="50" t="s">
        <v>4404</v>
      </c>
      <c r="J7" s="290" t="s">
        <v>4402</v>
      </c>
      <c r="K7" s="50" t="s">
        <v>4401</v>
      </c>
      <c r="L7" s="291">
        <v>1500</v>
      </c>
      <c r="M7" s="55">
        <v>0</v>
      </c>
      <c r="N7" s="54"/>
      <c r="O7" s="48"/>
      <c r="P7" s="48"/>
      <c r="Q7" s="55">
        <v>288000</v>
      </c>
      <c r="R7" s="49">
        <f>SUM(M7:Q7)</f>
        <v>288000</v>
      </c>
      <c r="S7" s="289"/>
    </row>
    <row r="8" spans="1:19" x14ac:dyDescent="0.2">
      <c r="A8" s="44">
        <v>4</v>
      </c>
      <c r="B8" s="50" t="s">
        <v>4405</v>
      </c>
      <c r="C8" s="51" t="s">
        <v>4406</v>
      </c>
      <c r="D8" s="51" t="s">
        <v>86</v>
      </c>
      <c r="E8" s="50" t="s">
        <v>87</v>
      </c>
      <c r="F8" s="50">
        <v>8915</v>
      </c>
      <c r="G8" s="52" t="s">
        <v>4403</v>
      </c>
      <c r="H8" s="50">
        <v>2005</v>
      </c>
      <c r="I8" s="44" t="s">
        <v>4407</v>
      </c>
      <c r="J8" s="290" t="s">
        <v>4402</v>
      </c>
      <c r="K8" s="50" t="s">
        <v>4392</v>
      </c>
      <c r="L8" s="291">
        <v>5000</v>
      </c>
      <c r="M8" s="55">
        <v>636061</v>
      </c>
      <c r="N8" s="54"/>
      <c r="O8" s="48"/>
      <c r="P8" s="48"/>
      <c r="Q8" s="55">
        <v>252000</v>
      </c>
      <c r="R8" s="49">
        <f>SUM(M8:Q8)</f>
        <v>888061</v>
      </c>
      <c r="S8" s="289"/>
    </row>
    <row r="9" spans="1:19" ht="15" x14ac:dyDescent="0.2">
      <c r="A9" s="355" t="s">
        <v>4437</v>
      </c>
      <c r="B9" s="356"/>
      <c r="C9" s="356"/>
      <c r="D9" s="356"/>
      <c r="E9" s="356"/>
      <c r="F9" s="356"/>
      <c r="G9" s="356"/>
      <c r="H9" s="356"/>
      <c r="I9" s="356"/>
      <c r="J9" s="356"/>
      <c r="K9" s="356"/>
      <c r="L9" s="356"/>
      <c r="M9" s="356"/>
      <c r="N9" s="356"/>
      <c r="O9" s="356"/>
      <c r="P9" s="356"/>
      <c r="Q9" s="356"/>
      <c r="R9" s="356"/>
      <c r="S9" s="357"/>
    </row>
    <row r="10" spans="1:19" x14ac:dyDescent="0.2">
      <c r="A10" s="44">
        <v>5</v>
      </c>
      <c r="B10" s="57" t="s">
        <v>715</v>
      </c>
      <c r="C10" s="45" t="s">
        <v>4408</v>
      </c>
      <c r="D10" s="45" t="s">
        <v>4409</v>
      </c>
      <c r="E10" s="44" t="s">
        <v>14</v>
      </c>
      <c r="F10" s="44">
        <v>92223</v>
      </c>
      <c r="G10" s="44"/>
      <c r="H10" s="44"/>
      <c r="I10" s="44"/>
      <c r="J10" s="44" t="s">
        <v>4331</v>
      </c>
      <c r="K10" s="44"/>
      <c r="L10" s="44"/>
      <c r="M10" s="58"/>
      <c r="N10" s="48">
        <v>0</v>
      </c>
      <c r="O10" s="48" t="s">
        <v>4410</v>
      </c>
      <c r="P10" s="48"/>
      <c r="Q10" s="59"/>
      <c r="R10" s="49">
        <f t="shared" ref="R10:R31" si="0">SUM(M10:Q10)</f>
        <v>0</v>
      </c>
      <c r="S10" s="289"/>
    </row>
    <row r="11" spans="1:19" s="293" customFormat="1" x14ac:dyDescent="0.2">
      <c r="A11" s="44">
        <v>6</v>
      </c>
      <c r="B11" s="102" t="s">
        <v>4472</v>
      </c>
      <c r="C11" s="103" t="s">
        <v>4259</v>
      </c>
      <c r="D11" s="103" t="s">
        <v>34</v>
      </c>
      <c r="E11" s="102" t="s">
        <v>14</v>
      </c>
      <c r="F11" s="102">
        <v>92879</v>
      </c>
      <c r="G11" s="102"/>
      <c r="H11" s="102"/>
      <c r="I11" s="102"/>
      <c r="J11" s="102" t="s">
        <v>4328</v>
      </c>
      <c r="K11" s="102"/>
      <c r="L11" s="102"/>
      <c r="M11" s="58"/>
      <c r="N11" s="48">
        <f>13500+2500+10000</f>
        <v>26000</v>
      </c>
      <c r="O11" s="48">
        <f>231500+138750+1776500</f>
        <v>2146750</v>
      </c>
      <c r="P11" s="48">
        <f>7786+28258+24341</f>
        <v>60385</v>
      </c>
      <c r="Q11" s="59"/>
      <c r="R11" s="49">
        <f t="shared" si="0"/>
        <v>2233135</v>
      </c>
      <c r="S11" s="292"/>
    </row>
    <row r="12" spans="1:19" x14ac:dyDescent="0.2">
      <c r="A12" s="44">
        <v>7</v>
      </c>
      <c r="B12" s="104" t="s">
        <v>970</v>
      </c>
      <c r="C12" s="105" t="s">
        <v>4411</v>
      </c>
      <c r="D12" s="105" t="s">
        <v>115</v>
      </c>
      <c r="E12" s="106" t="s">
        <v>14</v>
      </c>
      <c r="F12" s="106">
        <v>92628</v>
      </c>
      <c r="G12" s="106"/>
      <c r="H12" s="106"/>
      <c r="I12" s="106"/>
      <c r="J12" s="102" t="s">
        <v>4331</v>
      </c>
      <c r="K12" s="106"/>
      <c r="L12" s="106"/>
      <c r="M12" s="61"/>
      <c r="N12" s="48">
        <v>0</v>
      </c>
      <c r="O12" s="48" t="s">
        <v>4473</v>
      </c>
      <c r="P12" s="48"/>
      <c r="Q12" s="62"/>
      <c r="R12" s="49">
        <f t="shared" si="0"/>
        <v>0</v>
      </c>
      <c r="S12" s="289"/>
    </row>
    <row r="13" spans="1:19" x14ac:dyDescent="0.2">
      <c r="A13" s="44">
        <v>8</v>
      </c>
      <c r="B13" s="104" t="s">
        <v>4412</v>
      </c>
      <c r="C13" s="105" t="s">
        <v>4413</v>
      </c>
      <c r="D13" s="105" t="s">
        <v>115</v>
      </c>
      <c r="E13" s="106" t="s">
        <v>14</v>
      </c>
      <c r="F13" s="106">
        <v>92618</v>
      </c>
      <c r="G13" s="106"/>
      <c r="H13" s="106"/>
      <c r="I13" s="106"/>
      <c r="J13" s="106" t="s">
        <v>4331</v>
      </c>
      <c r="K13" s="106"/>
      <c r="L13" s="106"/>
      <c r="M13" s="61"/>
      <c r="N13" s="55">
        <v>0</v>
      </c>
      <c r="O13" s="48" t="s">
        <v>4474</v>
      </c>
      <c r="P13" s="48"/>
      <c r="Q13" s="62"/>
      <c r="R13" s="49">
        <f t="shared" si="0"/>
        <v>0</v>
      </c>
      <c r="S13" s="289"/>
    </row>
    <row r="14" spans="1:19" x14ac:dyDescent="0.2">
      <c r="A14" s="44">
        <v>9</v>
      </c>
      <c r="B14" s="104" t="s">
        <v>4475</v>
      </c>
      <c r="C14" s="105" t="s">
        <v>4264</v>
      </c>
      <c r="D14" s="105" t="s">
        <v>971</v>
      </c>
      <c r="E14" s="106" t="s">
        <v>14</v>
      </c>
      <c r="F14" s="106">
        <v>92653</v>
      </c>
      <c r="G14" s="106"/>
      <c r="H14" s="106"/>
      <c r="I14" s="106"/>
      <c r="J14" s="106" t="s">
        <v>4319</v>
      </c>
      <c r="K14" s="106"/>
      <c r="L14" s="106"/>
      <c r="M14" s="61"/>
      <c r="N14" s="48">
        <f>5000+5000</f>
        <v>10000</v>
      </c>
      <c r="O14" s="48">
        <f>34750+86000+38000</f>
        <v>158750</v>
      </c>
      <c r="P14" s="48">
        <f>3894+21426+10928+5178</f>
        <v>41426</v>
      </c>
      <c r="Q14" s="62"/>
      <c r="R14" s="49">
        <f t="shared" si="0"/>
        <v>210176</v>
      </c>
      <c r="S14" s="289"/>
    </row>
    <row r="15" spans="1:19" x14ac:dyDescent="0.2">
      <c r="A15" s="44">
        <v>10</v>
      </c>
      <c r="B15" s="104" t="s">
        <v>4251</v>
      </c>
      <c r="C15" s="105" t="s">
        <v>4476</v>
      </c>
      <c r="D15" s="105" t="s">
        <v>86</v>
      </c>
      <c r="E15" s="106" t="s">
        <v>87</v>
      </c>
      <c r="F15" s="106">
        <v>89118</v>
      </c>
      <c r="G15" s="106"/>
      <c r="H15" s="106"/>
      <c r="I15" s="106"/>
      <c r="J15" s="106" t="s">
        <v>4477</v>
      </c>
      <c r="K15" s="106"/>
      <c r="L15" s="106"/>
      <c r="M15" s="61"/>
      <c r="N15" s="48">
        <v>10000</v>
      </c>
      <c r="O15" s="48">
        <f>172600+673000+217650</f>
        <v>1063250</v>
      </c>
      <c r="P15" s="48">
        <f>1807+13878+13884</f>
        <v>29569</v>
      </c>
      <c r="Q15" s="62"/>
      <c r="R15" s="49">
        <f t="shared" si="0"/>
        <v>1102819</v>
      </c>
      <c r="S15" s="289"/>
    </row>
    <row r="16" spans="1:19" x14ac:dyDescent="0.2">
      <c r="A16" s="44">
        <v>11</v>
      </c>
      <c r="B16" s="104" t="s">
        <v>1845</v>
      </c>
      <c r="C16" s="105" t="s">
        <v>4478</v>
      </c>
      <c r="D16" s="105" t="s">
        <v>86</v>
      </c>
      <c r="E16" s="106" t="s">
        <v>87</v>
      </c>
      <c r="F16" s="106">
        <v>89118</v>
      </c>
      <c r="G16" s="106"/>
      <c r="H16" s="106"/>
      <c r="I16" s="106"/>
      <c r="J16" s="106" t="s">
        <v>4326</v>
      </c>
      <c r="K16" s="106"/>
      <c r="L16" s="106"/>
      <c r="M16" s="61"/>
      <c r="N16" s="48"/>
      <c r="O16" s="48" t="s">
        <v>4479</v>
      </c>
      <c r="P16" s="48"/>
      <c r="Q16" s="62"/>
      <c r="R16" s="49">
        <f t="shared" si="0"/>
        <v>0</v>
      </c>
      <c r="S16" s="289"/>
    </row>
    <row r="17" spans="1:21" x14ac:dyDescent="0.2">
      <c r="A17" s="44">
        <v>12</v>
      </c>
      <c r="B17" s="104" t="s">
        <v>715</v>
      </c>
      <c r="C17" s="105" t="s">
        <v>4414</v>
      </c>
      <c r="D17" s="105" t="s">
        <v>4415</v>
      </c>
      <c r="E17" s="106" t="s">
        <v>14</v>
      </c>
      <c r="F17" s="106">
        <v>92555</v>
      </c>
      <c r="G17" s="106"/>
      <c r="H17" s="106"/>
      <c r="I17" s="106"/>
      <c r="J17" s="106" t="s">
        <v>4331</v>
      </c>
      <c r="K17" s="106"/>
      <c r="L17" s="106"/>
      <c r="M17" s="61"/>
      <c r="N17" s="48">
        <v>0</v>
      </c>
      <c r="O17" s="48" t="s">
        <v>4410</v>
      </c>
      <c r="P17" s="48"/>
      <c r="Q17" s="62"/>
      <c r="R17" s="49">
        <f t="shared" si="0"/>
        <v>0</v>
      </c>
      <c r="S17" s="289"/>
    </row>
    <row r="18" spans="1:21" x14ac:dyDescent="0.2">
      <c r="A18" s="44">
        <v>13</v>
      </c>
      <c r="B18" s="106" t="s">
        <v>819</v>
      </c>
      <c r="C18" s="105" t="s">
        <v>4267</v>
      </c>
      <c r="D18" s="105" t="s">
        <v>820</v>
      </c>
      <c r="E18" s="106" t="s">
        <v>14</v>
      </c>
      <c r="F18" s="106">
        <v>92660</v>
      </c>
      <c r="G18" s="106"/>
      <c r="H18" s="106"/>
      <c r="I18" s="106"/>
      <c r="J18" s="106" t="s">
        <v>4337</v>
      </c>
      <c r="K18" s="106"/>
      <c r="L18" s="106"/>
      <c r="M18" s="61"/>
      <c r="N18" s="48">
        <v>0</v>
      </c>
      <c r="O18" s="48" t="s">
        <v>4480</v>
      </c>
      <c r="P18" s="48"/>
      <c r="Q18" s="62"/>
      <c r="R18" s="49">
        <f t="shared" si="0"/>
        <v>0</v>
      </c>
      <c r="S18" s="289"/>
    </row>
    <row r="19" spans="1:21" x14ac:dyDescent="0.2">
      <c r="A19" s="44">
        <v>14</v>
      </c>
      <c r="B19" s="50" t="s">
        <v>1113</v>
      </c>
      <c r="C19" s="51" t="s">
        <v>4268</v>
      </c>
      <c r="D19" s="51" t="s">
        <v>1114</v>
      </c>
      <c r="E19" s="50" t="s">
        <v>14</v>
      </c>
      <c r="F19" s="50">
        <v>92865</v>
      </c>
      <c r="G19" s="106"/>
      <c r="H19" s="106"/>
      <c r="I19" s="106"/>
      <c r="J19" s="106" t="s">
        <v>4328</v>
      </c>
      <c r="K19" s="106"/>
      <c r="L19" s="106"/>
      <c r="M19" s="61"/>
      <c r="N19" s="48">
        <v>5000</v>
      </c>
      <c r="O19" s="48">
        <v>81750</v>
      </c>
      <c r="P19" s="48">
        <v>30117</v>
      </c>
      <c r="Q19" s="62"/>
      <c r="R19" s="49">
        <f t="shared" si="0"/>
        <v>116867</v>
      </c>
      <c r="S19" s="289"/>
    </row>
    <row r="20" spans="1:21" x14ac:dyDescent="0.2">
      <c r="A20" s="44">
        <v>15</v>
      </c>
      <c r="B20" s="104" t="s">
        <v>1075</v>
      </c>
      <c r="C20" s="105" t="s">
        <v>4416</v>
      </c>
      <c r="D20" s="105" t="s">
        <v>4417</v>
      </c>
      <c r="E20" s="106" t="s">
        <v>14</v>
      </c>
      <c r="F20" s="106">
        <v>91768</v>
      </c>
      <c r="G20" s="106"/>
      <c r="H20" s="106"/>
      <c r="I20" s="106"/>
      <c r="J20" s="106" t="s">
        <v>4341</v>
      </c>
      <c r="K20" s="106"/>
      <c r="L20" s="106"/>
      <c r="M20" s="61"/>
      <c r="N20" s="48">
        <v>0</v>
      </c>
      <c r="O20" s="48">
        <v>177000</v>
      </c>
      <c r="P20" s="48">
        <v>1968</v>
      </c>
      <c r="Q20" s="62"/>
      <c r="R20" s="49">
        <f t="shared" si="0"/>
        <v>178968</v>
      </c>
      <c r="S20" s="289"/>
    </row>
    <row r="21" spans="1:21" x14ac:dyDescent="0.2">
      <c r="A21" s="44">
        <v>16</v>
      </c>
      <c r="B21" s="104" t="s">
        <v>4260</v>
      </c>
      <c r="C21" s="105" t="s">
        <v>4261</v>
      </c>
      <c r="D21" s="105" t="s">
        <v>256</v>
      </c>
      <c r="E21" s="106" t="s">
        <v>14</v>
      </c>
      <c r="F21" s="106">
        <v>92688</v>
      </c>
      <c r="G21" s="106"/>
      <c r="H21" s="106"/>
      <c r="I21" s="106"/>
      <c r="J21" s="294" t="s">
        <v>4319</v>
      </c>
      <c r="K21" s="106"/>
      <c r="L21" s="107"/>
      <c r="M21" s="61"/>
      <c r="N21" s="47">
        <v>225000</v>
      </c>
      <c r="O21" s="48">
        <v>36000</v>
      </c>
      <c r="P21" s="47">
        <f>447440+1609+42163</f>
        <v>491212</v>
      </c>
      <c r="Q21" s="55"/>
      <c r="R21" s="49">
        <f t="shared" si="0"/>
        <v>752212</v>
      </c>
      <c r="S21" s="289"/>
    </row>
    <row r="22" spans="1:21" x14ac:dyDescent="0.2">
      <c r="A22" s="44">
        <v>17</v>
      </c>
      <c r="B22" s="104" t="s">
        <v>1455</v>
      </c>
      <c r="C22" s="105" t="s">
        <v>4270</v>
      </c>
      <c r="D22" s="105" t="s">
        <v>256</v>
      </c>
      <c r="E22" s="106" t="s">
        <v>14</v>
      </c>
      <c r="F22" s="106">
        <v>92688</v>
      </c>
      <c r="G22" s="106"/>
      <c r="H22" s="106"/>
      <c r="I22" s="106"/>
      <c r="J22" s="294" t="s">
        <v>4319</v>
      </c>
      <c r="K22" s="106"/>
      <c r="L22" s="107"/>
      <c r="M22" s="61"/>
      <c r="N22" s="47">
        <v>5000</v>
      </c>
      <c r="O22" s="48">
        <v>5500</v>
      </c>
      <c r="P22" s="47">
        <v>73284</v>
      </c>
      <c r="Q22" s="55"/>
      <c r="R22" s="49">
        <f t="shared" si="0"/>
        <v>83784</v>
      </c>
      <c r="S22" s="289"/>
    </row>
    <row r="23" spans="1:21" x14ac:dyDescent="0.2">
      <c r="A23" s="44">
        <v>18</v>
      </c>
      <c r="B23" s="60" t="s">
        <v>4271</v>
      </c>
      <c r="C23" s="51" t="s">
        <v>4272</v>
      </c>
      <c r="D23" s="51" t="s">
        <v>256</v>
      </c>
      <c r="E23" s="50" t="s">
        <v>14</v>
      </c>
      <c r="F23" s="50">
        <v>92688</v>
      </c>
      <c r="G23" s="106"/>
      <c r="H23" s="106"/>
      <c r="I23" s="106"/>
      <c r="J23" s="106" t="s">
        <v>4319</v>
      </c>
      <c r="K23" s="106"/>
      <c r="L23" s="106"/>
      <c r="M23" s="61"/>
      <c r="N23" s="48">
        <v>5000</v>
      </c>
      <c r="O23" s="48">
        <f>607500+1042200</f>
        <v>1649700</v>
      </c>
      <c r="P23" s="48">
        <f>1807+476+45295</f>
        <v>47578</v>
      </c>
      <c r="Q23" s="62"/>
      <c r="R23" s="49">
        <f t="shared" si="0"/>
        <v>1702278</v>
      </c>
      <c r="S23" s="289"/>
    </row>
    <row r="24" spans="1:21" x14ac:dyDescent="0.2">
      <c r="A24" s="44">
        <v>19</v>
      </c>
      <c r="B24" s="106" t="s">
        <v>4418</v>
      </c>
      <c r="C24" s="51" t="s">
        <v>4262</v>
      </c>
      <c r="D24" s="51" t="s">
        <v>553</v>
      </c>
      <c r="E24" s="50" t="s">
        <v>14</v>
      </c>
      <c r="F24" s="50">
        <v>92120</v>
      </c>
      <c r="G24" s="106"/>
      <c r="H24" s="106"/>
      <c r="I24" s="106"/>
      <c r="J24" s="106" t="s">
        <v>4326</v>
      </c>
      <c r="K24" s="108"/>
      <c r="L24" s="108"/>
      <c r="M24" s="63"/>
      <c r="N24" s="48">
        <f>5000+5000</f>
        <v>10000</v>
      </c>
      <c r="O24" s="48">
        <f>140000+241000</f>
        <v>381000</v>
      </c>
      <c r="P24" s="48">
        <f>21287+8000+8043</f>
        <v>37330</v>
      </c>
      <c r="Q24" s="62"/>
      <c r="R24" s="49">
        <f t="shared" si="0"/>
        <v>428330</v>
      </c>
      <c r="S24" s="289"/>
    </row>
    <row r="25" spans="1:21" x14ac:dyDescent="0.2">
      <c r="A25" s="44">
        <v>20</v>
      </c>
      <c r="B25" s="104" t="s">
        <v>4481</v>
      </c>
      <c r="C25" s="105" t="s">
        <v>4419</v>
      </c>
      <c r="D25" s="105" t="s">
        <v>13</v>
      </c>
      <c r="E25" s="106" t="s">
        <v>14</v>
      </c>
      <c r="F25" s="106">
        <v>95112</v>
      </c>
      <c r="G25" s="106"/>
      <c r="H25" s="106"/>
      <c r="I25" s="106"/>
      <c r="J25" s="106" t="s">
        <v>4328</v>
      </c>
      <c r="K25" s="106"/>
      <c r="L25" s="106"/>
      <c r="M25" s="61"/>
      <c r="N25" s="55">
        <v>10000</v>
      </c>
      <c r="O25" s="48">
        <f>203000+193000+1707000</f>
        <v>2103000</v>
      </c>
      <c r="P25" s="48">
        <f>1544+7841+33459</f>
        <v>42844</v>
      </c>
      <c r="Q25" s="62"/>
      <c r="R25" s="49">
        <f t="shared" si="0"/>
        <v>2155844</v>
      </c>
      <c r="S25" s="289"/>
    </row>
    <row r="26" spans="1:21" x14ac:dyDescent="0.2">
      <c r="A26" s="44">
        <v>21</v>
      </c>
      <c r="B26" s="104" t="s">
        <v>1232</v>
      </c>
      <c r="C26" s="109" t="s">
        <v>4420</v>
      </c>
      <c r="D26" s="105" t="s">
        <v>4421</v>
      </c>
      <c r="E26" s="106" t="s">
        <v>14</v>
      </c>
      <c r="F26" s="106">
        <v>92675</v>
      </c>
      <c r="G26" s="106"/>
      <c r="H26" s="106"/>
      <c r="I26" s="106"/>
      <c r="J26" s="106" t="s">
        <v>4331</v>
      </c>
      <c r="K26" s="106"/>
      <c r="L26" s="106"/>
      <c r="M26" s="61"/>
      <c r="N26" s="55">
        <v>0</v>
      </c>
      <c r="O26" s="55" t="s">
        <v>4473</v>
      </c>
      <c r="P26" s="55"/>
      <c r="Q26" s="62"/>
      <c r="R26" s="49">
        <f t="shared" si="0"/>
        <v>0</v>
      </c>
      <c r="S26" s="289"/>
    </row>
    <row r="27" spans="1:21" x14ac:dyDescent="0.2">
      <c r="A27" s="44">
        <v>22</v>
      </c>
      <c r="B27" s="50" t="s">
        <v>4265</v>
      </c>
      <c r="C27" s="105" t="s">
        <v>4266</v>
      </c>
      <c r="D27" s="105" t="s">
        <v>886</v>
      </c>
      <c r="E27" s="106" t="s">
        <v>14</v>
      </c>
      <c r="F27" s="106">
        <v>92705</v>
      </c>
      <c r="G27" s="106"/>
      <c r="H27" s="106"/>
      <c r="I27" s="106"/>
      <c r="J27" s="106" t="s">
        <v>4328</v>
      </c>
      <c r="K27" s="106"/>
      <c r="L27" s="106"/>
      <c r="M27" s="61"/>
      <c r="N27" s="55">
        <f>5000+5000</f>
        <v>10000</v>
      </c>
      <c r="O27" s="55">
        <f>110500+138750</f>
        <v>249250</v>
      </c>
      <c r="P27" s="55">
        <f>18687+22833</f>
        <v>41520</v>
      </c>
      <c r="Q27" s="62"/>
      <c r="R27" s="49">
        <f t="shared" si="0"/>
        <v>300770</v>
      </c>
      <c r="S27" s="289"/>
    </row>
    <row r="28" spans="1:21" x14ac:dyDescent="0.2">
      <c r="A28" s="44">
        <v>23</v>
      </c>
      <c r="B28" s="104" t="s">
        <v>4482</v>
      </c>
      <c r="C28" s="105" t="s">
        <v>4263</v>
      </c>
      <c r="D28" s="105" t="s">
        <v>416</v>
      </c>
      <c r="E28" s="106" t="s">
        <v>14</v>
      </c>
      <c r="F28" s="106">
        <v>92083</v>
      </c>
      <c r="G28" s="106"/>
      <c r="H28" s="106"/>
      <c r="I28" s="106"/>
      <c r="J28" s="106" t="s">
        <v>4326</v>
      </c>
      <c r="K28" s="106"/>
      <c r="L28" s="107"/>
      <c r="M28" s="61"/>
      <c r="N28" s="55">
        <f>5000+10000</f>
        <v>15000</v>
      </c>
      <c r="O28" s="48">
        <f>158000+814500</f>
        <v>972500</v>
      </c>
      <c r="P28" s="55">
        <f>22463+7180+15319</f>
        <v>44962</v>
      </c>
      <c r="Q28" s="55"/>
      <c r="R28" s="49">
        <f t="shared" si="0"/>
        <v>1032462</v>
      </c>
      <c r="S28" s="289"/>
    </row>
    <row r="29" spans="1:21" s="296" customFormat="1" x14ac:dyDescent="0.2">
      <c r="A29" s="44">
        <v>24</v>
      </c>
      <c r="B29" s="106" t="s">
        <v>1348</v>
      </c>
      <c r="C29" s="105" t="s">
        <v>4269</v>
      </c>
      <c r="D29" s="105" t="s">
        <v>1349</v>
      </c>
      <c r="E29" s="106" t="s">
        <v>14</v>
      </c>
      <c r="F29" s="106">
        <v>92595</v>
      </c>
      <c r="G29" s="106"/>
      <c r="H29" s="106"/>
      <c r="I29" s="106"/>
      <c r="J29" s="106" t="s">
        <v>4326</v>
      </c>
      <c r="K29" s="106"/>
      <c r="L29" s="106"/>
      <c r="M29" s="53"/>
      <c r="N29" s="48">
        <v>9000</v>
      </c>
      <c r="O29" s="48">
        <v>93250</v>
      </c>
      <c r="P29" s="48">
        <v>24245</v>
      </c>
      <c r="Q29" s="64"/>
      <c r="R29" s="49">
        <f>SUM(M29:Q29)</f>
        <v>126495</v>
      </c>
      <c r="S29" s="295"/>
    </row>
    <row r="30" spans="1:21" s="296" customFormat="1" x14ac:dyDescent="0.2">
      <c r="A30" s="44">
        <v>25</v>
      </c>
      <c r="B30" s="106" t="s">
        <v>4422</v>
      </c>
      <c r="C30" s="105" t="s">
        <v>4423</v>
      </c>
      <c r="D30" s="105" t="s">
        <v>4424</v>
      </c>
      <c r="E30" s="106" t="s">
        <v>14</v>
      </c>
      <c r="F30" s="106">
        <v>92691</v>
      </c>
      <c r="G30" s="106"/>
      <c r="H30" s="106"/>
      <c r="I30" s="106"/>
      <c r="J30" s="106" t="s">
        <v>4425</v>
      </c>
      <c r="K30" s="106"/>
      <c r="L30" s="106"/>
      <c r="M30" s="53"/>
      <c r="N30" s="48"/>
      <c r="O30" s="48" t="s">
        <v>4483</v>
      </c>
      <c r="P30" s="48"/>
      <c r="Q30" s="64"/>
      <c r="R30" s="49">
        <f t="shared" si="0"/>
        <v>0</v>
      </c>
      <c r="S30" s="295"/>
    </row>
    <row r="31" spans="1:21" s="296" customFormat="1" x14ac:dyDescent="0.2">
      <c r="A31" s="44">
        <v>26</v>
      </c>
      <c r="B31" s="106" t="s">
        <v>1516</v>
      </c>
      <c r="C31" s="105" t="s">
        <v>4426</v>
      </c>
      <c r="D31" s="105" t="s">
        <v>4427</v>
      </c>
      <c r="E31" s="106" t="s">
        <v>14</v>
      </c>
      <c r="F31" s="106">
        <v>94550</v>
      </c>
      <c r="G31" s="106"/>
      <c r="H31" s="106"/>
      <c r="I31" s="106"/>
      <c r="J31" s="106" t="s">
        <v>4326</v>
      </c>
      <c r="K31" s="106"/>
      <c r="L31" s="106"/>
      <c r="M31" s="53"/>
      <c r="N31" s="48"/>
      <c r="O31" s="48" t="s">
        <v>4484</v>
      </c>
      <c r="P31" s="48"/>
      <c r="Q31" s="64"/>
      <c r="R31" s="56">
        <f t="shared" si="0"/>
        <v>0</v>
      </c>
      <c r="S31" s="292"/>
      <c r="T31" s="293"/>
      <c r="U31" s="293"/>
    </row>
    <row r="32" spans="1:21" ht="15" x14ac:dyDescent="0.2">
      <c r="A32" s="65"/>
      <c r="B32" s="65"/>
      <c r="C32" s="65"/>
      <c r="D32" s="65"/>
      <c r="E32" s="65"/>
      <c r="F32" s="65"/>
      <c r="G32" s="66"/>
      <c r="H32" s="65"/>
      <c r="I32" s="65"/>
      <c r="J32" s="65"/>
      <c r="K32" s="65"/>
      <c r="L32" s="67">
        <f>SUM(L5:L31)</f>
        <v>34280</v>
      </c>
      <c r="M32" s="68">
        <f>SUM(M5:M31)</f>
        <v>4586061</v>
      </c>
      <c r="N32" s="68">
        <f>SUM(N5:N31)</f>
        <v>340000</v>
      </c>
      <c r="O32" s="68">
        <f>SUM(O5:O31)</f>
        <v>9117700</v>
      </c>
      <c r="P32" s="68">
        <f>SUM(P5:P31)</f>
        <v>966440</v>
      </c>
      <c r="Q32" s="69">
        <f t="shared" ref="Q32" si="1">SUM(Q5:Q30)</f>
        <v>1126430</v>
      </c>
      <c r="R32" s="70">
        <f>SUM(M32:Q32)</f>
        <v>16136631</v>
      </c>
      <c r="S32" s="297"/>
    </row>
    <row r="33" spans="1:18" x14ac:dyDescent="0.2">
      <c r="A33" s="40"/>
      <c r="B33" s="40"/>
      <c r="C33" s="40"/>
      <c r="D33" s="40"/>
      <c r="E33" s="40" t="s">
        <v>4273</v>
      </c>
      <c r="F33" s="40"/>
      <c r="G33" s="40"/>
      <c r="H33" s="40"/>
      <c r="I33" s="40"/>
      <c r="J33" s="40"/>
      <c r="K33" s="40"/>
      <c r="L33" s="41"/>
      <c r="M33" s="40"/>
      <c r="N33" s="40"/>
      <c r="O33" s="40"/>
      <c r="P33" s="40"/>
      <c r="Q33" s="42"/>
      <c r="R33" s="40"/>
    </row>
    <row r="34" spans="1:18" x14ac:dyDescent="0.2">
      <c r="A34" s="358" t="s">
        <v>4428</v>
      </c>
      <c r="B34" s="358"/>
      <c r="C34" s="358"/>
      <c r="D34" s="358"/>
      <c r="E34" s="358"/>
      <c r="F34" s="358"/>
      <c r="G34" s="358"/>
      <c r="H34" s="358"/>
      <c r="I34" s="358"/>
      <c r="J34" s="358"/>
      <c r="K34" s="358"/>
      <c r="L34" s="358"/>
      <c r="M34" s="358"/>
      <c r="N34" s="358"/>
      <c r="O34" s="358"/>
      <c r="P34" s="358"/>
      <c r="Q34" s="358"/>
      <c r="R34" s="358"/>
    </row>
    <row r="35" spans="1:18" x14ac:dyDescent="0.2">
      <c r="C35" s="298"/>
    </row>
    <row r="36" spans="1:18" x14ac:dyDescent="0.2">
      <c r="C36" s="298"/>
    </row>
    <row r="37" spans="1:18" x14ac:dyDescent="0.2">
      <c r="C37" s="298"/>
    </row>
    <row r="38" spans="1:18" x14ac:dyDescent="0.2">
      <c r="C38" s="298"/>
    </row>
    <row r="39" spans="1:18" x14ac:dyDescent="0.2">
      <c r="C39" s="298"/>
    </row>
  </sheetData>
  <mergeCells count="4">
    <mergeCell ref="A4:S4"/>
    <mergeCell ref="A34:R34"/>
    <mergeCell ref="A9:S9"/>
    <mergeCell ref="A1:S2"/>
  </mergeCells>
  <printOptions horizontalCentered="1"/>
  <pageMargins left="0.3" right="0.3" top="0.8" bottom="0.8" header="0" footer="0.3"/>
  <pageSetup scale="50" orientation="landscape" r:id="rId1"/>
  <headerFooter alignWithMargins="0">
    <oddFooter>&amp;L&amp;F&amp;R&amp;8&amp;D</oddFooter>
  </headerFooter>
  <ignoredErrors>
    <ignoredError sqref="G6" numberStoredAsText="1"/>
  </ignoredError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BAC4-E75F-4A51-95ED-663214323131}">
  <sheetPr>
    <tabColor theme="9" tint="0.39997558519241921"/>
  </sheetPr>
  <dimension ref="A1:C7"/>
  <sheetViews>
    <sheetView showGridLines="0" zoomScale="120" zoomScaleNormal="120" workbookViewId="0">
      <selection sqref="A1:XFD1048576"/>
    </sheetView>
  </sheetViews>
  <sheetFormatPr defaultRowHeight="15" x14ac:dyDescent="0.25"/>
  <cols>
    <col min="1" max="1" width="17.85546875" bestFit="1" customWidth="1"/>
    <col min="2" max="2" width="15.42578125" bestFit="1" customWidth="1"/>
    <col min="3" max="3" width="21.5703125" bestFit="1" customWidth="1"/>
  </cols>
  <sheetData>
    <row r="1" spans="1:3" x14ac:dyDescent="0.25">
      <c r="A1" s="354" t="s">
        <v>4515</v>
      </c>
      <c r="B1" s="354"/>
      <c r="C1" s="354"/>
    </row>
    <row r="2" spans="1:3" ht="15.75" thickBot="1" x14ac:dyDescent="0.3">
      <c r="A2" s="354"/>
      <c r="B2" s="354"/>
      <c r="C2" s="354"/>
    </row>
    <row r="3" spans="1:3" x14ac:dyDescent="0.25">
      <c r="A3" s="238" t="s">
        <v>4514</v>
      </c>
      <c r="B3" s="152" t="s">
        <v>4507</v>
      </c>
      <c r="C3" s="153" t="s">
        <v>4508</v>
      </c>
    </row>
    <row r="4" spans="1:3" x14ac:dyDescent="0.25">
      <c r="A4" s="239" t="s">
        <v>4512</v>
      </c>
      <c r="B4" s="240">
        <v>20700560</v>
      </c>
      <c r="C4" s="241" t="s">
        <v>4513</v>
      </c>
    </row>
    <row r="5" spans="1:3" x14ac:dyDescent="0.25">
      <c r="A5" s="239" t="s">
        <v>4509</v>
      </c>
      <c r="B5" s="240">
        <v>17385210</v>
      </c>
      <c r="C5" s="241" t="s">
        <v>4513</v>
      </c>
    </row>
    <row r="6" spans="1:3" x14ac:dyDescent="0.25">
      <c r="A6" s="239" t="s">
        <v>4510</v>
      </c>
      <c r="B6" s="240">
        <v>7145026</v>
      </c>
      <c r="C6" s="241" t="s">
        <v>4513</v>
      </c>
    </row>
    <row r="7" spans="1:3" ht="15.75" thickBot="1" x14ac:dyDescent="0.3">
      <c r="A7" s="242" t="s">
        <v>4511</v>
      </c>
      <c r="B7" s="243">
        <v>6148562</v>
      </c>
      <c r="C7" s="244" t="s">
        <v>4513</v>
      </c>
    </row>
  </sheetData>
  <mergeCells count="1">
    <mergeCell ref="A1: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90671-EDAB-4697-B8CE-D2433F4D3A06}">
  <sheetPr>
    <tabColor theme="9" tint="0.39997558519241921"/>
  </sheetPr>
  <dimension ref="A1:C116"/>
  <sheetViews>
    <sheetView showGridLines="0" workbookViewId="0">
      <pane ySplit="3" topLeftCell="A4" activePane="bottomLeft" state="frozen"/>
      <selection pane="bottomLeft" sqref="A1:XFD1048576"/>
    </sheetView>
  </sheetViews>
  <sheetFormatPr defaultRowHeight="15" x14ac:dyDescent="0.25"/>
  <cols>
    <col min="1" max="1" width="28.28515625" bestFit="1" customWidth="1"/>
    <col min="2" max="2" width="15.42578125" bestFit="1" customWidth="1"/>
    <col min="3" max="3" width="21.5703125" bestFit="1" customWidth="1"/>
  </cols>
  <sheetData>
    <row r="1" spans="1:3" x14ac:dyDescent="0.25">
      <c r="A1" s="354" t="s">
        <v>4517</v>
      </c>
      <c r="B1" s="354"/>
      <c r="C1" s="354"/>
    </row>
    <row r="2" spans="1:3" ht="15.75" thickBot="1" x14ac:dyDescent="0.3">
      <c r="A2" s="354"/>
      <c r="B2" s="354"/>
      <c r="C2" s="354"/>
    </row>
    <row r="3" spans="1:3" x14ac:dyDescent="0.25">
      <c r="A3" s="245" t="s">
        <v>4514</v>
      </c>
      <c r="B3" s="246" t="s">
        <v>4507</v>
      </c>
      <c r="C3" s="247" t="s">
        <v>4508</v>
      </c>
    </row>
    <row r="4" spans="1:3" x14ac:dyDescent="0.25">
      <c r="A4" s="126" t="s">
        <v>4511</v>
      </c>
      <c r="B4" s="248">
        <v>6148562</v>
      </c>
      <c r="C4" s="158" t="s">
        <v>4513</v>
      </c>
    </row>
    <row r="5" spans="1:3" x14ac:dyDescent="0.25">
      <c r="A5" s="126" t="s">
        <v>4518</v>
      </c>
      <c r="B5" s="248">
        <v>5152719</v>
      </c>
      <c r="C5" s="158" t="s">
        <v>4513</v>
      </c>
    </row>
    <row r="6" spans="1:3" x14ac:dyDescent="0.25">
      <c r="A6" s="126" t="s">
        <v>4519</v>
      </c>
      <c r="B6" s="248">
        <v>3889338</v>
      </c>
      <c r="C6" s="158" t="s">
        <v>4513</v>
      </c>
    </row>
    <row r="7" spans="1:3" x14ac:dyDescent="0.25">
      <c r="A7" s="126" t="s">
        <v>4520</v>
      </c>
      <c r="B7" s="248">
        <v>3778731</v>
      </c>
      <c r="C7" s="158" t="s">
        <v>4513</v>
      </c>
    </row>
    <row r="8" spans="1:3" x14ac:dyDescent="0.25">
      <c r="A8" s="126" t="s">
        <v>4521</v>
      </c>
      <c r="B8" s="248">
        <v>3763860</v>
      </c>
      <c r="C8" s="158" t="s">
        <v>4513</v>
      </c>
    </row>
    <row r="9" spans="1:3" x14ac:dyDescent="0.25">
      <c r="A9" s="126" t="s">
        <v>4522</v>
      </c>
      <c r="B9" s="248">
        <v>3644844</v>
      </c>
      <c r="C9" s="158" t="s">
        <v>4513</v>
      </c>
    </row>
    <row r="10" spans="1:3" x14ac:dyDescent="0.25">
      <c r="A10" s="126" t="s">
        <v>4523</v>
      </c>
      <c r="B10" s="248">
        <v>3478444</v>
      </c>
      <c r="C10" s="158" t="s">
        <v>4513</v>
      </c>
    </row>
    <row r="11" spans="1:3" x14ac:dyDescent="0.25">
      <c r="A11" s="126" t="s">
        <v>4524</v>
      </c>
      <c r="B11" s="248">
        <v>3047192</v>
      </c>
      <c r="C11" s="158" t="s">
        <v>4513</v>
      </c>
    </row>
    <row r="12" spans="1:3" x14ac:dyDescent="0.25">
      <c r="A12" s="126" t="s">
        <v>4525</v>
      </c>
      <c r="B12" s="248">
        <v>2959764</v>
      </c>
      <c r="C12" s="158" t="s">
        <v>4513</v>
      </c>
    </row>
    <row r="13" spans="1:3" x14ac:dyDescent="0.25">
      <c r="A13" s="126" t="s">
        <v>4526</v>
      </c>
      <c r="B13" s="248">
        <v>2907776</v>
      </c>
      <c r="C13" s="158" t="s">
        <v>4513</v>
      </c>
    </row>
    <row r="14" spans="1:3" x14ac:dyDescent="0.25">
      <c r="A14" s="126" t="s">
        <v>4527</v>
      </c>
      <c r="B14" s="248">
        <v>2585517</v>
      </c>
      <c r="C14" s="158" t="s">
        <v>4513</v>
      </c>
    </row>
    <row r="15" spans="1:3" x14ac:dyDescent="0.25">
      <c r="A15" s="126" t="s">
        <v>4528</v>
      </c>
      <c r="B15" s="248">
        <v>2436002</v>
      </c>
      <c r="C15" s="158" t="s">
        <v>4513</v>
      </c>
    </row>
    <row r="16" spans="1:3" x14ac:dyDescent="0.25">
      <c r="A16" s="126" t="s">
        <v>4529</v>
      </c>
      <c r="B16" s="248">
        <v>2342914</v>
      </c>
      <c r="C16" s="158" t="s">
        <v>4513</v>
      </c>
    </row>
    <row r="17" spans="1:3" x14ac:dyDescent="0.25">
      <c r="A17" s="126" t="s">
        <v>4530</v>
      </c>
      <c r="B17" s="248">
        <v>2276014</v>
      </c>
      <c r="C17" s="158" t="s">
        <v>4513</v>
      </c>
    </row>
    <row r="18" spans="1:3" x14ac:dyDescent="0.25">
      <c r="A18" s="126" t="s">
        <v>4531</v>
      </c>
      <c r="B18" s="248">
        <v>2201884</v>
      </c>
      <c r="C18" s="158" t="s">
        <v>4513</v>
      </c>
    </row>
    <row r="19" spans="1:3" x14ac:dyDescent="0.25">
      <c r="A19" s="126" t="s">
        <v>4532</v>
      </c>
      <c r="B19" s="248">
        <v>2150169</v>
      </c>
      <c r="C19" s="158" t="s">
        <v>4513</v>
      </c>
    </row>
    <row r="20" spans="1:3" x14ac:dyDescent="0.25">
      <c r="A20" s="126" t="s">
        <v>4533</v>
      </c>
      <c r="B20" s="248">
        <v>2054780</v>
      </c>
      <c r="C20" s="158" t="s">
        <v>4513</v>
      </c>
    </row>
    <row r="21" spans="1:3" x14ac:dyDescent="0.25">
      <c r="A21" s="126" t="s">
        <v>4534</v>
      </c>
      <c r="B21" s="248">
        <v>1990463</v>
      </c>
      <c r="C21" s="158" t="s">
        <v>4513</v>
      </c>
    </row>
    <row r="22" spans="1:3" x14ac:dyDescent="0.25">
      <c r="A22" s="126" t="s">
        <v>4535</v>
      </c>
      <c r="B22" s="248">
        <v>1901616</v>
      </c>
      <c r="C22" s="158" t="s">
        <v>4513</v>
      </c>
    </row>
    <row r="23" spans="1:3" x14ac:dyDescent="0.25">
      <c r="A23" s="126" t="s">
        <v>4536</v>
      </c>
      <c r="B23" s="248">
        <v>1842978</v>
      </c>
      <c r="C23" s="158" t="s">
        <v>4513</v>
      </c>
    </row>
    <row r="24" spans="1:3" x14ac:dyDescent="0.25">
      <c r="A24" s="126" t="s">
        <v>4537</v>
      </c>
      <c r="B24" s="248">
        <v>1681567</v>
      </c>
      <c r="C24" s="158" t="s">
        <v>4513</v>
      </c>
    </row>
    <row r="25" spans="1:3" x14ac:dyDescent="0.25">
      <c r="A25" s="126" t="s">
        <v>4538</v>
      </c>
      <c r="B25" s="248">
        <v>1671606</v>
      </c>
      <c r="C25" s="158" t="s">
        <v>4513</v>
      </c>
    </row>
    <row r="26" spans="1:3" x14ac:dyDescent="0.25">
      <c r="A26" s="126" t="s">
        <v>4539</v>
      </c>
      <c r="B26" s="248">
        <v>1648932</v>
      </c>
      <c r="C26" s="158" t="s">
        <v>4513</v>
      </c>
    </row>
    <row r="27" spans="1:3" x14ac:dyDescent="0.25">
      <c r="A27" s="126" t="s">
        <v>4540</v>
      </c>
      <c r="B27" s="248">
        <v>1590931</v>
      </c>
      <c r="C27" s="158" t="s">
        <v>4513</v>
      </c>
    </row>
    <row r="28" spans="1:3" x14ac:dyDescent="0.25">
      <c r="A28" s="126" t="s">
        <v>4541</v>
      </c>
      <c r="B28" s="248">
        <v>1590441</v>
      </c>
      <c r="C28" s="158" t="s">
        <v>4513</v>
      </c>
    </row>
    <row r="29" spans="1:3" x14ac:dyDescent="0.25">
      <c r="A29" s="126" t="s">
        <v>4542</v>
      </c>
      <c r="B29" s="248">
        <v>1486727</v>
      </c>
      <c r="C29" s="158" t="s">
        <v>4513</v>
      </c>
    </row>
    <row r="30" spans="1:3" x14ac:dyDescent="0.25">
      <c r="A30" s="126" t="s">
        <v>4543</v>
      </c>
      <c r="B30" s="248">
        <v>1453013</v>
      </c>
      <c r="C30" s="158" t="s">
        <v>4513</v>
      </c>
    </row>
    <row r="31" spans="1:3" x14ac:dyDescent="0.25">
      <c r="A31" s="126" t="s">
        <v>4544</v>
      </c>
      <c r="B31" s="248">
        <v>1395643</v>
      </c>
      <c r="C31" s="158" t="s">
        <v>4513</v>
      </c>
    </row>
    <row r="32" spans="1:3" x14ac:dyDescent="0.25">
      <c r="A32" s="126" t="s">
        <v>4545</v>
      </c>
      <c r="B32" s="248">
        <v>1328395</v>
      </c>
      <c r="C32" s="158" t="s">
        <v>4513</v>
      </c>
    </row>
    <row r="33" spans="1:3" x14ac:dyDescent="0.25">
      <c r="A33" s="126" t="s">
        <v>4546</v>
      </c>
      <c r="B33" s="248">
        <v>1291436</v>
      </c>
      <c r="C33" s="158" t="s">
        <v>4513</v>
      </c>
    </row>
    <row r="34" spans="1:3" x14ac:dyDescent="0.25">
      <c r="A34" s="126" t="s">
        <v>4547</v>
      </c>
      <c r="B34" s="248">
        <v>1272140</v>
      </c>
      <c r="C34" s="158" t="s">
        <v>4513</v>
      </c>
    </row>
    <row r="35" spans="1:3" x14ac:dyDescent="0.25">
      <c r="A35" s="126" t="s">
        <v>4548</v>
      </c>
      <c r="B35" s="248">
        <v>1232806</v>
      </c>
      <c r="C35" s="158" t="s">
        <v>4513</v>
      </c>
    </row>
    <row r="36" spans="1:3" x14ac:dyDescent="0.25">
      <c r="A36" s="126" t="s">
        <v>4549</v>
      </c>
      <c r="B36" s="248">
        <v>1175869</v>
      </c>
      <c r="C36" s="158" t="s">
        <v>4513</v>
      </c>
    </row>
    <row r="37" spans="1:3" x14ac:dyDescent="0.25">
      <c r="A37" s="126" t="s">
        <v>4550</v>
      </c>
      <c r="B37" s="248">
        <v>1161578</v>
      </c>
      <c r="C37" s="158" t="s">
        <v>4513</v>
      </c>
    </row>
    <row r="38" spans="1:3" x14ac:dyDescent="0.25">
      <c r="A38" s="126" t="s">
        <v>4551</v>
      </c>
      <c r="B38" s="248">
        <v>1155300</v>
      </c>
      <c r="C38" s="158" t="s">
        <v>4513</v>
      </c>
    </row>
    <row r="39" spans="1:3" x14ac:dyDescent="0.25">
      <c r="A39" s="126" t="s">
        <v>4552</v>
      </c>
      <c r="B39" s="248">
        <v>1142504</v>
      </c>
      <c r="C39" s="158" t="s">
        <v>4513</v>
      </c>
    </row>
    <row r="40" spans="1:3" x14ac:dyDescent="0.25">
      <c r="A40" s="126" t="s">
        <v>4553</v>
      </c>
      <c r="B40" s="248">
        <v>1080937</v>
      </c>
      <c r="C40" s="158" t="s">
        <v>4513</v>
      </c>
    </row>
    <row r="41" spans="1:3" x14ac:dyDescent="0.25">
      <c r="A41" s="126" t="s">
        <v>4554</v>
      </c>
      <c r="B41" s="248">
        <v>1054437</v>
      </c>
      <c r="C41" s="158" t="s">
        <v>4513</v>
      </c>
    </row>
    <row r="42" spans="1:3" x14ac:dyDescent="0.25">
      <c r="A42" s="126" t="s">
        <v>4555</v>
      </c>
      <c r="B42" s="248">
        <v>1050380</v>
      </c>
      <c r="C42" s="158" t="s">
        <v>4513</v>
      </c>
    </row>
    <row r="43" spans="1:3" x14ac:dyDescent="0.25">
      <c r="A43" s="126" t="s">
        <v>4556</v>
      </c>
      <c r="B43" s="248">
        <v>1037472</v>
      </c>
      <c r="C43" s="158" t="s">
        <v>4513</v>
      </c>
    </row>
    <row r="44" spans="1:3" x14ac:dyDescent="0.25">
      <c r="A44" s="126" t="s">
        <v>4557</v>
      </c>
      <c r="B44" s="248">
        <v>1033323</v>
      </c>
      <c r="C44" s="158" t="s">
        <v>4513</v>
      </c>
    </row>
    <row r="45" spans="1:3" x14ac:dyDescent="0.25">
      <c r="A45" s="126" t="s">
        <v>4558</v>
      </c>
      <c r="B45" s="248">
        <v>990754</v>
      </c>
      <c r="C45" s="158" t="s">
        <v>4513</v>
      </c>
    </row>
    <row r="46" spans="1:3" x14ac:dyDescent="0.25">
      <c r="A46" s="126" t="s">
        <v>4559</v>
      </c>
      <c r="B46" s="248">
        <v>960608</v>
      </c>
      <c r="C46" s="158" t="s">
        <v>4513</v>
      </c>
    </row>
    <row r="47" spans="1:3" x14ac:dyDescent="0.25">
      <c r="A47" s="126" t="s">
        <v>4560</v>
      </c>
      <c r="B47" s="248">
        <v>937865</v>
      </c>
      <c r="C47" s="158" t="s">
        <v>4513</v>
      </c>
    </row>
    <row r="48" spans="1:3" x14ac:dyDescent="0.25">
      <c r="A48" s="126" t="s">
        <v>4561</v>
      </c>
      <c r="B48" s="248">
        <v>931334</v>
      </c>
      <c r="C48" s="158" t="s">
        <v>4513</v>
      </c>
    </row>
    <row r="49" spans="1:3" x14ac:dyDescent="0.25">
      <c r="A49" s="126" t="s">
        <v>4562</v>
      </c>
      <c r="B49" s="248">
        <v>906917</v>
      </c>
      <c r="C49" s="158" t="s">
        <v>4513</v>
      </c>
    </row>
    <row r="50" spans="1:3" x14ac:dyDescent="0.25">
      <c r="A50" s="126" t="s">
        <v>4563</v>
      </c>
      <c r="B50" s="248">
        <v>867701</v>
      </c>
      <c r="C50" s="158" t="s">
        <v>4513</v>
      </c>
    </row>
    <row r="51" spans="1:3" x14ac:dyDescent="0.25">
      <c r="A51" s="126" t="s">
        <v>4564</v>
      </c>
      <c r="B51" s="249">
        <v>837919</v>
      </c>
      <c r="C51" s="158" t="s">
        <v>4513</v>
      </c>
    </row>
    <row r="52" spans="1:3" x14ac:dyDescent="0.25">
      <c r="A52" s="126" t="s">
        <v>4565</v>
      </c>
      <c r="B52" s="249">
        <v>822643</v>
      </c>
      <c r="C52" s="158" t="s">
        <v>4513</v>
      </c>
    </row>
    <row r="53" spans="1:3" x14ac:dyDescent="0.25">
      <c r="A53" s="126" t="s">
        <v>4566</v>
      </c>
      <c r="B53" s="249">
        <v>801078</v>
      </c>
      <c r="C53" s="158" t="s">
        <v>4513</v>
      </c>
    </row>
    <row r="54" spans="1:3" x14ac:dyDescent="0.25">
      <c r="A54" s="126" t="s">
        <v>4567</v>
      </c>
      <c r="B54" s="249">
        <v>800625</v>
      </c>
      <c r="C54" s="158" t="s">
        <v>4513</v>
      </c>
    </row>
    <row r="55" spans="1:3" x14ac:dyDescent="0.25">
      <c r="A55" s="126" t="s">
        <v>4568</v>
      </c>
      <c r="B55" s="249">
        <v>772088</v>
      </c>
      <c r="C55" s="158" t="s">
        <v>4513</v>
      </c>
    </row>
    <row r="56" spans="1:3" x14ac:dyDescent="0.25">
      <c r="A56" s="126" t="s">
        <v>4569</v>
      </c>
      <c r="B56" s="249">
        <v>746229</v>
      </c>
      <c r="C56" s="158" t="s">
        <v>4513</v>
      </c>
    </row>
    <row r="57" spans="1:3" x14ac:dyDescent="0.25">
      <c r="A57" s="126" t="s">
        <v>4570</v>
      </c>
      <c r="B57" s="249">
        <v>742562</v>
      </c>
      <c r="C57" s="158" t="s">
        <v>4513</v>
      </c>
    </row>
    <row r="58" spans="1:3" x14ac:dyDescent="0.25">
      <c r="A58" s="126" t="s">
        <v>4571</v>
      </c>
      <c r="B58" s="249">
        <v>742024</v>
      </c>
      <c r="C58" s="158" t="s">
        <v>4513</v>
      </c>
    </row>
    <row r="59" spans="1:3" x14ac:dyDescent="0.25">
      <c r="A59" s="126" t="s">
        <v>4572</v>
      </c>
      <c r="B59" s="249">
        <v>739282</v>
      </c>
      <c r="C59" s="158" t="s">
        <v>4513</v>
      </c>
    </row>
    <row r="60" spans="1:3" x14ac:dyDescent="0.25">
      <c r="A60" s="126" t="s">
        <v>4573</v>
      </c>
      <c r="B60" s="249">
        <v>732596</v>
      </c>
      <c r="C60" s="158" t="s">
        <v>4513</v>
      </c>
    </row>
    <row r="61" spans="1:3" x14ac:dyDescent="0.25">
      <c r="A61" s="126" t="s">
        <v>4574</v>
      </c>
      <c r="B61" s="249">
        <v>700000</v>
      </c>
      <c r="C61" s="158" t="s">
        <v>4513</v>
      </c>
    </row>
    <row r="62" spans="1:3" x14ac:dyDescent="0.25">
      <c r="A62" s="126" t="s">
        <v>4575</v>
      </c>
      <c r="B62" s="249">
        <v>652397</v>
      </c>
      <c r="C62" s="158" t="s">
        <v>4513</v>
      </c>
    </row>
    <row r="63" spans="1:3" x14ac:dyDescent="0.25">
      <c r="A63" s="126" t="s">
        <v>4576</v>
      </c>
      <c r="B63" s="249">
        <v>622260</v>
      </c>
      <c r="C63" s="158" t="s">
        <v>4513</v>
      </c>
    </row>
    <row r="64" spans="1:3" x14ac:dyDescent="0.25">
      <c r="A64" s="126" t="s">
        <v>4577</v>
      </c>
      <c r="B64" s="249">
        <v>613547</v>
      </c>
      <c r="C64" s="158" t="s">
        <v>4513</v>
      </c>
    </row>
    <row r="65" spans="1:3" x14ac:dyDescent="0.25">
      <c r="A65" s="126" t="s">
        <v>4578</v>
      </c>
      <c r="B65" s="249">
        <v>611209</v>
      </c>
      <c r="C65" s="158" t="s">
        <v>4513</v>
      </c>
    </row>
    <row r="66" spans="1:3" x14ac:dyDescent="0.25">
      <c r="A66" s="126" t="s">
        <v>4579</v>
      </c>
      <c r="B66" s="249">
        <v>609905</v>
      </c>
      <c r="C66" s="158" t="s">
        <v>4513</v>
      </c>
    </row>
    <row r="67" spans="1:3" x14ac:dyDescent="0.25">
      <c r="A67" s="126" t="s">
        <v>4580</v>
      </c>
      <c r="B67" s="249">
        <v>595808</v>
      </c>
      <c r="C67" s="158" t="s">
        <v>4513</v>
      </c>
    </row>
    <row r="68" spans="1:3" x14ac:dyDescent="0.25">
      <c r="A68" s="126" t="s">
        <v>4581</v>
      </c>
      <c r="B68" s="249">
        <v>594857</v>
      </c>
      <c r="C68" s="158" t="s">
        <v>4513</v>
      </c>
    </row>
    <row r="69" spans="1:3" x14ac:dyDescent="0.25">
      <c r="A69" s="126" t="s">
        <v>4582</v>
      </c>
      <c r="B69" s="249">
        <v>592252</v>
      </c>
      <c r="C69" s="158" t="s">
        <v>4513</v>
      </c>
    </row>
    <row r="70" spans="1:3" x14ac:dyDescent="0.25">
      <c r="A70" s="126" t="s">
        <v>4583</v>
      </c>
      <c r="B70" s="249">
        <v>590511</v>
      </c>
      <c r="C70" s="158" t="s">
        <v>4513</v>
      </c>
    </row>
    <row r="71" spans="1:3" x14ac:dyDescent="0.25">
      <c r="A71" s="126" t="s">
        <v>4584</v>
      </c>
      <c r="B71" s="249">
        <v>574931</v>
      </c>
      <c r="C71" s="158" t="s">
        <v>4513</v>
      </c>
    </row>
    <row r="72" spans="1:3" x14ac:dyDescent="0.25">
      <c r="A72" s="126" t="s">
        <v>4585</v>
      </c>
      <c r="B72" s="249">
        <v>563543</v>
      </c>
      <c r="C72" s="158" t="s">
        <v>4513</v>
      </c>
    </row>
    <row r="73" spans="1:3" x14ac:dyDescent="0.25">
      <c r="A73" s="126" t="s">
        <v>4586</v>
      </c>
      <c r="B73" s="249">
        <v>561953</v>
      </c>
      <c r="C73" s="158" t="s">
        <v>4513</v>
      </c>
    </row>
    <row r="74" spans="1:3" x14ac:dyDescent="0.25">
      <c r="A74" s="126" t="s">
        <v>4587</v>
      </c>
      <c r="B74" s="249">
        <v>539354</v>
      </c>
      <c r="C74" s="158" t="s">
        <v>4513</v>
      </c>
    </row>
    <row r="75" spans="1:3" x14ac:dyDescent="0.25">
      <c r="A75" s="126" t="s">
        <v>4588</v>
      </c>
      <c r="B75" s="249">
        <v>523801</v>
      </c>
      <c r="C75" s="158" t="s">
        <v>4513</v>
      </c>
    </row>
    <row r="76" spans="1:3" x14ac:dyDescent="0.25">
      <c r="A76" s="126" t="s">
        <v>4589</v>
      </c>
      <c r="B76" s="249">
        <v>494375</v>
      </c>
      <c r="C76" s="158" t="s">
        <v>4513</v>
      </c>
    </row>
    <row r="77" spans="1:3" x14ac:dyDescent="0.25">
      <c r="A77" s="126" t="s">
        <v>4590</v>
      </c>
      <c r="B77" s="249">
        <v>478536</v>
      </c>
      <c r="C77" s="158" t="s">
        <v>4513</v>
      </c>
    </row>
    <row r="78" spans="1:3" x14ac:dyDescent="0.25">
      <c r="A78" s="126" t="s">
        <v>4591</v>
      </c>
      <c r="B78" s="249">
        <v>467352</v>
      </c>
      <c r="C78" s="158" t="s">
        <v>4513</v>
      </c>
    </row>
    <row r="79" spans="1:3" x14ac:dyDescent="0.25">
      <c r="A79" s="126" t="s">
        <v>4592</v>
      </c>
      <c r="B79" s="249">
        <v>437229</v>
      </c>
      <c r="C79" s="158" t="s">
        <v>4513</v>
      </c>
    </row>
    <row r="80" spans="1:3" x14ac:dyDescent="0.25">
      <c r="A80" s="126" t="s">
        <v>4593</v>
      </c>
      <c r="B80" s="249">
        <v>405990</v>
      </c>
      <c r="C80" s="158" t="s">
        <v>4513</v>
      </c>
    </row>
    <row r="81" spans="1:3" x14ac:dyDescent="0.25">
      <c r="A81" s="126" t="s">
        <v>4594</v>
      </c>
      <c r="B81" s="249">
        <v>373046</v>
      </c>
      <c r="C81" s="158" t="s">
        <v>4513</v>
      </c>
    </row>
    <row r="82" spans="1:3" x14ac:dyDescent="0.25">
      <c r="A82" s="126" t="s">
        <v>4595</v>
      </c>
      <c r="B82" s="249">
        <v>344933</v>
      </c>
      <c r="C82" s="158" t="s">
        <v>4513</v>
      </c>
    </row>
    <row r="83" spans="1:3" x14ac:dyDescent="0.25">
      <c r="A83" s="126" t="s">
        <v>4596</v>
      </c>
      <c r="B83" s="249">
        <v>306905</v>
      </c>
      <c r="C83" s="158" t="s">
        <v>4513</v>
      </c>
    </row>
    <row r="84" spans="1:3" x14ac:dyDescent="0.25">
      <c r="A84" s="126" t="s">
        <v>4597</v>
      </c>
      <c r="B84" s="249">
        <v>300395</v>
      </c>
      <c r="C84" s="158" t="s">
        <v>4513</v>
      </c>
    </row>
    <row r="85" spans="1:3" x14ac:dyDescent="0.25">
      <c r="A85" s="126" t="s">
        <v>4598</v>
      </c>
      <c r="B85" s="249">
        <v>278974</v>
      </c>
      <c r="C85" s="158" t="s">
        <v>4513</v>
      </c>
    </row>
    <row r="86" spans="1:3" x14ac:dyDescent="0.25">
      <c r="A86" s="126" t="s">
        <v>4599</v>
      </c>
      <c r="B86" s="249">
        <v>257262</v>
      </c>
      <c r="C86" s="158" t="s">
        <v>4513</v>
      </c>
    </row>
    <row r="87" spans="1:3" x14ac:dyDescent="0.25">
      <c r="A87" s="126" t="s">
        <v>4600</v>
      </c>
      <c r="B87" s="249">
        <v>223868</v>
      </c>
      <c r="C87" s="158" t="s">
        <v>4513</v>
      </c>
    </row>
    <row r="88" spans="1:3" x14ac:dyDescent="0.25">
      <c r="A88" s="126" t="s">
        <v>4601</v>
      </c>
      <c r="B88" s="249">
        <v>195000</v>
      </c>
      <c r="C88" s="158" t="s">
        <v>4513</v>
      </c>
    </row>
    <row r="89" spans="1:3" x14ac:dyDescent="0.25">
      <c r="A89" s="126" t="s">
        <v>4602</v>
      </c>
      <c r="B89" s="249">
        <v>182818</v>
      </c>
      <c r="C89" s="158" t="s">
        <v>4513</v>
      </c>
    </row>
    <row r="90" spans="1:3" x14ac:dyDescent="0.25">
      <c r="A90" s="126" t="s">
        <v>4603</v>
      </c>
      <c r="B90" s="249">
        <v>181673</v>
      </c>
      <c r="C90" s="158" t="s">
        <v>4513</v>
      </c>
    </row>
    <row r="91" spans="1:3" x14ac:dyDescent="0.25">
      <c r="A91" s="126" t="s">
        <v>4604</v>
      </c>
      <c r="B91" s="249">
        <v>181356</v>
      </c>
      <c r="C91" s="158" t="s">
        <v>4513</v>
      </c>
    </row>
    <row r="92" spans="1:3" x14ac:dyDescent="0.25">
      <c r="A92" s="126" t="s">
        <v>4605</v>
      </c>
      <c r="B92" s="249">
        <v>176059</v>
      </c>
      <c r="C92" s="158" t="s">
        <v>4513</v>
      </c>
    </row>
    <row r="93" spans="1:3" x14ac:dyDescent="0.25">
      <c r="A93" s="126" t="s">
        <v>4606</v>
      </c>
      <c r="B93" s="249">
        <v>166228</v>
      </c>
      <c r="C93" s="158" t="s">
        <v>4513</v>
      </c>
    </row>
    <row r="94" spans="1:3" x14ac:dyDescent="0.25">
      <c r="A94" s="126" t="s">
        <v>4607</v>
      </c>
      <c r="B94" s="249">
        <v>164250</v>
      </c>
      <c r="C94" s="158" t="s">
        <v>4513</v>
      </c>
    </row>
    <row r="95" spans="1:3" x14ac:dyDescent="0.25">
      <c r="A95" s="126" t="s">
        <v>4608</v>
      </c>
      <c r="B95" s="249">
        <v>162152</v>
      </c>
      <c r="C95" s="158" t="s">
        <v>4513</v>
      </c>
    </row>
    <row r="96" spans="1:3" x14ac:dyDescent="0.25">
      <c r="A96" s="126" t="s">
        <v>4609</v>
      </c>
      <c r="B96" s="249">
        <v>158727</v>
      </c>
      <c r="C96" s="158" t="s">
        <v>4513</v>
      </c>
    </row>
    <row r="97" spans="1:3" x14ac:dyDescent="0.25">
      <c r="A97" s="126" t="s">
        <v>4610</v>
      </c>
      <c r="B97" s="249">
        <v>155434</v>
      </c>
      <c r="C97" s="158" t="s">
        <v>4513</v>
      </c>
    </row>
    <row r="98" spans="1:3" x14ac:dyDescent="0.25">
      <c r="A98" s="126" t="s">
        <v>4611</v>
      </c>
      <c r="B98" s="249">
        <v>130453</v>
      </c>
      <c r="C98" s="158" t="s">
        <v>4513</v>
      </c>
    </row>
    <row r="99" spans="1:3" x14ac:dyDescent="0.25">
      <c r="A99" s="126" t="s">
        <v>4612</v>
      </c>
      <c r="B99" s="249">
        <v>111855</v>
      </c>
      <c r="C99" s="158" t="s">
        <v>4513</v>
      </c>
    </row>
    <row r="100" spans="1:3" x14ac:dyDescent="0.25">
      <c r="A100" s="126" t="s">
        <v>4613</v>
      </c>
      <c r="B100" s="249">
        <v>104489</v>
      </c>
      <c r="C100" s="158" t="s">
        <v>4513</v>
      </c>
    </row>
    <row r="101" spans="1:3" x14ac:dyDescent="0.25">
      <c r="A101" s="126" t="s">
        <v>4614</v>
      </c>
      <c r="B101" s="249">
        <v>93835</v>
      </c>
      <c r="C101" s="158" t="s">
        <v>4513</v>
      </c>
    </row>
    <row r="102" spans="1:3" x14ac:dyDescent="0.25">
      <c r="A102" s="126" t="s">
        <v>4615</v>
      </c>
      <c r="B102" s="249">
        <v>90025</v>
      </c>
      <c r="C102" s="158" t="s">
        <v>4513</v>
      </c>
    </row>
    <row r="103" spans="1:3" x14ac:dyDescent="0.25">
      <c r="A103" s="126" t="s">
        <v>4616</v>
      </c>
      <c r="B103" s="249">
        <v>82534</v>
      </c>
      <c r="C103" s="158" t="s">
        <v>4513</v>
      </c>
    </row>
    <row r="104" spans="1:3" x14ac:dyDescent="0.25">
      <c r="A104" s="126" t="s">
        <v>4617</v>
      </c>
      <c r="B104" s="249">
        <v>75689</v>
      </c>
      <c r="C104" s="158" t="s">
        <v>4513</v>
      </c>
    </row>
    <row r="105" spans="1:3" x14ac:dyDescent="0.25">
      <c r="A105" s="126" t="s">
        <v>4618</v>
      </c>
      <c r="B105" s="249">
        <v>64803</v>
      </c>
      <c r="C105" s="158" t="s">
        <v>4513</v>
      </c>
    </row>
    <row r="106" spans="1:3" x14ac:dyDescent="0.25">
      <c r="A106" s="126" t="s">
        <v>4619</v>
      </c>
      <c r="B106" s="249">
        <v>50607</v>
      </c>
      <c r="C106" s="158" t="s">
        <v>4513</v>
      </c>
    </row>
    <row r="107" spans="1:3" x14ac:dyDescent="0.25">
      <c r="A107" s="126" t="s">
        <v>4620</v>
      </c>
      <c r="B107" s="249">
        <v>45650</v>
      </c>
      <c r="C107" s="158" t="s">
        <v>4513</v>
      </c>
    </row>
    <row r="108" spans="1:3" x14ac:dyDescent="0.25">
      <c r="A108" s="126" t="s">
        <v>4621</v>
      </c>
      <c r="B108" s="249">
        <v>45000</v>
      </c>
      <c r="C108" s="158" t="s">
        <v>4513</v>
      </c>
    </row>
    <row r="109" spans="1:3" x14ac:dyDescent="0.25">
      <c r="A109" s="126" t="s">
        <v>4622</v>
      </c>
      <c r="B109" s="249">
        <v>40018</v>
      </c>
      <c r="C109" s="158" t="s">
        <v>4513</v>
      </c>
    </row>
    <row r="110" spans="1:3" x14ac:dyDescent="0.25">
      <c r="A110" s="126" t="s">
        <v>4623</v>
      </c>
      <c r="B110" s="249">
        <v>37945</v>
      </c>
      <c r="C110" s="158" t="s">
        <v>4513</v>
      </c>
    </row>
    <row r="111" spans="1:3" x14ac:dyDescent="0.25">
      <c r="A111" s="126" t="s">
        <v>4624</v>
      </c>
      <c r="B111" s="249">
        <v>30592</v>
      </c>
      <c r="C111" s="158" t="s">
        <v>4513</v>
      </c>
    </row>
    <row r="112" spans="1:3" x14ac:dyDescent="0.25">
      <c r="A112" s="126" t="s">
        <v>4625</v>
      </c>
      <c r="B112" s="249">
        <v>22281</v>
      </c>
      <c r="C112" s="158" t="s">
        <v>4513</v>
      </c>
    </row>
    <row r="113" spans="1:3" x14ac:dyDescent="0.25">
      <c r="A113" s="126" t="s">
        <v>4626</v>
      </c>
      <c r="B113" s="249">
        <v>20000</v>
      </c>
      <c r="C113" s="158" t="s">
        <v>4513</v>
      </c>
    </row>
    <row r="114" spans="1:3" x14ac:dyDescent="0.25">
      <c r="A114" s="126" t="s">
        <v>4627</v>
      </c>
      <c r="B114" s="249">
        <v>9127</v>
      </c>
      <c r="C114" s="158" t="s">
        <v>4513</v>
      </c>
    </row>
    <row r="115" spans="1:3" x14ac:dyDescent="0.25">
      <c r="A115" s="126" t="s">
        <v>4628</v>
      </c>
      <c r="B115" s="249">
        <v>8000</v>
      </c>
      <c r="C115" s="158" t="s">
        <v>4513</v>
      </c>
    </row>
    <row r="116" spans="1:3" ht="15.75" thickBot="1" x14ac:dyDescent="0.3">
      <c r="A116" s="250" t="s">
        <v>4629</v>
      </c>
      <c r="B116" s="251">
        <v>7500</v>
      </c>
      <c r="C116" s="165" t="s">
        <v>4513</v>
      </c>
    </row>
  </sheetData>
  <mergeCells count="1">
    <mergeCell ref="A1: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675A-AC8A-46AC-8582-DBCCE8891CA6}">
  <dimension ref="A1:D26"/>
  <sheetViews>
    <sheetView workbookViewId="0">
      <selection activeCell="C30" sqref="C30"/>
    </sheetView>
  </sheetViews>
  <sheetFormatPr defaultColWidth="9.140625" defaultRowHeight="15" x14ac:dyDescent="0.25"/>
  <cols>
    <col min="1" max="1" width="66" style="21" bestFit="1" customWidth="1"/>
    <col min="2" max="2" width="21.28515625" style="21" customWidth="1"/>
    <col min="3" max="3" width="13.7109375" style="9" bestFit="1" customWidth="1"/>
    <col min="4" max="4" width="70.42578125" style="9" customWidth="1"/>
    <col min="5" max="16384" width="9.140625" style="9"/>
  </cols>
  <sheetData>
    <row r="1" spans="1:4" s="18" customFormat="1" ht="15.75" customHeight="1" x14ac:dyDescent="0.25">
      <c r="A1" s="311" t="s">
        <v>4227</v>
      </c>
      <c r="B1" s="311"/>
      <c r="C1" s="311"/>
      <c r="D1" s="311"/>
    </row>
    <row r="2" spans="1:4" s="18" customFormat="1" ht="16.5" customHeight="1" thickBot="1" x14ac:dyDescent="0.3">
      <c r="A2" s="312"/>
      <c r="B2" s="312"/>
      <c r="C2" s="312"/>
      <c r="D2" s="312"/>
    </row>
    <row r="3" spans="1:4" ht="30" x14ac:dyDescent="0.25">
      <c r="A3" s="23" t="s">
        <v>4228</v>
      </c>
      <c r="B3" s="24" t="s">
        <v>4229</v>
      </c>
      <c r="C3" s="25" t="s">
        <v>4230</v>
      </c>
      <c r="D3" s="26" t="s">
        <v>4231</v>
      </c>
    </row>
    <row r="4" spans="1:4" s="20" customFormat="1" x14ac:dyDescent="0.25">
      <c r="A4" s="7" t="s">
        <v>4232</v>
      </c>
      <c r="B4" s="71">
        <v>1</v>
      </c>
      <c r="C4" s="19" t="s">
        <v>4392</v>
      </c>
      <c r="D4" s="7" t="s">
        <v>4471</v>
      </c>
    </row>
    <row r="5" spans="1:4" s="20" customFormat="1" x14ac:dyDescent="0.25">
      <c r="A5" s="7" t="s">
        <v>4233</v>
      </c>
      <c r="B5" s="19">
        <v>2</v>
      </c>
      <c r="C5" s="19" t="s">
        <v>4392</v>
      </c>
      <c r="D5" s="7" t="s">
        <v>4471</v>
      </c>
    </row>
    <row r="6" spans="1:4" s="20" customFormat="1" x14ac:dyDescent="0.25">
      <c r="A6" s="7" t="s">
        <v>4234</v>
      </c>
      <c r="B6" s="19">
        <v>3</v>
      </c>
      <c r="C6" s="19" t="s">
        <v>4392</v>
      </c>
      <c r="D6" s="7" t="s">
        <v>4638</v>
      </c>
    </row>
    <row r="7" spans="1:4" s="20" customFormat="1" x14ac:dyDescent="0.25">
      <c r="A7" s="7" t="s">
        <v>4252</v>
      </c>
      <c r="B7" s="19">
        <v>4</v>
      </c>
      <c r="C7" s="19" t="s">
        <v>4392</v>
      </c>
      <c r="D7" s="7" t="s">
        <v>4471</v>
      </c>
    </row>
    <row r="8" spans="1:4" s="20" customFormat="1" x14ac:dyDescent="0.25">
      <c r="A8" s="7" t="s">
        <v>4235</v>
      </c>
      <c r="B8" s="19">
        <v>5</v>
      </c>
      <c r="C8" s="19" t="s">
        <v>4392</v>
      </c>
      <c r="D8" s="7" t="s">
        <v>4393</v>
      </c>
    </row>
    <row r="9" spans="1:4" s="20" customFormat="1" x14ac:dyDescent="0.25">
      <c r="A9" s="7" t="s">
        <v>1922</v>
      </c>
      <c r="B9" s="19">
        <v>6</v>
      </c>
      <c r="C9" s="19" t="s">
        <v>4392</v>
      </c>
      <c r="D9" s="7" t="s">
        <v>4393</v>
      </c>
    </row>
    <row r="10" spans="1:4" s="20" customFormat="1" x14ac:dyDescent="0.25">
      <c r="A10" s="7" t="s">
        <v>4236</v>
      </c>
      <c r="B10" s="19">
        <v>7</v>
      </c>
      <c r="C10" s="19" t="s">
        <v>4392</v>
      </c>
      <c r="D10" s="7" t="s">
        <v>4393</v>
      </c>
    </row>
    <row r="11" spans="1:4" s="20" customFormat="1" x14ac:dyDescent="0.25">
      <c r="A11" s="7" t="s">
        <v>4237</v>
      </c>
      <c r="B11" s="19">
        <v>8</v>
      </c>
      <c r="C11" s="19" t="s">
        <v>4392</v>
      </c>
      <c r="D11" s="7" t="s">
        <v>4471</v>
      </c>
    </row>
    <row r="12" spans="1:4" s="20" customFormat="1" x14ac:dyDescent="0.25">
      <c r="A12" s="7" t="s">
        <v>4394</v>
      </c>
      <c r="B12" s="19">
        <v>9</v>
      </c>
      <c r="C12" s="19" t="s">
        <v>4392</v>
      </c>
      <c r="D12" s="7" t="s">
        <v>4393</v>
      </c>
    </row>
    <row r="13" spans="1:4" s="20" customFormat="1" x14ac:dyDescent="0.25">
      <c r="A13" s="7" t="s">
        <v>4631</v>
      </c>
      <c r="B13" s="19">
        <v>10</v>
      </c>
      <c r="C13" s="19" t="s">
        <v>4392</v>
      </c>
      <c r="D13" s="7" t="s">
        <v>4393</v>
      </c>
    </row>
    <row r="14" spans="1:4" s="20" customFormat="1" x14ac:dyDescent="0.25">
      <c r="A14" s="7" t="s">
        <v>4516</v>
      </c>
      <c r="B14" s="19">
        <v>11</v>
      </c>
      <c r="C14" s="19" t="s">
        <v>4392</v>
      </c>
      <c r="D14" s="7" t="s">
        <v>4471</v>
      </c>
    </row>
    <row r="15" spans="1:4" s="20" customFormat="1" hidden="1" x14ac:dyDescent="0.25">
      <c r="A15" s="7" t="s">
        <v>4439</v>
      </c>
      <c r="B15" s="19">
        <v>12</v>
      </c>
      <c r="C15" s="19" t="s">
        <v>4392</v>
      </c>
      <c r="D15" s="7" t="s">
        <v>4639</v>
      </c>
    </row>
    <row r="16" spans="1:4" s="20" customFormat="1" x14ac:dyDescent="0.25">
      <c r="A16" s="7" t="s">
        <v>4238</v>
      </c>
      <c r="B16" s="19">
        <v>12</v>
      </c>
      <c r="C16" s="19" t="s">
        <v>4392</v>
      </c>
      <c r="D16" s="7"/>
    </row>
    <row r="17" spans="1:4" s="20" customFormat="1" x14ac:dyDescent="0.25">
      <c r="A17" s="7" t="s">
        <v>4315</v>
      </c>
      <c r="B17" s="19"/>
      <c r="C17" s="19" t="s">
        <v>4392</v>
      </c>
      <c r="D17" s="7" t="s">
        <v>4639</v>
      </c>
    </row>
    <row r="18" spans="1:4" x14ac:dyDescent="0.25">
      <c r="A18" s="7" t="s">
        <v>4438</v>
      </c>
      <c r="B18" s="19" t="s">
        <v>4246</v>
      </c>
      <c r="C18" s="19" t="s">
        <v>4392</v>
      </c>
      <c r="D18" s="7" t="s">
        <v>4471</v>
      </c>
    </row>
    <row r="19" spans="1:4" x14ac:dyDescent="0.25">
      <c r="A19" s="7" t="s">
        <v>4314</v>
      </c>
      <c r="B19" s="19" t="s">
        <v>4246</v>
      </c>
      <c r="C19" s="19" t="s">
        <v>4392</v>
      </c>
      <c r="D19" s="7" t="s">
        <v>4471</v>
      </c>
    </row>
    <row r="20" spans="1:4" hidden="1" x14ac:dyDescent="0.25">
      <c r="A20" s="7" t="s">
        <v>4247</v>
      </c>
      <c r="B20" s="19" t="s">
        <v>4440</v>
      </c>
      <c r="C20" s="19" t="s">
        <v>4391</v>
      </c>
      <c r="D20" s="7" t="s">
        <v>4441</v>
      </c>
    </row>
    <row r="21" spans="1:4" x14ac:dyDescent="0.25">
      <c r="A21" s="7" t="s">
        <v>4239</v>
      </c>
      <c r="B21" s="19" t="s">
        <v>4240</v>
      </c>
      <c r="C21" s="19"/>
      <c r="D21" s="7"/>
    </row>
    <row r="22" spans="1:4" x14ac:dyDescent="0.25">
      <c r="A22" s="7" t="s">
        <v>4241</v>
      </c>
      <c r="B22" s="19" t="s">
        <v>4240</v>
      </c>
      <c r="C22" s="19"/>
      <c r="D22" s="7"/>
    </row>
    <row r="23" spans="1:4" x14ac:dyDescent="0.25">
      <c r="A23" s="7" t="s">
        <v>4242</v>
      </c>
      <c r="B23" s="19" t="s">
        <v>4240</v>
      </c>
      <c r="C23" s="19"/>
      <c r="D23" s="7"/>
    </row>
    <row r="24" spans="1:4" x14ac:dyDescent="0.25">
      <c r="A24" s="7" t="s">
        <v>4243</v>
      </c>
      <c r="B24" s="19" t="s">
        <v>4240</v>
      </c>
      <c r="C24" s="19"/>
      <c r="D24" s="7"/>
    </row>
    <row r="25" spans="1:4" x14ac:dyDescent="0.25">
      <c r="A25" s="7" t="s">
        <v>4244</v>
      </c>
      <c r="B25" s="19" t="s">
        <v>4240</v>
      </c>
      <c r="C25" s="19"/>
      <c r="D25" s="7"/>
    </row>
    <row r="26" spans="1:4" x14ac:dyDescent="0.25">
      <c r="A26" s="7" t="s">
        <v>4245</v>
      </c>
      <c r="B26" s="19" t="s">
        <v>4240</v>
      </c>
      <c r="C26" s="19"/>
      <c r="D26" s="7"/>
    </row>
  </sheetData>
  <autoFilter ref="A3:D23" xr:uid="{00000000-0009-0000-0000-000001000000}"/>
  <mergeCells count="1">
    <mergeCell ref="A1:D2"/>
  </mergeCells>
  <conditionalFormatting sqref="C4:C26">
    <cfRule type="cellIs" dxfId="2" priority="1" operator="equal">
      <formula>"Yes"</formula>
    </cfRule>
    <cfRule type="cellIs" dxfId="1" priority="2" operator="equal">
      <formula>"No"</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39B8-4E63-41F4-AACE-D6DA3002093A}">
  <sheetPr>
    <tabColor theme="9" tint="0.39997558519241921"/>
  </sheetPr>
  <dimension ref="A1:C31"/>
  <sheetViews>
    <sheetView workbookViewId="0">
      <selection activeCell="G24" sqref="G24"/>
    </sheetView>
  </sheetViews>
  <sheetFormatPr defaultRowHeight="15" x14ac:dyDescent="0.25"/>
  <cols>
    <col min="1" max="1" width="72.42578125" bestFit="1" customWidth="1"/>
    <col min="2" max="2" width="57.42578125" customWidth="1"/>
    <col min="3" max="3" width="18" customWidth="1"/>
  </cols>
  <sheetData>
    <row r="1" spans="1:3" ht="18.75" customHeight="1" x14ac:dyDescent="0.25">
      <c r="A1" s="313" t="s">
        <v>4232</v>
      </c>
      <c r="B1" s="313"/>
      <c r="C1" s="313"/>
    </row>
    <row r="2" spans="1:3" ht="18.75" customHeight="1" thickBot="1" x14ac:dyDescent="0.3">
      <c r="A2" s="313"/>
      <c r="B2" s="313"/>
      <c r="C2" s="313"/>
    </row>
    <row r="3" spans="1:3" x14ac:dyDescent="0.25">
      <c r="A3" s="154" t="s">
        <v>4279</v>
      </c>
      <c r="B3" s="155" t="s">
        <v>4280</v>
      </c>
      <c r="C3" s="156" t="s">
        <v>4231</v>
      </c>
    </row>
    <row r="4" spans="1:3" x14ac:dyDescent="0.25">
      <c r="A4" s="157" t="s">
        <v>4282</v>
      </c>
      <c r="B4" s="128" t="s">
        <v>4281</v>
      </c>
      <c r="C4" s="158"/>
    </row>
    <row r="5" spans="1:3" x14ac:dyDescent="0.25">
      <c r="A5" s="157" t="s">
        <v>4283</v>
      </c>
      <c r="B5" s="128" t="s">
        <v>4281</v>
      </c>
      <c r="C5" s="158"/>
    </row>
    <row r="6" spans="1:3" x14ac:dyDescent="0.25">
      <c r="A6" s="159" t="s">
        <v>4257</v>
      </c>
      <c r="B6" s="128" t="s">
        <v>4281</v>
      </c>
      <c r="C6" s="158"/>
    </row>
    <row r="7" spans="1:3" x14ac:dyDescent="0.25">
      <c r="A7" s="157" t="s">
        <v>4258</v>
      </c>
      <c r="B7" s="128" t="s">
        <v>4281</v>
      </c>
      <c r="C7" s="158"/>
    </row>
    <row r="8" spans="1:3" x14ac:dyDescent="0.25">
      <c r="A8" s="157" t="s">
        <v>4284</v>
      </c>
      <c r="B8" s="128" t="s">
        <v>4281</v>
      </c>
      <c r="C8" s="158"/>
    </row>
    <row r="9" spans="1:3" x14ac:dyDescent="0.25">
      <c r="A9" s="159" t="s">
        <v>4303</v>
      </c>
      <c r="B9" s="128" t="s">
        <v>4281</v>
      </c>
      <c r="C9" s="158"/>
    </row>
    <row r="10" spans="1:3" x14ac:dyDescent="0.25">
      <c r="A10" s="159" t="s">
        <v>4501</v>
      </c>
      <c r="B10" s="128" t="s">
        <v>4281</v>
      </c>
      <c r="C10" s="158"/>
    </row>
    <row r="11" spans="1:3" x14ac:dyDescent="0.25">
      <c r="A11" s="157" t="s">
        <v>4285</v>
      </c>
      <c r="B11" s="160" t="s">
        <v>4286</v>
      </c>
      <c r="C11" s="158"/>
    </row>
    <row r="12" spans="1:3" x14ac:dyDescent="0.25">
      <c r="A12" s="157" t="s">
        <v>4287</v>
      </c>
      <c r="B12" s="128" t="s">
        <v>4288</v>
      </c>
      <c r="C12" s="158"/>
    </row>
    <row r="13" spans="1:3" x14ac:dyDescent="0.25">
      <c r="A13" s="157" t="s">
        <v>4289</v>
      </c>
      <c r="B13" s="128" t="s">
        <v>4288</v>
      </c>
      <c r="C13" s="158"/>
    </row>
    <row r="14" spans="1:3" x14ac:dyDescent="0.25">
      <c r="A14" s="157" t="s">
        <v>4290</v>
      </c>
      <c r="B14" s="128" t="s">
        <v>4288</v>
      </c>
      <c r="C14" s="158"/>
    </row>
    <row r="15" spans="1:3" x14ac:dyDescent="0.25">
      <c r="A15" s="159" t="s">
        <v>4291</v>
      </c>
      <c r="B15" s="161" t="s">
        <v>4288</v>
      </c>
      <c r="C15" s="158"/>
    </row>
    <row r="16" spans="1:3" x14ac:dyDescent="0.25">
      <c r="A16" s="157" t="s">
        <v>4292</v>
      </c>
      <c r="B16" s="128" t="s">
        <v>4293</v>
      </c>
      <c r="C16" s="158"/>
    </row>
    <row r="17" spans="1:3" x14ac:dyDescent="0.25">
      <c r="A17" s="157" t="s">
        <v>4294</v>
      </c>
      <c r="B17" s="128" t="s">
        <v>4293</v>
      </c>
      <c r="C17" s="158"/>
    </row>
    <row r="18" spans="1:3" x14ac:dyDescent="0.25">
      <c r="A18" s="126" t="s">
        <v>4506</v>
      </c>
      <c r="B18" s="128" t="s">
        <v>4293</v>
      </c>
      <c r="C18" s="158"/>
    </row>
    <row r="19" spans="1:3" x14ac:dyDescent="0.25">
      <c r="A19" s="162" t="s">
        <v>4295</v>
      </c>
      <c r="B19" s="160" t="s">
        <v>4296</v>
      </c>
      <c r="C19" s="158"/>
    </row>
    <row r="20" spans="1:3" x14ac:dyDescent="0.25">
      <c r="A20" s="157" t="s">
        <v>4297</v>
      </c>
      <c r="B20" s="160" t="s">
        <v>4296</v>
      </c>
      <c r="C20" s="158"/>
    </row>
    <row r="21" spans="1:3" x14ac:dyDescent="0.25">
      <c r="A21" s="157" t="s">
        <v>4298</v>
      </c>
      <c r="B21" s="160" t="s">
        <v>4296</v>
      </c>
      <c r="C21" s="158"/>
    </row>
    <row r="22" spans="1:3" x14ac:dyDescent="0.25">
      <c r="A22" s="157" t="s">
        <v>4299</v>
      </c>
      <c r="B22" s="160" t="s">
        <v>4296</v>
      </c>
      <c r="C22" s="158"/>
    </row>
    <row r="23" spans="1:3" x14ac:dyDescent="0.25">
      <c r="A23" s="157" t="s">
        <v>4300</v>
      </c>
      <c r="B23" s="160" t="s">
        <v>4296</v>
      </c>
      <c r="C23" s="158"/>
    </row>
    <row r="24" spans="1:3" x14ac:dyDescent="0.25">
      <c r="A24" s="157" t="s">
        <v>4301</v>
      </c>
      <c r="B24" s="160" t="s">
        <v>4296</v>
      </c>
      <c r="C24" s="158"/>
    </row>
    <row r="25" spans="1:3" x14ac:dyDescent="0.25">
      <c r="A25" s="157" t="s">
        <v>4302</v>
      </c>
      <c r="B25" s="160" t="s">
        <v>4296</v>
      </c>
      <c r="C25" s="158"/>
    </row>
    <row r="26" spans="1:3" x14ac:dyDescent="0.25">
      <c r="A26" s="157" t="s">
        <v>4304</v>
      </c>
      <c r="B26" s="160" t="s">
        <v>4305</v>
      </c>
      <c r="C26" s="158"/>
    </row>
    <row r="27" spans="1:3" x14ac:dyDescent="0.25">
      <c r="A27" s="157" t="s">
        <v>4306</v>
      </c>
      <c r="B27" s="128" t="s">
        <v>4307</v>
      </c>
      <c r="C27" s="158"/>
    </row>
    <row r="28" spans="1:3" x14ac:dyDescent="0.25">
      <c r="A28" s="157" t="s">
        <v>4308</v>
      </c>
      <c r="B28" s="128" t="s">
        <v>4309</v>
      </c>
      <c r="C28" s="158"/>
    </row>
    <row r="29" spans="1:3" x14ac:dyDescent="0.25">
      <c r="A29" s="157" t="s">
        <v>4310</v>
      </c>
      <c r="B29" s="128" t="s">
        <v>4311</v>
      </c>
      <c r="C29" s="158"/>
    </row>
    <row r="30" spans="1:3" x14ac:dyDescent="0.25">
      <c r="A30" s="157" t="s">
        <v>4312</v>
      </c>
      <c r="B30" s="128" t="s">
        <v>4311</v>
      </c>
      <c r="C30" s="158"/>
    </row>
    <row r="31" spans="1:3" ht="15.75" thickBot="1" x14ac:dyDescent="0.3">
      <c r="A31" s="163" t="s">
        <v>4313</v>
      </c>
      <c r="B31" s="164" t="s">
        <v>4311</v>
      </c>
      <c r="C31" s="165"/>
    </row>
  </sheetData>
  <mergeCells count="1">
    <mergeCell ref="A1:C2"/>
  </mergeCells>
  <pageMargins left="0.7" right="0.7" top="0.75" bottom="0.75" header="0.3" footer="0.3"/>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6191-CD7F-45C3-8F20-E5F35B92421F}">
  <sheetPr>
    <tabColor theme="9" tint="0.39997558519241921"/>
    <pageSetUpPr fitToPage="1"/>
  </sheetPr>
  <dimension ref="A1:E85"/>
  <sheetViews>
    <sheetView showGridLines="0" zoomScaleNormal="100" workbookViewId="0">
      <selection activeCell="K22" sqref="K22"/>
    </sheetView>
  </sheetViews>
  <sheetFormatPr defaultColWidth="9.140625" defaultRowHeight="13.5" x14ac:dyDescent="0.2"/>
  <cols>
    <col min="1" max="1" width="3.28515625" style="36" customWidth="1"/>
    <col min="2" max="2" width="12.28515625" style="37" customWidth="1"/>
    <col min="3" max="3" width="57.85546875" style="36" bestFit="1" customWidth="1"/>
    <col min="4" max="4" width="20" style="38" bestFit="1" customWidth="1"/>
    <col min="5" max="16384" width="9.140625" style="36"/>
  </cols>
  <sheetData>
    <row r="1" spans="1:5" s="35" customFormat="1" ht="16.5" x14ac:dyDescent="0.3">
      <c r="A1" s="110"/>
      <c r="B1" s="72" t="s">
        <v>4316</v>
      </c>
      <c r="C1" s="111" t="s">
        <v>4317</v>
      </c>
      <c r="D1" s="112"/>
      <c r="E1" s="9"/>
    </row>
    <row r="2" spans="1:5" ht="14.1" customHeight="1" x14ac:dyDescent="0.25">
      <c r="B2" s="21" t="s">
        <v>4318</v>
      </c>
      <c r="C2" s="9" t="s">
        <v>4250</v>
      </c>
      <c r="D2" s="73" t="s">
        <v>4319</v>
      </c>
      <c r="E2" s="9"/>
    </row>
    <row r="3" spans="1:5" ht="14.1" customHeight="1" x14ac:dyDescent="0.25">
      <c r="B3" s="21"/>
      <c r="C3" s="9"/>
      <c r="D3"/>
      <c r="E3" s="9"/>
    </row>
    <row r="4" spans="1:5" ht="14.1" customHeight="1" x14ac:dyDescent="0.25">
      <c r="B4" s="113"/>
      <c r="C4" s="114" t="s">
        <v>4320</v>
      </c>
      <c r="D4" s="114"/>
      <c r="E4" s="9"/>
    </row>
    <row r="5" spans="1:5" ht="14.1" customHeight="1" x14ac:dyDescent="0.25">
      <c r="B5" s="74" t="s">
        <v>4321</v>
      </c>
      <c r="C5" s="75" t="s">
        <v>4322</v>
      </c>
      <c r="D5" s="75"/>
      <c r="E5" s="9"/>
    </row>
    <row r="6" spans="1:5" ht="14.1" customHeight="1" x14ac:dyDescent="0.25">
      <c r="B6" s="76"/>
      <c r="C6" s="77" t="s">
        <v>4323</v>
      </c>
      <c r="D6" s="77"/>
      <c r="E6" s="9"/>
    </row>
    <row r="7" spans="1:5" ht="14.1" customHeight="1" x14ac:dyDescent="0.25">
      <c r="B7" s="21" t="s">
        <v>4442</v>
      </c>
      <c r="C7" s="9" t="s">
        <v>4324</v>
      </c>
      <c r="D7" s="73" t="s">
        <v>4319</v>
      </c>
      <c r="E7" s="9"/>
    </row>
    <row r="8" spans="1:5" ht="14.1" customHeight="1" x14ac:dyDescent="0.25">
      <c r="B8" s="21" t="s">
        <v>4443</v>
      </c>
      <c r="C8" s="9" t="s">
        <v>4325</v>
      </c>
      <c r="D8" s="78" t="s">
        <v>4326</v>
      </c>
      <c r="E8" s="9"/>
    </row>
    <row r="9" spans="1:5" ht="14.1" customHeight="1" x14ac:dyDescent="0.25">
      <c r="B9" s="21" t="s">
        <v>4444</v>
      </c>
      <c r="C9" s="9" t="s">
        <v>4327</v>
      </c>
      <c r="D9" s="78" t="s">
        <v>4326</v>
      </c>
      <c r="E9" s="9"/>
    </row>
    <row r="10" spans="1:5" ht="14.1" customHeight="1" x14ac:dyDescent="0.25">
      <c r="B10" s="21" t="s">
        <v>4445</v>
      </c>
      <c r="C10" s="9" t="s">
        <v>4485</v>
      </c>
      <c r="D10" s="78" t="s">
        <v>4328</v>
      </c>
      <c r="E10" s="9"/>
    </row>
    <row r="11" spans="1:5" ht="14.1" customHeight="1" x14ac:dyDescent="0.25">
      <c r="B11" s="21" t="s">
        <v>4446</v>
      </c>
      <c r="C11" s="9" t="s">
        <v>4329</v>
      </c>
      <c r="D11" s="78" t="s">
        <v>4319</v>
      </c>
      <c r="E11" s="9"/>
    </row>
    <row r="12" spans="1:5" ht="14.1" customHeight="1" x14ac:dyDescent="0.25">
      <c r="B12" s="21" t="s">
        <v>4446</v>
      </c>
      <c r="C12" s="9" t="s">
        <v>4330</v>
      </c>
      <c r="D12" s="78" t="s">
        <v>4331</v>
      </c>
      <c r="E12" s="9"/>
    </row>
    <row r="13" spans="1:5" ht="14.1" customHeight="1" x14ac:dyDescent="0.25">
      <c r="B13" s="21" t="s">
        <v>4447</v>
      </c>
      <c r="C13" s="9" t="s">
        <v>4332</v>
      </c>
      <c r="D13" s="78" t="s">
        <v>4328</v>
      </c>
      <c r="E13" s="9"/>
    </row>
    <row r="14" spans="1:5" s="38" customFormat="1" ht="14.1" customHeight="1" x14ac:dyDescent="0.25">
      <c r="B14" s="79" t="s">
        <v>4447</v>
      </c>
      <c r="C14" t="s">
        <v>4333</v>
      </c>
      <c r="D14" s="78" t="s">
        <v>4331</v>
      </c>
      <c r="E14"/>
    </row>
    <row r="15" spans="1:5" s="38" customFormat="1" ht="14.1" customHeight="1" x14ac:dyDescent="0.25">
      <c r="B15" s="79" t="s">
        <v>4447</v>
      </c>
      <c r="C15" t="s">
        <v>4334</v>
      </c>
      <c r="D15" s="78" t="s">
        <v>4331</v>
      </c>
      <c r="E15"/>
    </row>
    <row r="16" spans="1:5" ht="14.1" customHeight="1" x14ac:dyDescent="0.25">
      <c r="B16" s="21" t="s">
        <v>4448</v>
      </c>
      <c r="C16" s="9" t="s">
        <v>4335</v>
      </c>
      <c r="D16" s="78" t="s">
        <v>4328</v>
      </c>
      <c r="E16" s="9"/>
    </row>
    <row r="17" spans="2:5" ht="14.1" customHeight="1" x14ac:dyDescent="0.25">
      <c r="B17" s="21" t="s">
        <v>4448</v>
      </c>
      <c r="C17" s="9" t="s">
        <v>4336</v>
      </c>
      <c r="D17" s="78" t="s">
        <v>4337</v>
      </c>
      <c r="E17" s="9"/>
    </row>
    <row r="18" spans="2:5" ht="14.1" customHeight="1" x14ac:dyDescent="0.25">
      <c r="B18" s="21" t="s">
        <v>4449</v>
      </c>
      <c r="C18" s="9" t="s">
        <v>4335</v>
      </c>
      <c r="D18" s="78" t="s">
        <v>4328</v>
      </c>
      <c r="E18" s="9"/>
    </row>
    <row r="19" spans="2:5" ht="14.1" customHeight="1" x14ac:dyDescent="0.25">
      <c r="B19" s="80" t="s">
        <v>4450</v>
      </c>
      <c r="C19" s="81" t="s">
        <v>4338</v>
      </c>
      <c r="D19" s="78" t="s">
        <v>4328</v>
      </c>
      <c r="E19" s="9"/>
    </row>
    <row r="20" spans="2:5" ht="14.1" customHeight="1" x14ac:dyDescent="0.25">
      <c r="B20" s="21" t="s">
        <v>4451</v>
      </c>
      <c r="C20" s="9" t="s">
        <v>4329</v>
      </c>
      <c r="D20" s="78" t="s">
        <v>4319</v>
      </c>
      <c r="E20" s="9"/>
    </row>
    <row r="21" spans="2:5" s="38" customFormat="1" ht="14.1" customHeight="1" x14ac:dyDescent="0.25">
      <c r="B21" s="79" t="s">
        <v>4451</v>
      </c>
      <c r="C21" t="s">
        <v>4339</v>
      </c>
      <c r="D21" s="78" t="s">
        <v>4331</v>
      </c>
      <c r="E21"/>
    </row>
    <row r="22" spans="2:5" ht="14.1" customHeight="1" x14ac:dyDescent="0.25">
      <c r="B22" s="21" t="s">
        <v>4452</v>
      </c>
      <c r="C22" s="9" t="s">
        <v>4332</v>
      </c>
      <c r="D22" s="78" t="s">
        <v>4328</v>
      </c>
      <c r="E22" s="9"/>
    </row>
    <row r="23" spans="2:5" ht="14.1" customHeight="1" x14ac:dyDescent="0.25">
      <c r="B23" s="21" t="s">
        <v>4452</v>
      </c>
      <c r="C23" s="9" t="s">
        <v>4340</v>
      </c>
      <c r="D23" s="78" t="s">
        <v>4341</v>
      </c>
      <c r="E23" s="9"/>
    </row>
    <row r="24" spans="2:5" ht="14.1" customHeight="1" x14ac:dyDescent="0.25">
      <c r="B24" s="21" t="s">
        <v>4453</v>
      </c>
      <c r="C24" s="9" t="s">
        <v>4342</v>
      </c>
      <c r="D24" s="78" t="s">
        <v>4328</v>
      </c>
      <c r="E24" s="9"/>
    </row>
    <row r="25" spans="2:5" ht="14.1" customHeight="1" x14ac:dyDescent="0.25">
      <c r="B25" s="21" t="s">
        <v>4454</v>
      </c>
      <c r="C25" s="9" t="s">
        <v>4329</v>
      </c>
      <c r="D25" s="78" t="s">
        <v>4319</v>
      </c>
      <c r="E25" s="9"/>
    </row>
    <row r="26" spans="2:5" s="38" customFormat="1" ht="14.1" customHeight="1" x14ac:dyDescent="0.25">
      <c r="B26" s="79" t="s">
        <v>4454</v>
      </c>
      <c r="C26" t="s">
        <v>4343</v>
      </c>
      <c r="D26" s="78" t="s">
        <v>4331</v>
      </c>
      <c r="E26"/>
    </row>
    <row r="27" spans="2:5" ht="14.1" customHeight="1" x14ac:dyDescent="0.25">
      <c r="B27" s="21" t="s">
        <v>4455</v>
      </c>
      <c r="C27" s="9" t="s">
        <v>4486</v>
      </c>
      <c r="D27" s="78" t="s">
        <v>4319</v>
      </c>
      <c r="E27" s="9"/>
    </row>
    <row r="28" spans="2:5" s="38" customFormat="1" ht="14.1" customHeight="1" x14ac:dyDescent="0.25">
      <c r="B28" s="79" t="s">
        <v>4455</v>
      </c>
      <c r="C28" t="s">
        <v>4487</v>
      </c>
      <c r="D28" s="78" t="s">
        <v>4331</v>
      </c>
      <c r="E28"/>
    </row>
    <row r="29" spans="2:5" ht="14.1" customHeight="1" x14ac:dyDescent="0.25">
      <c r="B29" s="21" t="s">
        <v>4456</v>
      </c>
      <c r="C29" s="9" t="s">
        <v>4344</v>
      </c>
      <c r="D29" s="78" t="s">
        <v>4326</v>
      </c>
      <c r="E29" s="9"/>
    </row>
    <row r="30" spans="2:5" s="39" customFormat="1" ht="14.1" customHeight="1" x14ac:dyDescent="0.25">
      <c r="B30" s="82"/>
      <c r="C30" s="83" t="s">
        <v>4345</v>
      </c>
      <c r="D30" s="84"/>
      <c r="E30" s="83"/>
    </row>
    <row r="31" spans="2:5" ht="14.1" customHeight="1" x14ac:dyDescent="0.25">
      <c r="B31" s="74" t="s">
        <v>4346</v>
      </c>
      <c r="C31" s="75" t="s">
        <v>4347</v>
      </c>
      <c r="D31" s="75"/>
      <c r="E31" s="9"/>
    </row>
    <row r="32" spans="2:5" ht="14.1" customHeight="1" x14ac:dyDescent="0.25">
      <c r="B32" s="21" t="s">
        <v>4457</v>
      </c>
      <c r="C32" s="81" t="s">
        <v>4338</v>
      </c>
      <c r="D32" s="78" t="s">
        <v>4328</v>
      </c>
      <c r="E32" s="9"/>
    </row>
    <row r="33" spans="2:5" ht="14.1" customHeight="1" x14ac:dyDescent="0.25">
      <c r="B33" s="21" t="s">
        <v>4457</v>
      </c>
      <c r="C33" s="81" t="s">
        <v>4488</v>
      </c>
      <c r="D33" s="78" t="s">
        <v>4326</v>
      </c>
      <c r="E33" s="9"/>
    </row>
    <row r="34" spans="2:5" ht="14.1" customHeight="1" x14ac:dyDescent="0.25">
      <c r="B34" s="74" t="s">
        <v>4348</v>
      </c>
      <c r="C34" s="75" t="s">
        <v>4349</v>
      </c>
      <c r="D34" s="75"/>
      <c r="E34" s="9"/>
    </row>
    <row r="35" spans="2:5" ht="14.1" customHeight="1" x14ac:dyDescent="0.25">
      <c r="B35" s="76"/>
      <c r="C35" s="77" t="s">
        <v>4350</v>
      </c>
      <c r="D35" s="77"/>
      <c r="E35" s="9"/>
    </row>
    <row r="36" spans="2:5" ht="14.1" customHeight="1" x14ac:dyDescent="0.25">
      <c r="B36" s="21" t="s">
        <v>4503</v>
      </c>
      <c r="C36" s="9" t="s">
        <v>4351</v>
      </c>
      <c r="D36" s="78" t="s">
        <v>4319</v>
      </c>
      <c r="E36" s="9"/>
    </row>
    <row r="37" spans="2:5" ht="14.1" customHeight="1" x14ac:dyDescent="0.25">
      <c r="B37" s="80" t="s">
        <v>4458</v>
      </c>
      <c r="C37" s="81" t="s">
        <v>4338</v>
      </c>
      <c r="D37" s="78" t="s">
        <v>4328</v>
      </c>
      <c r="E37" s="9"/>
    </row>
    <row r="38" spans="2:5" ht="14.1" customHeight="1" x14ac:dyDescent="0.25">
      <c r="B38" s="21" t="s">
        <v>4459</v>
      </c>
      <c r="C38" s="9" t="s">
        <v>4504</v>
      </c>
      <c r="D38" s="78" t="s">
        <v>4328</v>
      </c>
      <c r="E38" s="9"/>
    </row>
    <row r="39" spans="2:5" ht="14.1" customHeight="1" x14ac:dyDescent="0.25">
      <c r="B39" s="21" t="s">
        <v>4460</v>
      </c>
      <c r="C39" s="9" t="s">
        <v>4505</v>
      </c>
      <c r="D39" s="78" t="s">
        <v>4328</v>
      </c>
      <c r="E39" s="9"/>
    </row>
    <row r="40" spans="2:5" s="39" customFormat="1" ht="14.1" customHeight="1" x14ac:dyDescent="0.25">
      <c r="B40" s="82"/>
      <c r="C40" s="83" t="s">
        <v>4352</v>
      </c>
      <c r="D40" s="84"/>
      <c r="E40" s="83"/>
    </row>
    <row r="41" spans="2:5" ht="14.1" customHeight="1" x14ac:dyDescent="0.25">
      <c r="B41" s="74" t="s">
        <v>4353</v>
      </c>
      <c r="C41" s="75" t="s">
        <v>4354</v>
      </c>
      <c r="D41" s="75"/>
      <c r="E41" s="9"/>
    </row>
    <row r="42" spans="2:5" ht="14.1" customHeight="1" x14ac:dyDescent="0.25">
      <c r="B42" s="21" t="s">
        <v>4461</v>
      </c>
      <c r="C42" s="9" t="s">
        <v>4355</v>
      </c>
      <c r="D42" s="78" t="s">
        <v>4319</v>
      </c>
      <c r="E42" s="9"/>
    </row>
    <row r="43" spans="2:5" ht="14.1" customHeight="1" x14ac:dyDescent="0.25">
      <c r="B43" s="21" t="s">
        <v>4462</v>
      </c>
      <c r="C43" s="9" t="s">
        <v>4332</v>
      </c>
      <c r="D43" s="78" t="s">
        <v>4328</v>
      </c>
      <c r="E43" s="9"/>
    </row>
    <row r="44" spans="2:5" ht="14.1" customHeight="1" x14ac:dyDescent="0.25">
      <c r="B44" s="21" t="s">
        <v>4463</v>
      </c>
      <c r="C44" s="81" t="s">
        <v>4355</v>
      </c>
      <c r="D44" s="78" t="s">
        <v>4319</v>
      </c>
      <c r="E44" s="9"/>
    </row>
    <row r="45" spans="2:5" s="38" customFormat="1" ht="14.1" customHeight="1" x14ac:dyDescent="0.25">
      <c r="B45" s="79" t="s">
        <v>4463</v>
      </c>
      <c r="C45" t="s">
        <v>4339</v>
      </c>
      <c r="D45" s="78" t="s">
        <v>4331</v>
      </c>
      <c r="E45"/>
    </row>
    <row r="46" spans="2:5" s="38" customFormat="1" ht="14.1" customHeight="1" x14ac:dyDescent="0.25">
      <c r="B46" s="79" t="s">
        <v>4463</v>
      </c>
      <c r="C46" t="s">
        <v>4330</v>
      </c>
      <c r="D46" s="78" t="s">
        <v>4331</v>
      </c>
      <c r="E46"/>
    </row>
    <row r="47" spans="2:5" ht="14.1" customHeight="1" x14ac:dyDescent="0.25">
      <c r="B47" s="21" t="s">
        <v>4464</v>
      </c>
      <c r="C47" s="81" t="s">
        <v>4355</v>
      </c>
      <c r="D47" s="85" t="s">
        <v>4319</v>
      </c>
      <c r="E47" s="9"/>
    </row>
    <row r="48" spans="2:5" s="38" customFormat="1" ht="14.1" customHeight="1" x14ac:dyDescent="0.25">
      <c r="B48" s="21" t="s">
        <v>4464</v>
      </c>
      <c r="C48" s="9" t="s">
        <v>4330</v>
      </c>
      <c r="D48" s="85" t="s">
        <v>4331</v>
      </c>
      <c r="E48"/>
    </row>
    <row r="49" spans="2:5" ht="14.1" customHeight="1" x14ac:dyDescent="0.25">
      <c r="B49" s="74" t="s">
        <v>4356</v>
      </c>
      <c r="C49" s="75" t="s">
        <v>4357</v>
      </c>
      <c r="D49" s="75"/>
      <c r="E49" s="9"/>
    </row>
    <row r="50" spans="2:5" ht="14.1" customHeight="1" x14ac:dyDescent="0.25">
      <c r="B50" s="21" t="s">
        <v>4465</v>
      </c>
      <c r="C50" s="9" t="s">
        <v>4327</v>
      </c>
      <c r="D50" s="78" t="s">
        <v>4326</v>
      </c>
      <c r="E50" s="9"/>
    </row>
    <row r="51" spans="2:5" ht="14.1" customHeight="1" x14ac:dyDescent="0.25">
      <c r="B51" s="74" t="s">
        <v>4489</v>
      </c>
      <c r="C51" s="75" t="s">
        <v>4490</v>
      </c>
      <c r="D51" s="75"/>
      <c r="E51" s="9"/>
    </row>
    <row r="52" spans="2:5" ht="14.1" customHeight="1" x14ac:dyDescent="0.25">
      <c r="B52" s="21" t="s">
        <v>4491</v>
      </c>
      <c r="C52" s="81" t="s">
        <v>4338</v>
      </c>
      <c r="D52" s="78" t="s">
        <v>4328</v>
      </c>
      <c r="E52" s="9"/>
    </row>
    <row r="53" spans="2:5" ht="14.1" customHeight="1" x14ac:dyDescent="0.25">
      <c r="B53" s="74" t="s">
        <v>4358</v>
      </c>
      <c r="C53" s="75" t="s">
        <v>4359</v>
      </c>
      <c r="D53" s="75"/>
      <c r="E53" s="9"/>
    </row>
    <row r="54" spans="2:5" ht="14.1" customHeight="1" x14ac:dyDescent="0.25">
      <c r="B54" s="21" t="s">
        <v>4360</v>
      </c>
      <c r="C54" s="9" t="s">
        <v>4332</v>
      </c>
      <c r="D54" s="78" t="s">
        <v>4328</v>
      </c>
      <c r="E54" s="9"/>
    </row>
    <row r="55" spans="2:5" ht="14.1" customHeight="1" x14ac:dyDescent="0.25">
      <c r="B55" s="21" t="s">
        <v>4361</v>
      </c>
      <c r="C55" s="9" t="s">
        <v>4325</v>
      </c>
      <c r="D55" s="78" t="s">
        <v>4492</v>
      </c>
      <c r="E55" s="9"/>
    </row>
    <row r="56" spans="2:5" ht="14.1" customHeight="1" x14ac:dyDescent="0.25">
      <c r="B56" s="21" t="s">
        <v>4362</v>
      </c>
      <c r="C56" s="81" t="s">
        <v>4338</v>
      </c>
      <c r="D56" s="78" t="s">
        <v>4328</v>
      </c>
      <c r="E56" s="9"/>
    </row>
    <row r="57" spans="2:5" ht="14.1" customHeight="1" x14ac:dyDescent="0.25">
      <c r="B57" s="21" t="s">
        <v>4363</v>
      </c>
      <c r="C57" s="81" t="s">
        <v>4364</v>
      </c>
      <c r="D57" s="78" t="s">
        <v>4365</v>
      </c>
      <c r="E57" s="9"/>
    </row>
    <row r="58" spans="2:5" ht="14.1" customHeight="1" x14ac:dyDescent="0.25">
      <c r="B58" s="115"/>
      <c r="C58" s="114" t="s">
        <v>4366</v>
      </c>
      <c r="D58" s="114"/>
      <c r="E58" s="9"/>
    </row>
    <row r="59" spans="2:5" ht="14.1" customHeight="1" x14ac:dyDescent="0.25">
      <c r="B59" s="74" t="s">
        <v>4367</v>
      </c>
      <c r="C59" s="75" t="s">
        <v>4368</v>
      </c>
      <c r="D59" s="75"/>
      <c r="E59" s="9"/>
    </row>
    <row r="60" spans="2:5" ht="14.1" customHeight="1" x14ac:dyDescent="0.25">
      <c r="B60" s="76"/>
      <c r="C60" s="77" t="s">
        <v>4369</v>
      </c>
      <c r="D60" s="77"/>
      <c r="E60" s="9"/>
    </row>
    <row r="61" spans="2:5" ht="14.1" customHeight="1" x14ac:dyDescent="0.25">
      <c r="B61" s="21" t="s">
        <v>4466</v>
      </c>
      <c r="C61" s="9" t="s">
        <v>4493</v>
      </c>
      <c r="D61" s="78" t="s">
        <v>4328</v>
      </c>
      <c r="E61" s="9"/>
    </row>
    <row r="62" spans="2:5" s="39" customFormat="1" ht="14.1" customHeight="1" x14ac:dyDescent="0.25">
      <c r="B62" s="82"/>
      <c r="C62" s="86" t="s">
        <v>4370</v>
      </c>
      <c r="D62" s="84"/>
      <c r="E62" s="83"/>
    </row>
    <row r="63" spans="2:5" ht="14.1" customHeight="1" x14ac:dyDescent="0.25">
      <c r="B63" s="74" t="s">
        <v>4371</v>
      </c>
      <c r="C63" s="75" t="s">
        <v>4372</v>
      </c>
      <c r="D63" s="75"/>
      <c r="E63" s="9"/>
    </row>
    <row r="64" spans="2:5" ht="14.1" customHeight="1" x14ac:dyDescent="0.25">
      <c r="B64" s="76"/>
      <c r="C64" s="77" t="s">
        <v>4350</v>
      </c>
      <c r="D64" s="77"/>
      <c r="E64" s="9"/>
    </row>
    <row r="65" spans="2:5" ht="14.1" customHeight="1" x14ac:dyDescent="0.25">
      <c r="B65" s="21" t="s">
        <v>4467</v>
      </c>
      <c r="C65" s="9" t="s">
        <v>4493</v>
      </c>
      <c r="D65" s="78" t="s">
        <v>4328</v>
      </c>
      <c r="E65" s="9"/>
    </row>
    <row r="66" spans="2:5" s="39" customFormat="1" ht="14.1" customHeight="1" x14ac:dyDescent="0.25">
      <c r="B66" s="82"/>
      <c r="C66" s="86" t="s">
        <v>4373</v>
      </c>
      <c r="D66" s="84"/>
      <c r="E66" s="83"/>
    </row>
    <row r="67" spans="2:5" ht="30" x14ac:dyDescent="0.25">
      <c r="B67" s="74" t="s">
        <v>4374</v>
      </c>
      <c r="C67" s="116" t="s">
        <v>4494</v>
      </c>
      <c r="D67" s="75"/>
      <c r="E67" s="9"/>
    </row>
    <row r="68" spans="2:5" ht="14.1" customHeight="1" x14ac:dyDescent="0.25">
      <c r="B68" s="21" t="s">
        <v>4468</v>
      </c>
      <c r="C68" s="9" t="s">
        <v>4493</v>
      </c>
      <c r="D68" s="78" t="s">
        <v>4328</v>
      </c>
      <c r="E68" s="9"/>
    </row>
    <row r="69" spans="2:5" ht="14.1" customHeight="1" x14ac:dyDescent="0.25">
      <c r="B69" s="21" t="s">
        <v>4468</v>
      </c>
      <c r="C69" s="9" t="s">
        <v>4495</v>
      </c>
      <c r="D69" s="78" t="s">
        <v>4496</v>
      </c>
      <c r="E69" s="9"/>
    </row>
    <row r="70" spans="2:5" ht="14.1" customHeight="1" x14ac:dyDescent="0.25">
      <c r="B70" s="74" t="s">
        <v>4375</v>
      </c>
      <c r="C70" s="75" t="s">
        <v>4376</v>
      </c>
      <c r="D70" s="75"/>
      <c r="E70" s="9"/>
    </row>
    <row r="71" spans="2:5" ht="14.1" customHeight="1" x14ac:dyDescent="0.25">
      <c r="B71" s="21" t="s">
        <v>4377</v>
      </c>
      <c r="C71" s="9" t="s">
        <v>4493</v>
      </c>
      <c r="D71" s="78" t="s">
        <v>4328</v>
      </c>
      <c r="E71" s="9"/>
    </row>
    <row r="72" spans="2:5" ht="14.1" customHeight="1" x14ac:dyDescent="0.25">
      <c r="B72" s="74" t="s">
        <v>4378</v>
      </c>
      <c r="C72" s="75" t="s">
        <v>4379</v>
      </c>
      <c r="D72" s="75"/>
      <c r="E72" s="9"/>
    </row>
    <row r="73" spans="2:5" ht="14.1" customHeight="1" x14ac:dyDescent="0.25">
      <c r="B73" s="21" t="s">
        <v>4380</v>
      </c>
      <c r="C73" s="9" t="s">
        <v>4493</v>
      </c>
      <c r="D73" s="78" t="s">
        <v>4497</v>
      </c>
      <c r="E73" s="9"/>
    </row>
    <row r="74" spans="2:5" ht="14.1" customHeight="1" x14ac:dyDescent="0.25">
      <c r="B74" s="74" t="s">
        <v>4381</v>
      </c>
      <c r="C74" s="75" t="s">
        <v>4382</v>
      </c>
      <c r="D74" s="75"/>
      <c r="E74" s="9"/>
    </row>
    <row r="75" spans="2:5" ht="14.1" customHeight="1" x14ac:dyDescent="0.25">
      <c r="B75" s="21" t="s">
        <v>4383</v>
      </c>
      <c r="C75" s="9" t="s">
        <v>4493</v>
      </c>
      <c r="D75" s="78" t="s">
        <v>4328</v>
      </c>
      <c r="E75" s="9"/>
    </row>
    <row r="76" spans="2:5" ht="15" x14ac:dyDescent="0.25">
      <c r="B76" s="72" t="s">
        <v>4384</v>
      </c>
      <c r="C76" s="314" t="s">
        <v>4284</v>
      </c>
      <c r="D76" s="314"/>
      <c r="E76" s="9"/>
    </row>
    <row r="77" spans="2:5" ht="15" x14ac:dyDescent="0.25">
      <c r="B77" s="21" t="s">
        <v>4385</v>
      </c>
      <c r="C77" s="9" t="s">
        <v>4325</v>
      </c>
      <c r="D77" s="73"/>
      <c r="E77" s="9"/>
    </row>
    <row r="78" spans="2:5" ht="15" x14ac:dyDescent="0.25">
      <c r="B78" s="72" t="s">
        <v>4386</v>
      </c>
      <c r="C78" s="314" t="s">
        <v>4258</v>
      </c>
      <c r="D78" s="314"/>
      <c r="E78" s="9"/>
    </row>
    <row r="79" spans="2:5" ht="15" x14ac:dyDescent="0.25">
      <c r="B79" s="21" t="s">
        <v>4387</v>
      </c>
      <c r="C79" s="9" t="s">
        <v>4332</v>
      </c>
      <c r="D79" s="73"/>
      <c r="E79" s="9"/>
    </row>
    <row r="80" spans="2:5" ht="15" x14ac:dyDescent="0.25">
      <c r="B80" s="72" t="s">
        <v>4388</v>
      </c>
      <c r="C80" s="314" t="s">
        <v>4389</v>
      </c>
      <c r="D80" s="314"/>
      <c r="E80" s="9"/>
    </row>
    <row r="81" spans="2:5" ht="15" x14ac:dyDescent="0.25">
      <c r="B81" s="21" t="s">
        <v>4390</v>
      </c>
      <c r="C81" s="9" t="s">
        <v>4351</v>
      </c>
      <c r="D81" s="73"/>
      <c r="E81" s="9"/>
    </row>
    <row r="82" spans="2:5" ht="15" x14ac:dyDescent="0.25">
      <c r="B82" s="72" t="s">
        <v>4498</v>
      </c>
      <c r="C82" s="314" t="s">
        <v>4303</v>
      </c>
      <c r="D82" s="314"/>
      <c r="E82" s="9"/>
    </row>
    <row r="83" spans="2:5" ht="15" x14ac:dyDescent="0.25">
      <c r="B83" s="21" t="s">
        <v>4499</v>
      </c>
      <c r="C83" s="9" t="s">
        <v>4351</v>
      </c>
      <c r="D83" s="73"/>
      <c r="E83" s="9"/>
    </row>
    <row r="84" spans="2:5" ht="15" x14ac:dyDescent="0.25">
      <c r="B84" s="72" t="s">
        <v>4500</v>
      </c>
      <c r="C84" s="314" t="s">
        <v>4501</v>
      </c>
      <c r="D84" s="314"/>
      <c r="E84" s="9"/>
    </row>
    <row r="85" spans="2:5" ht="15" x14ac:dyDescent="0.25">
      <c r="B85" s="21" t="s">
        <v>4502</v>
      </c>
      <c r="C85" s="9" t="s">
        <v>4351</v>
      </c>
      <c r="D85" s="73"/>
      <c r="E85" s="9"/>
    </row>
  </sheetData>
  <mergeCells count="5">
    <mergeCell ref="C76:D76"/>
    <mergeCell ref="C78:D78"/>
    <mergeCell ref="C80:D80"/>
    <mergeCell ref="C82:D82"/>
    <mergeCell ref="C84:D84"/>
  </mergeCells>
  <printOptions horizontalCentered="1"/>
  <pageMargins left="0.25" right="0.25" top="0.5" bottom="0.25" header="0.3" footer="0.3"/>
  <pageSetup scale="6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E327-4A83-4C04-ACF3-FABDF1B2D707}">
  <sheetPr codeName="Sheet6">
    <tabColor theme="9" tint="0.39997558519241921"/>
  </sheetPr>
  <dimension ref="A1:L25"/>
  <sheetViews>
    <sheetView zoomScaleNormal="100" workbookViewId="0">
      <selection sqref="A1:L1"/>
    </sheetView>
  </sheetViews>
  <sheetFormatPr defaultRowHeight="15" x14ac:dyDescent="0.25"/>
  <cols>
    <col min="1" max="1" width="16.140625" customWidth="1"/>
    <col min="2" max="2" width="10.42578125" bestFit="1" customWidth="1"/>
    <col min="3" max="3" width="38.5703125" customWidth="1"/>
    <col min="4" max="4" width="18.28515625" bestFit="1" customWidth="1"/>
    <col min="5" max="5" width="16.28515625" bestFit="1" customWidth="1"/>
    <col min="6" max="12" width="15.28515625" bestFit="1" customWidth="1"/>
  </cols>
  <sheetData>
    <row r="1" spans="1:12" ht="44.25" customHeight="1" thickBot="1" x14ac:dyDescent="0.4">
      <c r="A1" s="337" t="s">
        <v>4185</v>
      </c>
      <c r="B1" s="338"/>
      <c r="C1" s="338"/>
      <c r="D1" s="338"/>
      <c r="E1" s="338"/>
      <c r="F1" s="338"/>
      <c r="G1" s="338"/>
      <c r="H1" s="338"/>
      <c r="I1" s="338"/>
      <c r="J1" s="338"/>
      <c r="K1" s="338"/>
      <c r="L1" s="339"/>
    </row>
    <row r="2" spans="1:12" x14ac:dyDescent="0.25">
      <c r="A2" s="117" t="s">
        <v>5</v>
      </c>
      <c r="B2" s="118" t="s">
        <v>4186</v>
      </c>
      <c r="C2" s="118" t="s">
        <v>4187</v>
      </c>
      <c r="D2" s="119" t="s">
        <v>4470</v>
      </c>
      <c r="E2" s="120" t="s">
        <v>4469</v>
      </c>
      <c r="F2" s="119" t="s">
        <v>4188</v>
      </c>
      <c r="G2" s="119" t="s">
        <v>4189</v>
      </c>
      <c r="H2" s="119" t="s">
        <v>4190</v>
      </c>
      <c r="I2" s="119" t="s">
        <v>4191</v>
      </c>
      <c r="J2" s="119" t="s">
        <v>4192</v>
      </c>
      <c r="K2" s="121" t="s">
        <v>4193</v>
      </c>
      <c r="L2" s="122" t="s">
        <v>4194</v>
      </c>
    </row>
    <row r="3" spans="1:12" x14ac:dyDescent="0.25">
      <c r="A3" s="320"/>
      <c r="B3" s="321"/>
      <c r="C3" s="321"/>
      <c r="D3" s="273" t="s">
        <v>4195</v>
      </c>
      <c r="E3" s="273" t="s">
        <v>4196</v>
      </c>
      <c r="F3" s="273" t="s">
        <v>4195</v>
      </c>
      <c r="G3" s="123" t="s">
        <v>4197</v>
      </c>
      <c r="H3" s="123" t="s">
        <v>4197</v>
      </c>
      <c r="I3" s="123" t="s">
        <v>4197</v>
      </c>
      <c r="J3" s="123" t="s">
        <v>4197</v>
      </c>
      <c r="K3" s="124" t="s">
        <v>4197</v>
      </c>
      <c r="L3" s="125" t="s">
        <v>4197</v>
      </c>
    </row>
    <row r="4" spans="1:12" x14ac:dyDescent="0.25">
      <c r="A4" s="126" t="s">
        <v>4198</v>
      </c>
      <c r="B4" s="127" t="s">
        <v>4199</v>
      </c>
      <c r="C4" s="128" t="s">
        <v>4200</v>
      </c>
      <c r="D4" s="129">
        <v>46000000</v>
      </c>
      <c r="E4" s="129">
        <f>(F4/12)*3</f>
        <v>10625000</v>
      </c>
      <c r="F4" s="129">
        <v>42500000</v>
      </c>
      <c r="G4" s="129">
        <v>43459673</v>
      </c>
      <c r="H4" s="129">
        <v>42042200</v>
      </c>
      <c r="I4" s="129">
        <v>39597630</v>
      </c>
      <c r="J4" s="129">
        <v>38809154</v>
      </c>
      <c r="K4" s="130">
        <v>37135671</v>
      </c>
      <c r="L4" s="131">
        <v>36881251</v>
      </c>
    </row>
    <row r="5" spans="1:12" ht="16.5" customHeight="1" x14ac:dyDescent="0.25">
      <c r="A5" s="126" t="s">
        <v>4198</v>
      </c>
      <c r="B5" s="127" t="s">
        <v>4201</v>
      </c>
      <c r="C5" s="132" t="s">
        <v>4202</v>
      </c>
      <c r="D5" s="129">
        <v>6000000</v>
      </c>
      <c r="E5" s="129">
        <f t="shared" ref="E5:E7" si="0">(F5/12)*3</f>
        <v>1075000</v>
      </c>
      <c r="F5" s="129">
        <v>4300000</v>
      </c>
      <c r="G5" s="129">
        <v>6059609</v>
      </c>
      <c r="H5" s="129">
        <v>5140834</v>
      </c>
      <c r="I5" s="129">
        <v>3703990</v>
      </c>
      <c r="J5" s="129">
        <v>2769200</v>
      </c>
      <c r="K5" s="130">
        <v>2499428</v>
      </c>
      <c r="L5" s="131">
        <v>1863063</v>
      </c>
    </row>
    <row r="6" spans="1:12" x14ac:dyDescent="0.25">
      <c r="A6" s="133" t="s">
        <v>4198</v>
      </c>
      <c r="B6" s="134">
        <v>8742</v>
      </c>
      <c r="C6" s="135" t="s">
        <v>4203</v>
      </c>
      <c r="D6" s="136">
        <v>9000000</v>
      </c>
      <c r="E6" s="136">
        <f t="shared" si="0"/>
        <v>1887500</v>
      </c>
      <c r="F6" s="136">
        <v>7550000</v>
      </c>
      <c r="G6" s="136">
        <v>10336528</v>
      </c>
      <c r="H6" s="136">
        <v>7840852</v>
      </c>
      <c r="I6" s="136">
        <v>7611331</v>
      </c>
      <c r="J6" s="136">
        <v>5916449</v>
      </c>
      <c r="K6" s="137">
        <v>5166773</v>
      </c>
      <c r="L6" s="138">
        <v>4832418</v>
      </c>
    </row>
    <row r="7" spans="1:12" ht="15.75" thickBot="1" x14ac:dyDescent="0.3">
      <c r="A7" s="87" t="s">
        <v>4198</v>
      </c>
      <c r="B7" s="88">
        <v>8810</v>
      </c>
      <c r="C7" s="89" t="s">
        <v>4204</v>
      </c>
      <c r="D7" s="90">
        <v>12000000</v>
      </c>
      <c r="E7" s="90">
        <f t="shared" si="0"/>
        <v>3000000</v>
      </c>
      <c r="F7" s="90">
        <v>12000000</v>
      </c>
      <c r="G7" s="90">
        <v>10401294</v>
      </c>
      <c r="H7" s="90">
        <v>15393183</v>
      </c>
      <c r="I7" s="90">
        <v>12457461</v>
      </c>
      <c r="J7" s="90">
        <v>12731603</v>
      </c>
      <c r="K7" s="91">
        <v>12223894</v>
      </c>
      <c r="L7" s="92">
        <v>9034723</v>
      </c>
    </row>
    <row r="8" spans="1:12" ht="16.5" thickTop="1" thickBot="1" x14ac:dyDescent="0.3">
      <c r="A8" s="343" t="s">
        <v>4634</v>
      </c>
      <c r="B8" s="344"/>
      <c r="C8" s="345"/>
      <c r="D8" s="139">
        <f>SUM(D4:D7)</f>
        <v>73000000</v>
      </c>
      <c r="E8" s="139">
        <f>(F8/12)*3</f>
        <v>16587500</v>
      </c>
      <c r="F8" s="139">
        <f t="shared" ref="F8:L8" si="1">SUM(F4:F7)</f>
        <v>66350000</v>
      </c>
      <c r="G8" s="139">
        <f t="shared" si="1"/>
        <v>70257104</v>
      </c>
      <c r="H8" s="139">
        <f t="shared" si="1"/>
        <v>70417069</v>
      </c>
      <c r="I8" s="139">
        <f t="shared" si="1"/>
        <v>63370412</v>
      </c>
      <c r="J8" s="139">
        <f t="shared" si="1"/>
        <v>60226406</v>
      </c>
      <c r="K8" s="140">
        <f t="shared" si="1"/>
        <v>57025766</v>
      </c>
      <c r="L8" s="141">
        <f t="shared" si="1"/>
        <v>52611455</v>
      </c>
    </row>
    <row r="9" spans="1:12" ht="15.75" thickBot="1" x14ac:dyDescent="0.3">
      <c r="A9" s="340"/>
      <c r="B9" s="341"/>
      <c r="C9" s="341"/>
      <c r="D9" s="341"/>
      <c r="E9" s="341"/>
      <c r="F9" s="341"/>
      <c r="G9" s="341"/>
      <c r="H9" s="341"/>
      <c r="I9" s="341"/>
      <c r="J9" s="341"/>
      <c r="K9" s="341"/>
      <c r="L9" s="342"/>
    </row>
    <row r="10" spans="1:12" x14ac:dyDescent="0.25">
      <c r="A10" s="142" t="s">
        <v>4205</v>
      </c>
      <c r="B10" s="143" t="s">
        <v>4199</v>
      </c>
      <c r="C10" s="144" t="s">
        <v>4200</v>
      </c>
      <c r="D10" s="145">
        <v>4000000</v>
      </c>
      <c r="E10" s="146">
        <f>(F10/12)*3</f>
        <v>850000</v>
      </c>
      <c r="F10" s="145">
        <v>3400000</v>
      </c>
      <c r="G10" s="146">
        <v>3199793</v>
      </c>
      <c r="H10" s="146">
        <v>2121553</v>
      </c>
      <c r="I10" s="146">
        <v>875589</v>
      </c>
      <c r="J10" s="146">
        <v>1218026</v>
      </c>
      <c r="K10" s="147">
        <v>1284872</v>
      </c>
      <c r="L10" s="148">
        <v>1408732</v>
      </c>
    </row>
    <row r="11" spans="1:12" x14ac:dyDescent="0.25">
      <c r="A11" s="252" t="s">
        <v>4205</v>
      </c>
      <c r="B11" s="253" t="s">
        <v>4632</v>
      </c>
      <c r="C11" s="254" t="s">
        <v>4202</v>
      </c>
      <c r="D11" s="255">
        <v>400000</v>
      </c>
      <c r="E11" s="256"/>
      <c r="F11" s="255"/>
      <c r="G11" s="256"/>
      <c r="H11" s="256"/>
      <c r="I11" s="256"/>
      <c r="J11" s="256"/>
      <c r="K11" s="257"/>
      <c r="L11" s="258"/>
    </row>
    <row r="12" spans="1:12" x14ac:dyDescent="0.25">
      <c r="A12" s="133" t="s">
        <v>4205</v>
      </c>
      <c r="B12" s="134">
        <v>8742</v>
      </c>
      <c r="C12" s="135" t="s">
        <v>4203</v>
      </c>
      <c r="D12" s="149">
        <v>1200000</v>
      </c>
      <c r="E12" s="136">
        <f t="shared" ref="E12:E14" si="2">(F12/12)*3</f>
        <v>37500</v>
      </c>
      <c r="F12" s="149">
        <v>150000</v>
      </c>
      <c r="G12" s="137">
        <v>192519</v>
      </c>
      <c r="H12" s="150">
        <v>100601</v>
      </c>
      <c r="I12" s="150">
        <v>24923</v>
      </c>
      <c r="J12" s="150" t="s">
        <v>4206</v>
      </c>
      <c r="K12" s="149" t="s">
        <v>4207</v>
      </c>
      <c r="L12" s="151" t="s">
        <v>4206</v>
      </c>
    </row>
    <row r="13" spans="1:12" ht="15.75" thickBot="1" x14ac:dyDescent="0.3">
      <c r="A13" s="87" t="s">
        <v>4205</v>
      </c>
      <c r="B13" s="88">
        <v>8810</v>
      </c>
      <c r="C13" s="89" t="s">
        <v>4204</v>
      </c>
      <c r="D13" s="93">
        <v>700000</v>
      </c>
      <c r="E13" s="90">
        <f t="shared" si="2"/>
        <v>150000</v>
      </c>
      <c r="F13" s="93">
        <v>600000</v>
      </c>
      <c r="G13" s="90">
        <v>240244</v>
      </c>
      <c r="H13" s="90">
        <v>273320</v>
      </c>
      <c r="I13" s="90">
        <v>218340</v>
      </c>
      <c r="J13" s="90">
        <v>216000</v>
      </c>
      <c r="K13" s="91">
        <v>252000</v>
      </c>
      <c r="L13" s="94">
        <v>219876</v>
      </c>
    </row>
    <row r="14" spans="1:12" ht="16.5" thickTop="1" thickBot="1" x14ac:dyDescent="0.3">
      <c r="A14" s="334" t="s">
        <v>4635</v>
      </c>
      <c r="B14" s="335"/>
      <c r="C14" s="336"/>
      <c r="D14" s="98">
        <f>SUM(D10:D13)</f>
        <v>6300000</v>
      </c>
      <c r="E14" s="99">
        <f t="shared" si="2"/>
        <v>1037500</v>
      </c>
      <c r="F14" s="98">
        <f t="shared" ref="F14:L14" si="3">SUM(F10:F13)</f>
        <v>4150000</v>
      </c>
      <c r="G14" s="99">
        <f t="shared" si="3"/>
        <v>3632556</v>
      </c>
      <c r="H14" s="99">
        <f t="shared" si="3"/>
        <v>2495474</v>
      </c>
      <c r="I14" s="99">
        <f t="shared" si="3"/>
        <v>1118852</v>
      </c>
      <c r="J14" s="99">
        <f t="shared" si="3"/>
        <v>1434026</v>
      </c>
      <c r="K14" s="100">
        <f t="shared" si="3"/>
        <v>1536872</v>
      </c>
      <c r="L14" s="101">
        <f t="shared" si="3"/>
        <v>1628608</v>
      </c>
    </row>
    <row r="15" spans="1:12" x14ac:dyDescent="0.25">
      <c r="A15" s="331"/>
      <c r="B15" s="332"/>
      <c r="C15" s="332"/>
      <c r="D15" s="332"/>
      <c r="E15" s="332"/>
      <c r="F15" s="332"/>
      <c r="G15" s="332"/>
      <c r="H15" s="332"/>
      <c r="I15" s="332"/>
      <c r="J15" s="332"/>
      <c r="K15" s="332"/>
      <c r="L15" s="333"/>
    </row>
    <row r="16" spans="1:12" ht="15.75" thickBot="1" x14ac:dyDescent="0.3">
      <c r="A16" s="259" t="s">
        <v>4633</v>
      </c>
      <c r="B16" s="272">
        <v>8871</v>
      </c>
      <c r="C16" s="260"/>
      <c r="D16" s="261">
        <v>150000</v>
      </c>
      <c r="E16" s="262">
        <v>0</v>
      </c>
      <c r="F16" s="262">
        <v>0</v>
      </c>
      <c r="G16" s="262" t="s">
        <v>4248</v>
      </c>
      <c r="H16" s="262" t="s">
        <v>4248</v>
      </c>
      <c r="I16" s="262" t="s">
        <v>4248</v>
      </c>
      <c r="J16" s="262" t="s">
        <v>4248</v>
      </c>
      <c r="K16" s="262" t="s">
        <v>4248</v>
      </c>
      <c r="L16" s="263" t="s">
        <v>4248</v>
      </c>
    </row>
    <row r="17" spans="1:12" ht="16.5" thickTop="1" thickBot="1" x14ac:dyDescent="0.3">
      <c r="A17" s="334" t="s">
        <v>4636</v>
      </c>
      <c r="B17" s="335"/>
      <c r="C17" s="336"/>
      <c r="D17" s="98">
        <f>D16</f>
        <v>150000</v>
      </c>
      <c r="E17" s="99"/>
      <c r="F17" s="98"/>
      <c r="G17" s="99"/>
      <c r="H17" s="99"/>
      <c r="I17" s="99"/>
      <c r="J17" s="99"/>
      <c r="K17" s="100"/>
      <c r="L17" s="101"/>
    </row>
    <row r="18" spans="1:12" s="8" customFormat="1" ht="18.75" x14ac:dyDescent="0.3">
      <c r="A18" s="328" t="s">
        <v>4637</v>
      </c>
      <c r="B18" s="329"/>
      <c r="C18" s="330"/>
      <c r="D18" s="95">
        <f>D8+D14+D17</f>
        <v>79450000</v>
      </c>
      <c r="E18" s="95">
        <f t="shared" ref="E18:L18" si="4">E8+E14</f>
        <v>17625000</v>
      </c>
      <c r="F18" s="95">
        <f t="shared" si="4"/>
        <v>70500000</v>
      </c>
      <c r="G18" s="95">
        <f t="shared" si="4"/>
        <v>73889660</v>
      </c>
      <c r="H18" s="95">
        <f t="shared" si="4"/>
        <v>72912543</v>
      </c>
      <c r="I18" s="95">
        <f t="shared" si="4"/>
        <v>64489264</v>
      </c>
      <c r="J18" s="95">
        <f t="shared" si="4"/>
        <v>61660432</v>
      </c>
      <c r="K18" s="96">
        <f t="shared" si="4"/>
        <v>58562638</v>
      </c>
      <c r="L18" s="97">
        <f t="shared" si="4"/>
        <v>54240063</v>
      </c>
    </row>
    <row r="19" spans="1:12" s="8" customFormat="1" ht="15" customHeight="1" x14ac:dyDescent="0.3">
      <c r="A19" s="322" t="s">
        <v>4208</v>
      </c>
      <c r="B19" s="323"/>
      <c r="C19" s="324"/>
      <c r="D19" s="299">
        <v>1.17</v>
      </c>
      <c r="E19" s="299">
        <v>0.96</v>
      </c>
      <c r="F19" s="299">
        <v>0.96</v>
      </c>
      <c r="G19" s="300">
        <v>0.95</v>
      </c>
      <c r="H19" s="300">
        <v>1.1399999999999999</v>
      </c>
      <c r="I19" s="300">
        <v>1.08</v>
      </c>
      <c r="J19" s="300">
        <v>1.05</v>
      </c>
      <c r="K19" s="300">
        <v>1.05</v>
      </c>
      <c r="L19" s="301">
        <v>1.05</v>
      </c>
    </row>
    <row r="20" spans="1:12" s="8" customFormat="1" ht="15" customHeight="1" x14ac:dyDescent="0.3">
      <c r="A20" s="325" t="s">
        <v>4209</v>
      </c>
      <c r="B20" s="326"/>
      <c r="C20" s="327"/>
      <c r="D20" s="274">
        <v>1.04</v>
      </c>
      <c r="E20" s="274">
        <v>1.1000000000000001</v>
      </c>
      <c r="F20" s="274">
        <v>1.1000000000000001</v>
      </c>
      <c r="G20" s="266">
        <v>1.08</v>
      </c>
      <c r="H20" s="266">
        <v>0.99</v>
      </c>
      <c r="I20" s="266">
        <v>0.68</v>
      </c>
      <c r="J20" s="266">
        <v>0.68</v>
      </c>
      <c r="K20" s="266">
        <v>0.67</v>
      </c>
      <c r="L20" s="267">
        <v>0.7</v>
      </c>
    </row>
    <row r="21" spans="1:12" x14ac:dyDescent="0.25">
      <c r="A21" s="315" t="s">
        <v>4210</v>
      </c>
      <c r="B21" s="316"/>
      <c r="C21" s="317"/>
      <c r="D21" s="275">
        <v>230000000</v>
      </c>
      <c r="E21" s="276">
        <v>200000000</v>
      </c>
      <c r="F21" s="275">
        <v>200000000</v>
      </c>
      <c r="G21" s="264">
        <v>200000000</v>
      </c>
      <c r="H21" s="264">
        <v>180000000</v>
      </c>
      <c r="I21" s="264">
        <v>180000000</v>
      </c>
      <c r="J21" s="264">
        <v>180000000</v>
      </c>
      <c r="K21" s="264">
        <v>180000000</v>
      </c>
      <c r="L21" s="265">
        <v>169000000</v>
      </c>
    </row>
    <row r="22" spans="1:12" x14ac:dyDescent="0.25">
      <c r="A22" s="315" t="s">
        <v>4211</v>
      </c>
      <c r="B22" s="316"/>
      <c r="C22" s="317"/>
      <c r="D22" s="275">
        <f>D4+D5+D10</f>
        <v>56000000</v>
      </c>
      <c r="E22" s="276">
        <f>+E4+E5+E10</f>
        <v>12550000</v>
      </c>
      <c r="F22" s="275">
        <f>F4+F5+F10</f>
        <v>50200000</v>
      </c>
      <c r="G22" s="264">
        <v>47050381</v>
      </c>
      <c r="H22" s="264">
        <v>45141122</v>
      </c>
      <c r="I22" s="264">
        <v>44343384</v>
      </c>
      <c r="J22" s="264">
        <v>36360802</v>
      </c>
      <c r="K22" s="264">
        <v>35878549</v>
      </c>
      <c r="L22" s="265">
        <v>36202801</v>
      </c>
    </row>
    <row r="23" spans="1:12" x14ac:dyDescent="0.25">
      <c r="A23" s="315" t="s">
        <v>4212</v>
      </c>
      <c r="B23" s="316"/>
      <c r="C23" s="317"/>
      <c r="D23" s="275">
        <v>4000000</v>
      </c>
      <c r="E23" s="276">
        <v>4280000</v>
      </c>
      <c r="F23" s="275">
        <v>4280000</v>
      </c>
      <c r="G23" s="264">
        <v>6300000</v>
      </c>
      <c r="H23" s="264">
        <v>7800000</v>
      </c>
      <c r="I23" s="264">
        <v>7800000</v>
      </c>
      <c r="J23" s="264">
        <v>7200000</v>
      </c>
      <c r="K23" s="264">
        <v>11500000</v>
      </c>
      <c r="L23" s="265">
        <v>11250000</v>
      </c>
    </row>
    <row r="24" spans="1:12" x14ac:dyDescent="0.25">
      <c r="A24" s="315" t="s">
        <v>4213</v>
      </c>
      <c r="B24" s="316"/>
      <c r="C24" s="317"/>
      <c r="D24" s="277">
        <v>801</v>
      </c>
      <c r="E24" s="278">
        <v>748</v>
      </c>
      <c r="F24" s="277">
        <v>748</v>
      </c>
      <c r="G24" s="270">
        <v>748</v>
      </c>
      <c r="H24" s="270">
        <v>704</v>
      </c>
      <c r="I24" s="270">
        <v>670</v>
      </c>
      <c r="J24" s="270">
        <v>631</v>
      </c>
      <c r="K24" s="270">
        <v>589</v>
      </c>
      <c r="L24" s="271">
        <v>525</v>
      </c>
    </row>
    <row r="25" spans="1:12" ht="15.75" thickBot="1" x14ac:dyDescent="0.3">
      <c r="A25" s="318" t="s">
        <v>4214</v>
      </c>
      <c r="B25" s="319"/>
      <c r="C25" s="319"/>
      <c r="D25" s="279">
        <v>1817</v>
      </c>
      <c r="E25" s="280">
        <v>1644</v>
      </c>
      <c r="F25" s="281">
        <v>1644</v>
      </c>
      <c r="G25" s="268">
        <v>1560</v>
      </c>
      <c r="H25" s="268">
        <v>1509</v>
      </c>
      <c r="I25" s="268">
        <v>1509</v>
      </c>
      <c r="J25" s="268">
        <v>1562</v>
      </c>
      <c r="K25" s="268">
        <v>1487</v>
      </c>
      <c r="L25" s="269">
        <v>1614</v>
      </c>
    </row>
  </sheetData>
  <mergeCells count="15">
    <mergeCell ref="A1:L1"/>
    <mergeCell ref="A9:L9"/>
    <mergeCell ref="A8:C8"/>
    <mergeCell ref="A14:C14"/>
    <mergeCell ref="A22:C22"/>
    <mergeCell ref="A23:C23"/>
    <mergeCell ref="A24:C24"/>
    <mergeCell ref="A25:C25"/>
    <mergeCell ref="A3:C3"/>
    <mergeCell ref="A19:C19"/>
    <mergeCell ref="A20:C20"/>
    <mergeCell ref="A21:C21"/>
    <mergeCell ref="A18:C18"/>
    <mergeCell ref="A15:L15"/>
    <mergeCell ref="A17:C17"/>
  </mergeCells>
  <printOptions horizontalCentered="1"/>
  <pageMargins left="0.7" right="0.7" top="0.75" bottom="0.75" header="0.3" footer="0.3"/>
  <pageSetup scale="68" orientation="landscape" r:id="rId1"/>
  <ignoredErrors>
    <ignoredError sqref="E8 E14 E22" formula="1"/>
    <ignoredError sqref="B4:B5 B10:B1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9EFE-8E0C-4A1B-ACA6-A79A7EF95668}">
  <sheetPr>
    <tabColor theme="9" tint="0.39997558519241921"/>
    <pageSetUpPr fitToPage="1"/>
  </sheetPr>
  <dimension ref="A1:H37"/>
  <sheetViews>
    <sheetView showGridLines="0" zoomScaleNormal="100" workbookViewId="0">
      <pane ySplit="3" topLeftCell="A10" activePane="bottomLeft" state="frozen"/>
      <selection pane="bottomLeft" activeCell="J30" sqref="J30"/>
    </sheetView>
  </sheetViews>
  <sheetFormatPr defaultColWidth="9.5703125" defaultRowHeight="12.75" x14ac:dyDescent="0.2"/>
  <cols>
    <col min="1" max="1" width="5.7109375" style="28" customWidth="1"/>
    <col min="2" max="2" width="26.7109375" style="28" bestFit="1" customWidth="1"/>
    <col min="3" max="3" width="38.140625" style="28" bestFit="1" customWidth="1"/>
    <col min="4" max="4" width="22.42578125" style="28" bestFit="1" customWidth="1"/>
    <col min="5" max="5" width="6.42578125" style="28" customWidth="1"/>
    <col min="6" max="6" width="7" style="28" bestFit="1" customWidth="1"/>
    <col min="7" max="7" width="9.7109375" style="28" customWidth="1"/>
    <col min="8" max="8" width="9.5703125" style="27"/>
    <col min="9" max="16384" width="9.5703125" style="28"/>
  </cols>
  <sheetData>
    <row r="1" spans="1:8" s="30" customFormat="1" ht="23.25" x14ac:dyDescent="0.25">
      <c r="A1" s="348" t="s">
        <v>4252</v>
      </c>
      <c r="B1" s="348"/>
      <c r="C1" s="348"/>
      <c r="D1" s="348"/>
      <c r="E1" s="348"/>
      <c r="F1" s="348"/>
      <c r="G1" s="348"/>
      <c r="H1" s="29"/>
    </row>
    <row r="2" spans="1:8" s="30" customFormat="1" ht="24" thickBot="1" x14ac:dyDescent="0.3">
      <c r="A2" s="348"/>
      <c r="B2" s="348"/>
      <c r="C2" s="348"/>
      <c r="D2" s="348"/>
      <c r="E2" s="348"/>
      <c r="F2" s="348"/>
      <c r="G2" s="348"/>
      <c r="H2" s="29"/>
    </row>
    <row r="3" spans="1:8" s="32" customFormat="1" ht="15" x14ac:dyDescent="0.25">
      <c r="A3" s="169" t="s">
        <v>4274</v>
      </c>
      <c r="B3" s="170" t="s">
        <v>4253</v>
      </c>
      <c r="C3" s="170" t="s">
        <v>4275</v>
      </c>
      <c r="D3" s="170" t="s">
        <v>4276</v>
      </c>
      <c r="E3" s="170" t="s">
        <v>4254</v>
      </c>
      <c r="F3" s="170" t="s">
        <v>4277</v>
      </c>
      <c r="G3" s="171"/>
      <c r="H3" s="31"/>
    </row>
    <row r="4" spans="1:8" ht="30" x14ac:dyDescent="0.2">
      <c r="A4" s="172">
        <v>1</v>
      </c>
      <c r="B4" s="173" t="s">
        <v>4255</v>
      </c>
      <c r="C4" s="174" t="s">
        <v>4256</v>
      </c>
      <c r="D4" s="174" t="s">
        <v>256</v>
      </c>
      <c r="E4" s="175" t="s">
        <v>14</v>
      </c>
      <c r="F4" s="175">
        <v>92688</v>
      </c>
      <c r="G4" s="176"/>
    </row>
    <row r="5" spans="1:8" ht="15" x14ac:dyDescent="0.2">
      <c r="A5" s="172">
        <v>2</v>
      </c>
      <c r="B5" s="175" t="s">
        <v>4258</v>
      </c>
      <c r="C5" s="177" t="s">
        <v>4259</v>
      </c>
      <c r="D5" s="174" t="s">
        <v>34</v>
      </c>
      <c r="E5" s="175" t="s">
        <v>14</v>
      </c>
      <c r="F5" s="175">
        <v>92879</v>
      </c>
      <c r="G5" s="178"/>
    </row>
    <row r="6" spans="1:8" ht="15" x14ac:dyDescent="0.2">
      <c r="A6" s="172">
        <v>3</v>
      </c>
      <c r="B6" s="179" t="s">
        <v>4284</v>
      </c>
      <c r="C6" s="180" t="s">
        <v>4263</v>
      </c>
      <c r="D6" s="180" t="s">
        <v>416</v>
      </c>
      <c r="E6" s="179" t="s">
        <v>14</v>
      </c>
      <c r="F6" s="179">
        <v>92083</v>
      </c>
      <c r="G6" s="181"/>
    </row>
    <row r="7" spans="1:8" ht="15" x14ac:dyDescent="0.2">
      <c r="A7" s="172">
        <v>4</v>
      </c>
      <c r="B7" s="179" t="s">
        <v>4405</v>
      </c>
      <c r="C7" s="180" t="s">
        <v>4406</v>
      </c>
      <c r="D7" s="180" t="s">
        <v>86</v>
      </c>
      <c r="E7" s="179" t="s">
        <v>87</v>
      </c>
      <c r="F7" s="179">
        <v>89118</v>
      </c>
      <c r="G7" s="181"/>
    </row>
    <row r="8" spans="1:8" ht="15" x14ac:dyDescent="0.2">
      <c r="A8" s="349"/>
      <c r="B8" s="350"/>
      <c r="C8" s="350"/>
      <c r="D8" s="350"/>
      <c r="E8" s="350"/>
      <c r="F8" s="350"/>
      <c r="G8" s="351"/>
    </row>
    <row r="9" spans="1:8" ht="15" x14ac:dyDescent="0.2">
      <c r="A9" s="172">
        <v>5</v>
      </c>
      <c r="B9" s="179" t="s">
        <v>4472</v>
      </c>
      <c r="C9" s="180" t="s">
        <v>4259</v>
      </c>
      <c r="D9" s="180" t="s">
        <v>34</v>
      </c>
      <c r="E9" s="179" t="s">
        <v>14</v>
      </c>
      <c r="F9" s="179">
        <v>92879</v>
      </c>
      <c r="G9" s="182">
        <f>34+94+100-20-20</f>
        <v>188</v>
      </c>
    </row>
    <row r="10" spans="1:8" ht="15" x14ac:dyDescent="0.2">
      <c r="A10" s="172">
        <v>6</v>
      </c>
      <c r="B10" s="183" t="s">
        <v>4475</v>
      </c>
      <c r="C10" s="180" t="s">
        <v>4264</v>
      </c>
      <c r="D10" s="180" t="s">
        <v>971</v>
      </c>
      <c r="E10" s="179" t="s">
        <v>14</v>
      </c>
      <c r="F10" s="179">
        <v>92653</v>
      </c>
      <c r="G10" s="182">
        <f>103+110+115-30-80-30</f>
        <v>188</v>
      </c>
    </row>
    <row r="11" spans="1:8" ht="15" x14ac:dyDescent="0.2">
      <c r="A11" s="172">
        <v>7</v>
      </c>
      <c r="B11" s="183" t="s">
        <v>4251</v>
      </c>
      <c r="C11" s="180" t="s">
        <v>4476</v>
      </c>
      <c r="D11" s="180" t="s">
        <v>86</v>
      </c>
      <c r="E11" s="179" t="s">
        <v>87</v>
      </c>
      <c r="F11" s="179">
        <v>89118</v>
      </c>
      <c r="G11" s="182">
        <f>12+20+47+71</f>
        <v>150</v>
      </c>
    </row>
    <row r="12" spans="1:8" ht="15" x14ac:dyDescent="0.2">
      <c r="A12" s="172">
        <v>8</v>
      </c>
      <c r="B12" s="183" t="s">
        <v>1845</v>
      </c>
      <c r="C12" s="180" t="s">
        <v>4478</v>
      </c>
      <c r="D12" s="180" t="s">
        <v>86</v>
      </c>
      <c r="E12" s="179" t="s">
        <v>87</v>
      </c>
      <c r="F12" s="179">
        <v>89118</v>
      </c>
      <c r="G12" s="182">
        <v>20</v>
      </c>
      <c r="H12" s="166"/>
    </row>
    <row r="13" spans="1:8" ht="15" x14ac:dyDescent="0.2">
      <c r="A13" s="172">
        <v>9</v>
      </c>
      <c r="B13" s="184" t="s">
        <v>1113</v>
      </c>
      <c r="C13" s="185" t="s">
        <v>4268</v>
      </c>
      <c r="D13" s="185" t="s">
        <v>1114</v>
      </c>
      <c r="E13" s="184" t="s">
        <v>14</v>
      </c>
      <c r="F13" s="184">
        <v>92865</v>
      </c>
      <c r="G13" s="182">
        <v>127</v>
      </c>
    </row>
    <row r="14" spans="1:8" ht="15" x14ac:dyDescent="0.2">
      <c r="A14" s="172">
        <v>10</v>
      </c>
      <c r="B14" s="186" t="s">
        <v>4260</v>
      </c>
      <c r="C14" s="180" t="s">
        <v>4261</v>
      </c>
      <c r="D14" s="180" t="s">
        <v>256</v>
      </c>
      <c r="E14" s="179" t="s">
        <v>14</v>
      </c>
      <c r="F14" s="179">
        <v>92688</v>
      </c>
      <c r="G14" s="182">
        <f>86+20-2</f>
        <v>104</v>
      </c>
    </row>
    <row r="15" spans="1:8" ht="15" x14ac:dyDescent="0.2">
      <c r="A15" s="172">
        <v>11</v>
      </c>
      <c r="B15" s="186" t="s">
        <v>1455</v>
      </c>
      <c r="C15" s="180" t="s">
        <v>4270</v>
      </c>
      <c r="D15" s="180" t="s">
        <v>256</v>
      </c>
      <c r="E15" s="179" t="s">
        <v>14</v>
      </c>
      <c r="F15" s="179">
        <v>92688</v>
      </c>
      <c r="G15" s="182">
        <v>16</v>
      </c>
    </row>
    <row r="16" spans="1:8" ht="15" x14ac:dyDescent="0.2">
      <c r="A16" s="172">
        <v>12</v>
      </c>
      <c r="B16" s="187" t="s">
        <v>4271</v>
      </c>
      <c r="C16" s="185" t="s">
        <v>4272</v>
      </c>
      <c r="D16" s="185" t="s">
        <v>256</v>
      </c>
      <c r="E16" s="184" t="s">
        <v>14</v>
      </c>
      <c r="F16" s="184">
        <v>92688</v>
      </c>
      <c r="G16" s="182">
        <f>44+48+13-30</f>
        <v>75</v>
      </c>
    </row>
    <row r="17" spans="1:8" ht="15" x14ac:dyDescent="0.2">
      <c r="A17" s="172">
        <v>13</v>
      </c>
      <c r="B17" s="179" t="s">
        <v>4418</v>
      </c>
      <c r="C17" s="185" t="s">
        <v>4262</v>
      </c>
      <c r="D17" s="185" t="s">
        <v>553</v>
      </c>
      <c r="E17" s="184" t="s">
        <v>14</v>
      </c>
      <c r="F17" s="184">
        <v>92120</v>
      </c>
      <c r="G17" s="182">
        <f>43+20</f>
        <v>63</v>
      </c>
    </row>
    <row r="18" spans="1:8" ht="15" x14ac:dyDescent="0.2">
      <c r="A18" s="172">
        <v>14</v>
      </c>
      <c r="B18" s="183" t="s">
        <v>4481</v>
      </c>
      <c r="C18" s="180" t="s">
        <v>4419</v>
      </c>
      <c r="D18" s="180" t="s">
        <v>13</v>
      </c>
      <c r="E18" s="179" t="s">
        <v>14</v>
      </c>
      <c r="F18" s="179">
        <v>95112</v>
      </c>
      <c r="G18" s="182">
        <f>12+64+35+62</f>
        <v>173</v>
      </c>
      <c r="H18" s="166"/>
    </row>
    <row r="19" spans="1:8" ht="15" x14ac:dyDescent="0.2">
      <c r="A19" s="172">
        <v>15</v>
      </c>
      <c r="B19" s="184" t="s">
        <v>4265</v>
      </c>
      <c r="C19" s="180" t="s">
        <v>4266</v>
      </c>
      <c r="D19" s="180" t="s">
        <v>886</v>
      </c>
      <c r="E19" s="179" t="s">
        <v>14</v>
      </c>
      <c r="F19" s="179">
        <v>92705</v>
      </c>
      <c r="G19" s="182">
        <f>60+88-50</f>
        <v>98</v>
      </c>
      <c r="H19" s="166"/>
    </row>
    <row r="20" spans="1:8" ht="15" x14ac:dyDescent="0.2">
      <c r="A20" s="172">
        <v>16</v>
      </c>
      <c r="B20" s="183" t="s">
        <v>4482</v>
      </c>
      <c r="C20" s="180" t="s">
        <v>4263</v>
      </c>
      <c r="D20" s="180" t="s">
        <v>416</v>
      </c>
      <c r="E20" s="179" t="s">
        <v>14</v>
      </c>
      <c r="F20" s="179">
        <v>92083</v>
      </c>
      <c r="G20" s="182">
        <f>122+83</f>
        <v>205</v>
      </c>
    </row>
    <row r="21" spans="1:8" ht="15" x14ac:dyDescent="0.2">
      <c r="A21" s="172">
        <v>17</v>
      </c>
      <c r="B21" s="179" t="s">
        <v>1348</v>
      </c>
      <c r="C21" s="180" t="s">
        <v>4269</v>
      </c>
      <c r="D21" s="180" t="s">
        <v>1349</v>
      </c>
      <c r="E21" s="179" t="s">
        <v>14</v>
      </c>
      <c r="F21" s="179">
        <v>92595</v>
      </c>
      <c r="G21" s="182">
        <v>99</v>
      </c>
    </row>
    <row r="22" spans="1:8" ht="15" x14ac:dyDescent="0.2">
      <c r="A22" s="172">
        <v>18</v>
      </c>
      <c r="B22" s="179" t="s">
        <v>4422</v>
      </c>
      <c r="C22" s="180" t="s">
        <v>4423</v>
      </c>
      <c r="D22" s="180" t="s">
        <v>4424</v>
      </c>
      <c r="E22" s="179" t="s">
        <v>14</v>
      </c>
      <c r="F22" s="179">
        <v>92691</v>
      </c>
      <c r="G22" s="182">
        <v>2</v>
      </c>
    </row>
    <row r="23" spans="1:8" ht="15" x14ac:dyDescent="0.2">
      <c r="A23" s="172">
        <v>19</v>
      </c>
      <c r="B23" s="183" t="s">
        <v>1075</v>
      </c>
      <c r="C23" s="180" t="s">
        <v>4416</v>
      </c>
      <c r="D23" s="180" t="s">
        <v>4417</v>
      </c>
      <c r="E23" s="179" t="s">
        <v>14</v>
      </c>
      <c r="F23" s="179">
        <v>91768</v>
      </c>
      <c r="G23" s="182">
        <v>29</v>
      </c>
    </row>
    <row r="24" spans="1:8" ht="15" x14ac:dyDescent="0.2">
      <c r="A24" s="172">
        <v>20</v>
      </c>
      <c r="B24" s="179" t="s">
        <v>1516</v>
      </c>
      <c r="C24" s="180" t="s">
        <v>4426</v>
      </c>
      <c r="D24" s="180" t="s">
        <v>4427</v>
      </c>
      <c r="E24" s="179" t="s">
        <v>14</v>
      </c>
      <c r="F24" s="179">
        <v>94550</v>
      </c>
      <c r="G24" s="182">
        <v>20</v>
      </c>
    </row>
    <row r="25" spans="1:8" ht="15" x14ac:dyDescent="0.2">
      <c r="A25" s="172">
        <v>21</v>
      </c>
      <c r="B25" s="183" t="s">
        <v>715</v>
      </c>
      <c r="C25" s="180" t="s">
        <v>4408</v>
      </c>
      <c r="D25" s="180" t="s">
        <v>4409</v>
      </c>
      <c r="E25" s="179" t="s">
        <v>14</v>
      </c>
      <c r="F25" s="179">
        <v>92223</v>
      </c>
      <c r="G25" s="182">
        <v>20</v>
      </c>
    </row>
    <row r="26" spans="1:8" ht="15" x14ac:dyDescent="0.2">
      <c r="A26" s="172">
        <v>22</v>
      </c>
      <c r="B26" s="183" t="s">
        <v>715</v>
      </c>
      <c r="C26" s="180" t="s">
        <v>4414</v>
      </c>
      <c r="D26" s="180" t="s">
        <v>4415</v>
      </c>
      <c r="E26" s="179" t="s">
        <v>14</v>
      </c>
      <c r="F26" s="179">
        <v>92555</v>
      </c>
      <c r="G26" s="182">
        <v>20</v>
      </c>
    </row>
    <row r="27" spans="1:8" ht="15" x14ac:dyDescent="0.2">
      <c r="A27" s="172">
        <v>23</v>
      </c>
      <c r="B27" s="179" t="s">
        <v>819</v>
      </c>
      <c r="C27" s="180" t="s">
        <v>4267</v>
      </c>
      <c r="D27" s="180" t="s">
        <v>820</v>
      </c>
      <c r="E27" s="179" t="s">
        <v>14</v>
      </c>
      <c r="F27" s="179">
        <v>92660</v>
      </c>
      <c r="G27" s="182">
        <v>50</v>
      </c>
    </row>
    <row r="28" spans="1:8" ht="15" x14ac:dyDescent="0.2">
      <c r="A28" s="172">
        <v>24</v>
      </c>
      <c r="B28" s="183" t="s">
        <v>1232</v>
      </c>
      <c r="C28" s="180" t="s">
        <v>4420</v>
      </c>
      <c r="D28" s="180" t="s">
        <v>4421</v>
      </c>
      <c r="E28" s="179" t="s">
        <v>14</v>
      </c>
      <c r="F28" s="179">
        <v>92675</v>
      </c>
      <c r="G28" s="182">
        <v>30</v>
      </c>
    </row>
    <row r="29" spans="1:8" ht="15" x14ac:dyDescent="0.2">
      <c r="A29" s="172">
        <v>25</v>
      </c>
      <c r="B29" s="183" t="s">
        <v>970</v>
      </c>
      <c r="C29" s="180" t="s">
        <v>4411</v>
      </c>
      <c r="D29" s="180" t="s">
        <v>115</v>
      </c>
      <c r="E29" s="179" t="s">
        <v>14</v>
      </c>
      <c r="F29" s="179">
        <v>92628</v>
      </c>
      <c r="G29" s="182">
        <v>80</v>
      </c>
    </row>
    <row r="30" spans="1:8" ht="15.75" thickBot="1" x14ac:dyDescent="0.25">
      <c r="A30" s="188">
        <v>26</v>
      </c>
      <c r="B30" s="189" t="s">
        <v>4412</v>
      </c>
      <c r="C30" s="190" t="s">
        <v>4413</v>
      </c>
      <c r="D30" s="190" t="s">
        <v>115</v>
      </c>
      <c r="E30" s="191" t="s">
        <v>14</v>
      </c>
      <c r="F30" s="191">
        <v>92618</v>
      </c>
      <c r="G30" s="192">
        <v>60</v>
      </c>
    </row>
    <row r="31" spans="1:8" ht="15" x14ac:dyDescent="0.25">
      <c r="A31" s="167"/>
      <c r="B31" s="168"/>
      <c r="C31" s="167"/>
      <c r="D31" s="347" t="s">
        <v>4278</v>
      </c>
      <c r="E31" s="347"/>
      <c r="F31" s="347"/>
      <c r="G31" s="34">
        <f>SUM(G9:G30)</f>
        <v>1817</v>
      </c>
    </row>
    <row r="32" spans="1:8" x14ac:dyDescent="0.2">
      <c r="A32" s="346"/>
      <c r="B32" s="346"/>
      <c r="C32" s="346"/>
      <c r="D32" s="346"/>
      <c r="E32" s="346"/>
      <c r="F32" s="346"/>
      <c r="G32" s="346"/>
    </row>
    <row r="33" spans="3:3" x14ac:dyDescent="0.2">
      <c r="C33" s="33"/>
    </row>
    <row r="34" spans="3:3" x14ac:dyDescent="0.2">
      <c r="C34" s="33"/>
    </row>
    <row r="35" spans="3:3" x14ac:dyDescent="0.2">
      <c r="C35" s="33"/>
    </row>
    <row r="36" spans="3:3" x14ac:dyDescent="0.2">
      <c r="C36" s="33"/>
    </row>
    <row r="37" spans="3:3" x14ac:dyDescent="0.2">
      <c r="C37" s="33"/>
    </row>
  </sheetData>
  <mergeCells count="4">
    <mergeCell ref="A32:G32"/>
    <mergeCell ref="D31:F31"/>
    <mergeCell ref="A1:G2"/>
    <mergeCell ref="A8:G8"/>
  </mergeCells>
  <printOptions horizontalCentered="1"/>
  <pageMargins left="0.3" right="0.3" top="0.8" bottom="0.8" header="0" footer="0.3"/>
  <pageSetup scale="82" orientation="landscape" r:id="rId1"/>
  <headerFooter alignWithMargins="0">
    <oddFooter>&amp;L&amp;F&amp;R&amp;8&amp;D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FD9D-1437-41A3-BE0C-73A43CE277A5}">
  <sheetPr codeName="Sheet1">
    <tabColor theme="9" tint="0.39997558519241921"/>
  </sheetPr>
  <dimension ref="A1:J811"/>
  <sheetViews>
    <sheetView showGridLines="0" workbookViewId="0">
      <pane ySplit="3" topLeftCell="A4" activePane="bottomLeft" state="frozen"/>
      <selection pane="bottomLeft" activeCell="H117" sqref="H117"/>
    </sheetView>
  </sheetViews>
  <sheetFormatPr defaultRowHeight="15" x14ac:dyDescent="0.25"/>
  <cols>
    <col min="1" max="1" width="8.42578125" bestFit="1" customWidth="1"/>
    <col min="2" max="2" width="8.5703125" bestFit="1" customWidth="1"/>
    <col min="3" max="3" width="42.7109375" bestFit="1" customWidth="1"/>
    <col min="4" max="4" width="19.28515625" bestFit="1" customWidth="1"/>
    <col min="5" max="5" width="7" bestFit="1" customWidth="1"/>
    <col min="6" max="6" width="6.7109375" bestFit="1" customWidth="1"/>
    <col min="7" max="7" width="8.5703125" bestFit="1" customWidth="1"/>
    <col min="8" max="8" width="19.42578125" bestFit="1" customWidth="1"/>
    <col min="9" max="9" width="12.42578125" bestFit="1" customWidth="1"/>
    <col min="10" max="10" width="16.7109375" style="2" bestFit="1" customWidth="1"/>
  </cols>
  <sheetData>
    <row r="1" spans="1:10" x14ac:dyDescent="0.25">
      <c r="A1" s="352" t="s">
        <v>0</v>
      </c>
      <c r="B1" s="352"/>
      <c r="C1" s="352"/>
      <c r="D1" s="352"/>
      <c r="E1" s="352"/>
      <c r="F1" s="352"/>
      <c r="G1" s="352"/>
      <c r="H1" s="352"/>
      <c r="I1" s="352"/>
      <c r="J1" s="352"/>
    </row>
    <row r="2" spans="1:10" ht="15.75" thickBot="1" x14ac:dyDescent="0.3">
      <c r="A2" s="352"/>
      <c r="B2" s="352"/>
      <c r="C2" s="352"/>
      <c r="D2" s="352"/>
      <c r="E2" s="352"/>
      <c r="F2" s="352"/>
      <c r="G2" s="352"/>
      <c r="H2" s="352"/>
      <c r="I2" s="352"/>
      <c r="J2" s="352"/>
    </row>
    <row r="3" spans="1:10" ht="25.5" x14ac:dyDescent="0.25">
      <c r="A3" s="193" t="s">
        <v>1</v>
      </c>
      <c r="B3" s="194" t="s">
        <v>2</v>
      </c>
      <c r="C3" s="194" t="s">
        <v>3</v>
      </c>
      <c r="D3" s="236" t="s">
        <v>4</v>
      </c>
      <c r="E3" s="194" t="s">
        <v>5</v>
      </c>
      <c r="F3" s="194" t="s">
        <v>6</v>
      </c>
      <c r="G3" s="194" t="s">
        <v>7</v>
      </c>
      <c r="H3" s="194" t="s">
        <v>8</v>
      </c>
      <c r="I3" s="194" t="s">
        <v>9</v>
      </c>
      <c r="J3" s="195" t="s">
        <v>10</v>
      </c>
    </row>
    <row r="4" spans="1:10" x14ac:dyDescent="0.25">
      <c r="A4" s="196" t="s">
        <v>11</v>
      </c>
      <c r="B4" s="361">
        <v>1</v>
      </c>
      <c r="C4" s="361" t="s">
        <v>12</v>
      </c>
      <c r="D4" s="362" t="s">
        <v>13</v>
      </c>
      <c r="E4" s="361" t="s">
        <v>14</v>
      </c>
      <c r="F4" s="361" t="s">
        <v>15</v>
      </c>
      <c r="G4" s="361" t="s">
        <v>16</v>
      </c>
      <c r="H4" s="361" t="s">
        <v>17</v>
      </c>
      <c r="I4" s="198">
        <v>45404</v>
      </c>
      <c r="J4" s="199">
        <v>58953</v>
      </c>
    </row>
    <row r="5" spans="1:10" x14ac:dyDescent="0.25">
      <c r="A5" s="196" t="s">
        <v>11</v>
      </c>
      <c r="B5" s="361">
        <v>2</v>
      </c>
      <c r="C5" s="361" t="s">
        <v>18</v>
      </c>
      <c r="D5" s="362" t="s">
        <v>13</v>
      </c>
      <c r="E5" s="361" t="s">
        <v>14</v>
      </c>
      <c r="F5" s="361" t="s">
        <v>15</v>
      </c>
      <c r="G5" s="361" t="s">
        <v>19</v>
      </c>
      <c r="H5" s="361" t="s">
        <v>20</v>
      </c>
      <c r="I5" s="198">
        <v>45411</v>
      </c>
      <c r="J5" s="199">
        <v>60091</v>
      </c>
    </row>
    <row r="6" spans="1:10" x14ac:dyDescent="0.25">
      <c r="A6" s="196" t="s">
        <v>11</v>
      </c>
      <c r="B6" s="361">
        <v>3</v>
      </c>
      <c r="C6" s="361" t="s">
        <v>18</v>
      </c>
      <c r="D6" s="362" t="s">
        <v>13</v>
      </c>
      <c r="E6" s="361" t="s">
        <v>14</v>
      </c>
      <c r="F6" s="361" t="s">
        <v>15</v>
      </c>
      <c r="G6" s="361" t="s">
        <v>21</v>
      </c>
      <c r="H6" s="361" t="s">
        <v>22</v>
      </c>
      <c r="I6" s="198">
        <v>45420</v>
      </c>
      <c r="J6" s="199">
        <v>59601</v>
      </c>
    </row>
    <row r="7" spans="1:10" x14ac:dyDescent="0.25">
      <c r="A7" s="196" t="s">
        <v>11</v>
      </c>
      <c r="B7" s="197">
        <v>4</v>
      </c>
      <c r="C7" s="197" t="s">
        <v>23</v>
      </c>
      <c r="D7" s="237" t="s">
        <v>13</v>
      </c>
      <c r="E7" s="197" t="s">
        <v>14</v>
      </c>
      <c r="F7" s="197" t="s">
        <v>15</v>
      </c>
      <c r="G7" s="197" t="s">
        <v>24</v>
      </c>
      <c r="H7" s="197" t="s">
        <v>25</v>
      </c>
      <c r="I7" s="198">
        <v>44641</v>
      </c>
      <c r="J7" s="199">
        <v>195186</v>
      </c>
    </row>
    <row r="8" spans="1:10" x14ac:dyDescent="0.25">
      <c r="A8" s="196" t="s">
        <v>11</v>
      </c>
      <c r="B8" s="197">
        <v>5</v>
      </c>
      <c r="C8" s="197" t="s">
        <v>26</v>
      </c>
      <c r="D8" s="237" t="s">
        <v>13</v>
      </c>
      <c r="E8" s="197" t="s">
        <v>14</v>
      </c>
      <c r="F8" s="197" t="s">
        <v>15</v>
      </c>
      <c r="G8" s="200" t="s">
        <v>27</v>
      </c>
      <c r="H8" s="197" t="s">
        <v>28</v>
      </c>
      <c r="I8" s="198">
        <v>44203</v>
      </c>
      <c r="J8" s="199">
        <v>72388</v>
      </c>
    </row>
    <row r="9" spans="1:10" ht="26.25" x14ac:dyDescent="0.25">
      <c r="A9" s="196" t="s">
        <v>11</v>
      </c>
      <c r="B9" s="197">
        <v>6</v>
      </c>
      <c r="C9" s="197" t="s">
        <v>29</v>
      </c>
      <c r="D9" s="237" t="s">
        <v>13</v>
      </c>
      <c r="E9" s="197" t="s">
        <v>14</v>
      </c>
      <c r="F9" s="197" t="s">
        <v>15</v>
      </c>
      <c r="G9" s="197" t="s">
        <v>30</v>
      </c>
      <c r="H9" s="197" t="s">
        <v>31</v>
      </c>
      <c r="I9" s="198">
        <v>44328</v>
      </c>
      <c r="J9" s="199">
        <v>102232</v>
      </c>
    </row>
    <row r="10" spans="1:10" x14ac:dyDescent="0.25">
      <c r="A10" s="196" t="s">
        <v>32</v>
      </c>
      <c r="B10" s="197">
        <v>4</v>
      </c>
      <c r="C10" s="197" t="s">
        <v>33</v>
      </c>
      <c r="D10" s="237" t="s">
        <v>34</v>
      </c>
      <c r="E10" s="197" t="s">
        <v>14</v>
      </c>
      <c r="F10" s="197" t="s">
        <v>15</v>
      </c>
      <c r="G10" s="197" t="s">
        <v>35</v>
      </c>
      <c r="H10" s="197" t="s">
        <v>36</v>
      </c>
      <c r="I10" s="198">
        <v>42108</v>
      </c>
      <c r="J10" s="199">
        <v>25151</v>
      </c>
    </row>
    <row r="11" spans="1:10" x14ac:dyDescent="0.25">
      <c r="A11" s="196" t="s">
        <v>32</v>
      </c>
      <c r="B11" s="197">
        <v>25</v>
      </c>
      <c r="C11" s="197" t="s">
        <v>37</v>
      </c>
      <c r="D11" s="237" t="s">
        <v>34</v>
      </c>
      <c r="E11" s="197" t="s">
        <v>14</v>
      </c>
      <c r="F11" s="197" t="s">
        <v>15</v>
      </c>
      <c r="G11" s="197" t="s">
        <v>38</v>
      </c>
      <c r="H11" s="197" t="s">
        <v>39</v>
      </c>
      <c r="I11" s="198">
        <v>42653</v>
      </c>
      <c r="J11" s="199">
        <v>65096</v>
      </c>
    </row>
    <row r="12" spans="1:10" x14ac:dyDescent="0.25">
      <c r="A12" s="196" t="s">
        <v>32</v>
      </c>
      <c r="B12" s="197">
        <v>32</v>
      </c>
      <c r="C12" s="197" t="s">
        <v>40</v>
      </c>
      <c r="D12" s="237" t="s">
        <v>34</v>
      </c>
      <c r="E12" s="197" t="s">
        <v>14</v>
      </c>
      <c r="F12" s="197" t="s">
        <v>15</v>
      </c>
      <c r="G12" s="197" t="s">
        <v>41</v>
      </c>
      <c r="H12" s="197" t="s">
        <v>42</v>
      </c>
      <c r="I12" s="198">
        <v>43010</v>
      </c>
      <c r="J12" s="199">
        <v>92661</v>
      </c>
    </row>
    <row r="13" spans="1:10" x14ac:dyDescent="0.25">
      <c r="A13" s="196" t="s">
        <v>32</v>
      </c>
      <c r="B13" s="197">
        <v>33</v>
      </c>
      <c r="C13" s="197" t="s">
        <v>43</v>
      </c>
      <c r="D13" s="237" t="s">
        <v>34</v>
      </c>
      <c r="E13" s="197" t="s">
        <v>14</v>
      </c>
      <c r="F13" s="197" t="s">
        <v>15</v>
      </c>
      <c r="G13" s="197" t="s">
        <v>44</v>
      </c>
      <c r="H13" s="197" t="s">
        <v>45</v>
      </c>
      <c r="I13" s="198">
        <v>43011</v>
      </c>
      <c r="J13" s="199">
        <v>31473</v>
      </c>
    </row>
    <row r="14" spans="1:10" x14ac:dyDescent="0.25">
      <c r="A14" s="196" t="s">
        <v>32</v>
      </c>
      <c r="B14" s="197">
        <v>35</v>
      </c>
      <c r="C14" s="197" t="s">
        <v>46</v>
      </c>
      <c r="D14" s="237" t="s">
        <v>34</v>
      </c>
      <c r="E14" s="197" t="s">
        <v>14</v>
      </c>
      <c r="F14" s="197" t="s">
        <v>15</v>
      </c>
      <c r="G14" s="197" t="s">
        <v>47</v>
      </c>
      <c r="H14" s="197" t="s">
        <v>48</v>
      </c>
      <c r="I14" s="198">
        <v>43154</v>
      </c>
      <c r="J14" s="199">
        <v>174047</v>
      </c>
    </row>
    <row r="15" spans="1:10" x14ac:dyDescent="0.25">
      <c r="A15" s="196" t="s">
        <v>32</v>
      </c>
      <c r="B15" s="197">
        <v>36</v>
      </c>
      <c r="C15" s="197" t="s">
        <v>49</v>
      </c>
      <c r="D15" s="237" t="s">
        <v>34</v>
      </c>
      <c r="E15" s="197" t="s">
        <v>14</v>
      </c>
      <c r="F15" s="197" t="s">
        <v>15</v>
      </c>
      <c r="G15" s="197" t="s">
        <v>50</v>
      </c>
      <c r="H15" s="197" t="s">
        <v>51</v>
      </c>
      <c r="I15" s="198">
        <v>43265</v>
      </c>
      <c r="J15" s="199">
        <v>100580</v>
      </c>
    </row>
    <row r="16" spans="1:10" x14ac:dyDescent="0.25">
      <c r="A16" s="196" t="s">
        <v>32</v>
      </c>
      <c r="B16" s="197">
        <v>42</v>
      </c>
      <c r="C16" s="197" t="s">
        <v>52</v>
      </c>
      <c r="D16" s="237" t="s">
        <v>34</v>
      </c>
      <c r="E16" s="197" t="s">
        <v>14</v>
      </c>
      <c r="F16" s="197" t="s">
        <v>15</v>
      </c>
      <c r="G16" s="197" t="s">
        <v>53</v>
      </c>
      <c r="H16" s="197" t="s">
        <v>54</v>
      </c>
      <c r="I16" s="198">
        <v>43518</v>
      </c>
      <c r="J16" s="199">
        <v>98739</v>
      </c>
    </row>
    <row r="17" spans="1:10" x14ac:dyDescent="0.25">
      <c r="A17" s="196" t="s">
        <v>32</v>
      </c>
      <c r="B17" s="197">
        <v>45</v>
      </c>
      <c r="C17" s="197" t="s">
        <v>55</v>
      </c>
      <c r="D17" s="237" t="s">
        <v>34</v>
      </c>
      <c r="E17" s="197" t="s">
        <v>14</v>
      </c>
      <c r="F17" s="197" t="s">
        <v>15</v>
      </c>
      <c r="G17" s="197" t="s">
        <v>56</v>
      </c>
      <c r="H17" s="197" t="s">
        <v>57</v>
      </c>
      <c r="I17" s="198">
        <v>43525</v>
      </c>
      <c r="J17" s="199">
        <v>37196</v>
      </c>
    </row>
    <row r="18" spans="1:10" x14ac:dyDescent="0.25">
      <c r="A18" s="196" t="s">
        <v>32</v>
      </c>
      <c r="B18" s="197">
        <v>47</v>
      </c>
      <c r="C18" s="197" t="s">
        <v>58</v>
      </c>
      <c r="D18" s="237" t="s">
        <v>34</v>
      </c>
      <c r="E18" s="197" t="s">
        <v>14</v>
      </c>
      <c r="F18" s="197" t="s">
        <v>15</v>
      </c>
      <c r="G18" s="197" t="s">
        <v>59</v>
      </c>
      <c r="H18" s="197" t="s">
        <v>60</v>
      </c>
      <c r="I18" s="198">
        <v>43525</v>
      </c>
      <c r="J18" s="199">
        <v>32148</v>
      </c>
    </row>
    <row r="19" spans="1:10" x14ac:dyDescent="0.25">
      <c r="A19" s="196" t="s">
        <v>32</v>
      </c>
      <c r="B19" s="197">
        <v>49</v>
      </c>
      <c r="C19" s="197" t="s">
        <v>61</v>
      </c>
      <c r="D19" s="237" t="s">
        <v>34</v>
      </c>
      <c r="E19" s="197" t="s">
        <v>14</v>
      </c>
      <c r="F19" s="197" t="s">
        <v>15</v>
      </c>
      <c r="G19" s="197" t="s">
        <v>62</v>
      </c>
      <c r="H19" s="197" t="s">
        <v>63</v>
      </c>
      <c r="I19" s="198">
        <v>42062</v>
      </c>
      <c r="J19" s="199">
        <v>31977</v>
      </c>
    </row>
    <row r="20" spans="1:10" x14ac:dyDescent="0.25">
      <c r="A20" s="196" t="s">
        <v>32</v>
      </c>
      <c r="B20" s="197">
        <v>53</v>
      </c>
      <c r="C20" s="197" t="s">
        <v>64</v>
      </c>
      <c r="D20" s="237" t="s">
        <v>34</v>
      </c>
      <c r="E20" s="197" t="s">
        <v>14</v>
      </c>
      <c r="F20" s="197" t="s">
        <v>15</v>
      </c>
      <c r="G20" s="197" t="s">
        <v>65</v>
      </c>
      <c r="H20" s="197" t="s">
        <v>66</v>
      </c>
      <c r="I20" s="198">
        <v>43671</v>
      </c>
      <c r="J20" s="199">
        <v>33044</v>
      </c>
    </row>
    <row r="21" spans="1:10" x14ac:dyDescent="0.25">
      <c r="A21" s="196" t="s">
        <v>32</v>
      </c>
      <c r="B21" s="197">
        <v>61</v>
      </c>
      <c r="C21" s="197" t="s">
        <v>67</v>
      </c>
      <c r="D21" s="237" t="s">
        <v>34</v>
      </c>
      <c r="E21" s="197" t="s">
        <v>14</v>
      </c>
      <c r="F21" s="197" t="s">
        <v>15</v>
      </c>
      <c r="G21" s="197" t="s">
        <v>68</v>
      </c>
      <c r="H21" s="197" t="s">
        <v>69</v>
      </c>
      <c r="I21" s="198">
        <v>44118</v>
      </c>
      <c r="J21" s="199">
        <v>39907</v>
      </c>
    </row>
    <row r="22" spans="1:10" x14ac:dyDescent="0.25">
      <c r="A22" s="196" t="s">
        <v>32</v>
      </c>
      <c r="B22" s="197">
        <v>67</v>
      </c>
      <c r="C22" s="197" t="s">
        <v>70</v>
      </c>
      <c r="D22" s="237" t="s">
        <v>34</v>
      </c>
      <c r="E22" s="197" t="s">
        <v>14</v>
      </c>
      <c r="F22" s="197" t="s">
        <v>15</v>
      </c>
      <c r="G22" s="197" t="s">
        <v>71</v>
      </c>
      <c r="H22" s="197" t="s">
        <v>72</v>
      </c>
      <c r="I22" s="198">
        <v>44258</v>
      </c>
      <c r="J22" s="199">
        <v>49363</v>
      </c>
    </row>
    <row r="23" spans="1:10" x14ac:dyDescent="0.25">
      <c r="A23" s="196" t="s">
        <v>32</v>
      </c>
      <c r="B23" s="197">
        <v>89</v>
      </c>
      <c r="C23" s="197" t="s">
        <v>73</v>
      </c>
      <c r="D23" s="237" t="s">
        <v>34</v>
      </c>
      <c r="E23" s="197" t="s">
        <v>14</v>
      </c>
      <c r="F23" s="197" t="s">
        <v>15</v>
      </c>
      <c r="G23" s="197" t="s">
        <v>74</v>
      </c>
      <c r="H23" s="197" t="s">
        <v>75</v>
      </c>
      <c r="I23" s="198">
        <v>45009</v>
      </c>
      <c r="J23" s="199">
        <v>122047</v>
      </c>
    </row>
    <row r="24" spans="1:10" ht="26.25" x14ac:dyDescent="0.25">
      <c r="A24" s="196" t="s">
        <v>32</v>
      </c>
      <c r="B24" s="197">
        <v>105</v>
      </c>
      <c r="C24" s="361" t="s">
        <v>76</v>
      </c>
      <c r="D24" s="362" t="s">
        <v>34</v>
      </c>
      <c r="E24" s="361" t="s">
        <v>14</v>
      </c>
      <c r="F24" s="361" t="s">
        <v>15</v>
      </c>
      <c r="G24" s="361" t="s">
        <v>77</v>
      </c>
      <c r="H24" s="361" t="s">
        <v>78</v>
      </c>
      <c r="I24" s="198">
        <v>45146</v>
      </c>
      <c r="J24" s="199">
        <v>166382</v>
      </c>
    </row>
    <row r="25" spans="1:10" ht="26.25" x14ac:dyDescent="0.25">
      <c r="A25" s="196" t="s">
        <v>32</v>
      </c>
      <c r="B25" s="197">
        <v>109</v>
      </c>
      <c r="C25" s="361" t="s">
        <v>79</v>
      </c>
      <c r="D25" s="362" t="s">
        <v>34</v>
      </c>
      <c r="E25" s="361" t="s">
        <v>14</v>
      </c>
      <c r="F25" s="361" t="s">
        <v>15</v>
      </c>
      <c r="G25" s="361" t="s">
        <v>80</v>
      </c>
      <c r="H25" s="361" t="s">
        <v>81</v>
      </c>
      <c r="I25" s="198">
        <v>45190</v>
      </c>
      <c r="J25" s="199">
        <v>36604</v>
      </c>
    </row>
    <row r="26" spans="1:10" x14ac:dyDescent="0.25">
      <c r="A26" s="196" t="s">
        <v>32</v>
      </c>
      <c r="B26" s="197">
        <v>120</v>
      </c>
      <c r="C26" s="361" t="s">
        <v>18</v>
      </c>
      <c r="D26" s="362" t="s">
        <v>34</v>
      </c>
      <c r="E26" s="361" t="s">
        <v>14</v>
      </c>
      <c r="F26" s="361" t="s">
        <v>15</v>
      </c>
      <c r="G26" s="361" t="s">
        <v>82</v>
      </c>
      <c r="H26" s="361" t="s">
        <v>83</v>
      </c>
      <c r="I26" s="198">
        <v>45422</v>
      </c>
      <c r="J26" s="199">
        <v>58524</v>
      </c>
    </row>
    <row r="27" spans="1:10" x14ac:dyDescent="0.25">
      <c r="A27" s="196" t="s">
        <v>84</v>
      </c>
      <c r="B27" s="197">
        <v>1</v>
      </c>
      <c r="C27" s="197" t="s">
        <v>85</v>
      </c>
      <c r="D27" s="237" t="s">
        <v>86</v>
      </c>
      <c r="E27" s="197" t="s">
        <v>87</v>
      </c>
      <c r="F27" s="197" t="s">
        <v>88</v>
      </c>
      <c r="G27" s="197" t="s">
        <v>89</v>
      </c>
      <c r="H27" s="197" t="s">
        <v>90</v>
      </c>
      <c r="I27" s="198">
        <v>42279</v>
      </c>
      <c r="J27" s="199">
        <v>18526</v>
      </c>
    </row>
    <row r="28" spans="1:10" x14ac:dyDescent="0.25">
      <c r="A28" s="196" t="s">
        <v>84</v>
      </c>
      <c r="B28" s="197">
        <v>2</v>
      </c>
      <c r="C28" s="197" t="s">
        <v>91</v>
      </c>
      <c r="D28" s="237" t="s">
        <v>86</v>
      </c>
      <c r="E28" s="197" t="s">
        <v>87</v>
      </c>
      <c r="F28" s="197" t="s">
        <v>15</v>
      </c>
      <c r="G28" s="197" t="s">
        <v>92</v>
      </c>
      <c r="H28" s="197" t="s">
        <v>93</v>
      </c>
      <c r="I28" s="198">
        <v>44663</v>
      </c>
      <c r="J28" s="199">
        <v>55690</v>
      </c>
    </row>
    <row r="29" spans="1:10" x14ac:dyDescent="0.25">
      <c r="A29" s="196" t="s">
        <v>84</v>
      </c>
      <c r="B29" s="197">
        <v>3</v>
      </c>
      <c r="C29" s="197" t="s">
        <v>94</v>
      </c>
      <c r="D29" s="237" t="s">
        <v>86</v>
      </c>
      <c r="E29" s="197" t="s">
        <v>87</v>
      </c>
      <c r="F29" s="197" t="s">
        <v>88</v>
      </c>
      <c r="G29" s="197" t="s">
        <v>95</v>
      </c>
      <c r="H29" s="197" t="s">
        <v>96</v>
      </c>
      <c r="I29" s="198">
        <v>42275</v>
      </c>
      <c r="J29" s="199">
        <v>19294</v>
      </c>
    </row>
    <row r="30" spans="1:10" x14ac:dyDescent="0.25">
      <c r="A30" s="196" t="s">
        <v>84</v>
      </c>
      <c r="B30" s="197">
        <v>4</v>
      </c>
      <c r="C30" s="197" t="s">
        <v>97</v>
      </c>
      <c r="D30" s="237" t="s">
        <v>86</v>
      </c>
      <c r="E30" s="197" t="s">
        <v>87</v>
      </c>
      <c r="F30" s="197" t="s">
        <v>15</v>
      </c>
      <c r="G30" s="197" t="s">
        <v>98</v>
      </c>
      <c r="H30" s="197" t="s">
        <v>99</v>
      </c>
      <c r="I30" s="198">
        <v>42102</v>
      </c>
      <c r="J30" s="199">
        <v>17689</v>
      </c>
    </row>
    <row r="31" spans="1:10" ht="26.25" x14ac:dyDescent="0.25">
      <c r="A31" s="196" t="s">
        <v>84</v>
      </c>
      <c r="B31" s="197">
        <v>5</v>
      </c>
      <c r="C31" s="197" t="s">
        <v>100</v>
      </c>
      <c r="D31" s="237" t="s">
        <v>86</v>
      </c>
      <c r="E31" s="197" t="s">
        <v>87</v>
      </c>
      <c r="F31" s="197" t="s">
        <v>15</v>
      </c>
      <c r="G31" s="197" t="s">
        <v>101</v>
      </c>
      <c r="H31" s="197" t="s">
        <v>102</v>
      </c>
      <c r="I31" s="198">
        <v>42131</v>
      </c>
      <c r="J31" s="199">
        <v>60587</v>
      </c>
    </row>
    <row r="32" spans="1:10" ht="26.25" x14ac:dyDescent="0.25">
      <c r="A32" s="196" t="s">
        <v>84</v>
      </c>
      <c r="B32" s="197">
        <v>6</v>
      </c>
      <c r="C32" s="197" t="s">
        <v>100</v>
      </c>
      <c r="D32" s="237" t="s">
        <v>86</v>
      </c>
      <c r="E32" s="197" t="s">
        <v>87</v>
      </c>
      <c r="F32" s="197" t="s">
        <v>15</v>
      </c>
      <c r="G32" s="197" t="s">
        <v>103</v>
      </c>
      <c r="H32" s="197" t="s">
        <v>104</v>
      </c>
      <c r="I32" s="198">
        <v>42131</v>
      </c>
      <c r="J32" s="199">
        <v>60587</v>
      </c>
    </row>
    <row r="33" spans="1:10" x14ac:dyDescent="0.25">
      <c r="A33" s="196" t="s">
        <v>84</v>
      </c>
      <c r="B33" s="197">
        <v>7</v>
      </c>
      <c r="C33" s="197" t="s">
        <v>105</v>
      </c>
      <c r="D33" s="237" t="s">
        <v>86</v>
      </c>
      <c r="E33" s="197" t="s">
        <v>87</v>
      </c>
      <c r="F33" s="197" t="s">
        <v>15</v>
      </c>
      <c r="G33" s="197" t="s">
        <v>106</v>
      </c>
      <c r="H33" s="197" t="s">
        <v>107</v>
      </c>
      <c r="I33" s="198">
        <v>43574</v>
      </c>
      <c r="J33" s="199">
        <v>42941</v>
      </c>
    </row>
    <row r="34" spans="1:10" x14ac:dyDescent="0.25">
      <c r="A34" s="196" t="s">
        <v>84</v>
      </c>
      <c r="B34" s="197">
        <v>8</v>
      </c>
      <c r="C34" s="361" t="s">
        <v>108</v>
      </c>
      <c r="D34" s="362" t="s">
        <v>86</v>
      </c>
      <c r="E34" s="361" t="s">
        <v>87</v>
      </c>
      <c r="F34" s="361" t="s">
        <v>15</v>
      </c>
      <c r="G34" s="361" t="s">
        <v>109</v>
      </c>
      <c r="H34" s="361" t="s">
        <v>110</v>
      </c>
      <c r="I34" s="198">
        <v>45397</v>
      </c>
      <c r="J34" s="199">
        <v>136043</v>
      </c>
    </row>
    <row r="35" spans="1:10" x14ac:dyDescent="0.25">
      <c r="A35" s="196" t="s">
        <v>84</v>
      </c>
      <c r="B35" s="197">
        <v>9</v>
      </c>
      <c r="C35" s="361" t="s">
        <v>18</v>
      </c>
      <c r="D35" s="362" t="s">
        <v>86</v>
      </c>
      <c r="E35" s="361" t="s">
        <v>87</v>
      </c>
      <c r="F35" s="361" t="s">
        <v>15</v>
      </c>
      <c r="G35" s="363" t="s">
        <v>111</v>
      </c>
      <c r="H35" s="361" t="s">
        <v>112</v>
      </c>
      <c r="I35" s="198">
        <v>45408</v>
      </c>
      <c r="J35" s="199">
        <v>58769</v>
      </c>
    </row>
    <row r="36" spans="1:10" x14ac:dyDescent="0.25">
      <c r="A36" s="196" t="s">
        <v>113</v>
      </c>
      <c r="B36" s="197">
        <v>3</v>
      </c>
      <c r="C36" s="197" t="s">
        <v>114</v>
      </c>
      <c r="D36" s="237" t="s">
        <v>115</v>
      </c>
      <c r="E36" s="197" t="s">
        <v>14</v>
      </c>
      <c r="F36" s="197" t="s">
        <v>88</v>
      </c>
      <c r="G36" s="197" t="s">
        <v>116</v>
      </c>
      <c r="H36" s="197" t="s">
        <v>117</v>
      </c>
      <c r="I36" s="198">
        <v>42108</v>
      </c>
      <c r="J36" s="199">
        <v>9043</v>
      </c>
    </row>
    <row r="37" spans="1:10" x14ac:dyDescent="0.25">
      <c r="A37" s="196" t="s">
        <v>113</v>
      </c>
      <c r="B37" s="197">
        <v>7</v>
      </c>
      <c r="C37" s="197" t="s">
        <v>118</v>
      </c>
      <c r="D37" s="237" t="s">
        <v>115</v>
      </c>
      <c r="E37" s="197" t="s">
        <v>14</v>
      </c>
      <c r="F37" s="197" t="s">
        <v>15</v>
      </c>
      <c r="G37" s="197" t="s">
        <v>119</v>
      </c>
      <c r="H37" s="197" t="s">
        <v>120</v>
      </c>
      <c r="I37" s="198">
        <v>42128</v>
      </c>
      <c r="J37" s="199">
        <v>26272</v>
      </c>
    </row>
    <row r="38" spans="1:10" ht="26.25" x14ac:dyDescent="0.25">
      <c r="A38" s="196" t="s">
        <v>113</v>
      </c>
      <c r="B38" s="197">
        <v>12</v>
      </c>
      <c r="C38" s="197" t="s">
        <v>121</v>
      </c>
      <c r="D38" s="237" t="s">
        <v>115</v>
      </c>
      <c r="E38" s="197" t="s">
        <v>14</v>
      </c>
      <c r="F38" s="197" t="s">
        <v>15</v>
      </c>
      <c r="G38" s="197" t="s">
        <v>122</v>
      </c>
      <c r="H38" s="197" t="s">
        <v>123</v>
      </c>
      <c r="I38" s="198">
        <v>42255</v>
      </c>
      <c r="J38" s="199">
        <v>73683</v>
      </c>
    </row>
    <row r="39" spans="1:10" x14ac:dyDescent="0.25">
      <c r="A39" s="196" t="s">
        <v>113</v>
      </c>
      <c r="B39" s="197">
        <v>13</v>
      </c>
      <c r="C39" s="197" t="s">
        <v>124</v>
      </c>
      <c r="D39" s="237" t="s">
        <v>115</v>
      </c>
      <c r="E39" s="197" t="s">
        <v>14</v>
      </c>
      <c r="F39" s="197" t="s">
        <v>15</v>
      </c>
      <c r="G39" s="197" t="s">
        <v>125</v>
      </c>
      <c r="H39" s="197" t="s">
        <v>126</v>
      </c>
      <c r="I39" s="198">
        <v>42275</v>
      </c>
      <c r="J39" s="199">
        <v>18777</v>
      </c>
    </row>
    <row r="40" spans="1:10" x14ac:dyDescent="0.25">
      <c r="A40" s="196" t="s">
        <v>113</v>
      </c>
      <c r="B40" s="197">
        <v>20</v>
      </c>
      <c r="C40" s="197" t="s">
        <v>127</v>
      </c>
      <c r="D40" s="237" t="s">
        <v>115</v>
      </c>
      <c r="E40" s="197" t="s">
        <v>14</v>
      </c>
      <c r="F40" s="197" t="s">
        <v>15</v>
      </c>
      <c r="G40" s="197" t="s">
        <v>128</v>
      </c>
      <c r="H40" s="197" t="s">
        <v>129</v>
      </c>
      <c r="I40" s="198">
        <v>42517</v>
      </c>
      <c r="J40" s="199">
        <v>42160</v>
      </c>
    </row>
    <row r="41" spans="1:10" x14ac:dyDescent="0.25">
      <c r="A41" s="196" t="s">
        <v>113</v>
      </c>
      <c r="B41" s="197">
        <v>22</v>
      </c>
      <c r="C41" s="197" t="s">
        <v>130</v>
      </c>
      <c r="D41" s="237" t="s">
        <v>115</v>
      </c>
      <c r="E41" s="197" t="s">
        <v>14</v>
      </c>
      <c r="F41" s="197" t="s">
        <v>15</v>
      </c>
      <c r="G41" s="197" t="s">
        <v>131</v>
      </c>
      <c r="H41" s="197" t="s">
        <v>132</v>
      </c>
      <c r="I41" s="198">
        <v>42594</v>
      </c>
      <c r="J41" s="199">
        <v>63084</v>
      </c>
    </row>
    <row r="42" spans="1:10" x14ac:dyDescent="0.25">
      <c r="A42" s="196" t="s">
        <v>113</v>
      </c>
      <c r="B42" s="197">
        <v>27</v>
      </c>
      <c r="C42" s="197" t="s">
        <v>133</v>
      </c>
      <c r="D42" s="237" t="s">
        <v>115</v>
      </c>
      <c r="E42" s="197" t="s">
        <v>14</v>
      </c>
      <c r="F42" s="197" t="s">
        <v>15</v>
      </c>
      <c r="G42" s="197" t="s">
        <v>134</v>
      </c>
      <c r="H42" s="197" t="s">
        <v>135</v>
      </c>
      <c r="I42" s="198">
        <v>42745</v>
      </c>
      <c r="J42" s="199">
        <v>44389</v>
      </c>
    </row>
    <row r="43" spans="1:10" x14ac:dyDescent="0.25">
      <c r="A43" s="196" t="s">
        <v>113</v>
      </c>
      <c r="B43" s="197">
        <v>34</v>
      </c>
      <c r="C43" s="197" t="s">
        <v>40</v>
      </c>
      <c r="D43" s="237" t="s">
        <v>115</v>
      </c>
      <c r="E43" s="197" t="s">
        <v>14</v>
      </c>
      <c r="F43" s="197" t="s">
        <v>15</v>
      </c>
      <c r="G43" s="197" t="s">
        <v>136</v>
      </c>
      <c r="H43" s="197" t="s">
        <v>137</v>
      </c>
      <c r="I43" s="198">
        <v>43025</v>
      </c>
      <c r="J43" s="199">
        <v>93278</v>
      </c>
    </row>
    <row r="44" spans="1:10" x14ac:dyDescent="0.25">
      <c r="A44" s="196" t="s">
        <v>113</v>
      </c>
      <c r="B44" s="197">
        <v>37</v>
      </c>
      <c r="C44" s="197" t="s">
        <v>138</v>
      </c>
      <c r="D44" s="237" t="s">
        <v>115</v>
      </c>
      <c r="E44" s="197" t="s">
        <v>14</v>
      </c>
      <c r="F44" s="197" t="s">
        <v>88</v>
      </c>
      <c r="G44" s="197" t="s">
        <v>139</v>
      </c>
      <c r="H44" s="197" t="s">
        <v>140</v>
      </c>
      <c r="I44" s="198">
        <v>41368</v>
      </c>
      <c r="J44" s="199">
        <v>13325</v>
      </c>
    </row>
    <row r="45" spans="1:10" x14ac:dyDescent="0.25">
      <c r="A45" s="196" t="s">
        <v>113</v>
      </c>
      <c r="B45" s="197">
        <v>41</v>
      </c>
      <c r="C45" s="197" t="s">
        <v>52</v>
      </c>
      <c r="D45" s="237" t="s">
        <v>115</v>
      </c>
      <c r="E45" s="197" t="s">
        <v>14</v>
      </c>
      <c r="F45" s="197" t="s">
        <v>15</v>
      </c>
      <c r="G45" s="197" t="s">
        <v>141</v>
      </c>
      <c r="H45" s="197" t="s">
        <v>142</v>
      </c>
      <c r="I45" s="198">
        <v>43518</v>
      </c>
      <c r="J45" s="199">
        <v>98739</v>
      </c>
    </row>
    <row r="46" spans="1:10" x14ac:dyDescent="0.25">
      <c r="A46" s="196" t="s">
        <v>113</v>
      </c>
      <c r="B46" s="197">
        <v>43</v>
      </c>
      <c r="C46" s="197" t="s">
        <v>52</v>
      </c>
      <c r="D46" s="237" t="s">
        <v>115</v>
      </c>
      <c r="E46" s="197" t="s">
        <v>14</v>
      </c>
      <c r="F46" s="197" t="s">
        <v>15</v>
      </c>
      <c r="G46" s="197" t="s">
        <v>143</v>
      </c>
      <c r="H46" s="197" t="s">
        <v>144</v>
      </c>
      <c r="I46" s="198">
        <v>43518</v>
      </c>
      <c r="J46" s="199">
        <v>98739</v>
      </c>
    </row>
    <row r="47" spans="1:10" x14ac:dyDescent="0.25">
      <c r="A47" s="196" t="s">
        <v>113</v>
      </c>
      <c r="B47" s="197">
        <v>44</v>
      </c>
      <c r="C47" s="197" t="s">
        <v>145</v>
      </c>
      <c r="D47" s="237" t="s">
        <v>115</v>
      </c>
      <c r="E47" s="197" t="s">
        <v>14</v>
      </c>
      <c r="F47" s="197" t="s">
        <v>15</v>
      </c>
      <c r="G47" s="197" t="s">
        <v>146</v>
      </c>
      <c r="H47" s="197" t="s">
        <v>147</v>
      </c>
      <c r="I47" s="198">
        <v>43518</v>
      </c>
      <c r="J47" s="199">
        <v>171888</v>
      </c>
    </row>
    <row r="48" spans="1:10" x14ac:dyDescent="0.25">
      <c r="A48" s="196" t="s">
        <v>113</v>
      </c>
      <c r="B48" s="197">
        <v>66</v>
      </c>
      <c r="C48" s="197" t="s">
        <v>148</v>
      </c>
      <c r="D48" s="237" t="s">
        <v>115</v>
      </c>
      <c r="E48" s="197" t="s">
        <v>14</v>
      </c>
      <c r="F48" s="197" t="s">
        <v>15</v>
      </c>
      <c r="G48" s="197" t="s">
        <v>149</v>
      </c>
      <c r="H48" s="197" t="s">
        <v>150</v>
      </c>
      <c r="I48" s="198">
        <v>44217</v>
      </c>
      <c r="J48" s="199">
        <v>37602</v>
      </c>
    </row>
    <row r="49" spans="1:10" x14ac:dyDescent="0.25">
      <c r="A49" s="196" t="s">
        <v>113</v>
      </c>
      <c r="B49" s="197">
        <v>73</v>
      </c>
      <c r="C49" s="197" t="s">
        <v>151</v>
      </c>
      <c r="D49" s="237" t="s">
        <v>115</v>
      </c>
      <c r="E49" s="197" t="s">
        <v>14</v>
      </c>
      <c r="F49" s="197" t="s">
        <v>15</v>
      </c>
      <c r="G49" s="197" t="s">
        <v>152</v>
      </c>
      <c r="H49" s="197" t="s">
        <v>153</v>
      </c>
      <c r="I49" s="198">
        <v>44509</v>
      </c>
      <c r="J49" s="199">
        <v>46957</v>
      </c>
    </row>
    <row r="50" spans="1:10" x14ac:dyDescent="0.25">
      <c r="A50" s="196" t="s">
        <v>113</v>
      </c>
      <c r="B50" s="197">
        <v>78</v>
      </c>
      <c r="C50" s="197" t="s">
        <v>23</v>
      </c>
      <c r="D50" s="237" t="s">
        <v>115</v>
      </c>
      <c r="E50" s="197" t="s">
        <v>14</v>
      </c>
      <c r="F50" s="197" t="s">
        <v>15</v>
      </c>
      <c r="G50" s="197" t="s">
        <v>154</v>
      </c>
      <c r="H50" s="197" t="s">
        <v>155</v>
      </c>
      <c r="I50" s="198">
        <v>44641</v>
      </c>
      <c r="J50" s="199">
        <v>195186</v>
      </c>
    </row>
    <row r="51" spans="1:10" x14ac:dyDescent="0.25">
      <c r="A51" s="196" t="s">
        <v>113</v>
      </c>
      <c r="B51" s="197">
        <v>86</v>
      </c>
      <c r="C51" s="197" t="s">
        <v>73</v>
      </c>
      <c r="D51" s="237" t="s">
        <v>115</v>
      </c>
      <c r="E51" s="197" t="s">
        <v>14</v>
      </c>
      <c r="F51" s="197" t="s">
        <v>15</v>
      </c>
      <c r="G51" s="197" t="s">
        <v>156</v>
      </c>
      <c r="H51" s="197" t="s">
        <v>157</v>
      </c>
      <c r="I51" s="198">
        <v>44910</v>
      </c>
      <c r="J51" s="199">
        <v>121811</v>
      </c>
    </row>
    <row r="52" spans="1:10" x14ac:dyDescent="0.25">
      <c r="A52" s="196" t="s">
        <v>113</v>
      </c>
      <c r="B52" s="197">
        <v>87</v>
      </c>
      <c r="C52" s="197" t="s">
        <v>73</v>
      </c>
      <c r="D52" s="237" t="s">
        <v>115</v>
      </c>
      <c r="E52" s="197" t="s">
        <v>14</v>
      </c>
      <c r="F52" s="197" t="s">
        <v>15</v>
      </c>
      <c r="G52" s="197" t="s">
        <v>158</v>
      </c>
      <c r="H52" s="197" t="s">
        <v>159</v>
      </c>
      <c r="I52" s="198">
        <v>44910</v>
      </c>
      <c r="J52" s="199">
        <v>121811</v>
      </c>
    </row>
    <row r="53" spans="1:10" ht="26.25" x14ac:dyDescent="0.25">
      <c r="A53" s="196" t="s">
        <v>113</v>
      </c>
      <c r="B53" s="197">
        <v>101</v>
      </c>
      <c r="C53" s="197" t="s">
        <v>160</v>
      </c>
      <c r="D53" s="237" t="s">
        <v>115</v>
      </c>
      <c r="E53" s="197" t="s">
        <v>14</v>
      </c>
      <c r="F53" s="197" t="s">
        <v>15</v>
      </c>
      <c r="G53" s="197" t="s">
        <v>161</v>
      </c>
      <c r="H53" s="197" t="s">
        <v>162</v>
      </c>
      <c r="I53" s="198">
        <v>43749</v>
      </c>
      <c r="J53" s="199">
        <v>75000</v>
      </c>
    </row>
    <row r="54" spans="1:10" x14ac:dyDescent="0.25">
      <c r="A54" s="196" t="s">
        <v>113</v>
      </c>
      <c r="B54" s="197">
        <v>103</v>
      </c>
      <c r="C54" s="361" t="s">
        <v>163</v>
      </c>
      <c r="D54" s="362" t="s">
        <v>115</v>
      </c>
      <c r="E54" s="361" t="s">
        <v>14</v>
      </c>
      <c r="F54" s="361" t="s">
        <v>15</v>
      </c>
      <c r="G54" s="361" t="s">
        <v>164</v>
      </c>
      <c r="H54" s="361" t="s">
        <v>165</v>
      </c>
      <c r="I54" s="198">
        <v>45071</v>
      </c>
      <c r="J54" s="199">
        <v>49993</v>
      </c>
    </row>
    <row r="55" spans="1:10" x14ac:dyDescent="0.25">
      <c r="A55" s="196" t="s">
        <v>113</v>
      </c>
      <c r="B55" s="197">
        <v>104</v>
      </c>
      <c r="C55" s="361" t="s">
        <v>163</v>
      </c>
      <c r="D55" s="362" t="s">
        <v>115</v>
      </c>
      <c r="E55" s="361" t="s">
        <v>14</v>
      </c>
      <c r="F55" s="361" t="s">
        <v>15</v>
      </c>
      <c r="G55" s="361" t="s">
        <v>166</v>
      </c>
      <c r="H55" s="361" t="s">
        <v>167</v>
      </c>
      <c r="I55" s="198">
        <v>45071</v>
      </c>
      <c r="J55" s="199">
        <v>49993</v>
      </c>
    </row>
    <row r="56" spans="1:10" x14ac:dyDescent="0.25">
      <c r="A56" s="196" t="s">
        <v>113</v>
      </c>
      <c r="B56" s="197">
        <v>108</v>
      </c>
      <c r="C56" s="361" t="s">
        <v>79</v>
      </c>
      <c r="D56" s="362" t="s">
        <v>115</v>
      </c>
      <c r="E56" s="361" t="s">
        <v>14</v>
      </c>
      <c r="F56" s="361" t="s">
        <v>15</v>
      </c>
      <c r="G56" s="361" t="s">
        <v>168</v>
      </c>
      <c r="H56" s="361" t="s">
        <v>169</v>
      </c>
      <c r="I56" s="198">
        <v>45187</v>
      </c>
      <c r="J56" s="199">
        <v>35357</v>
      </c>
    </row>
    <row r="57" spans="1:10" x14ac:dyDescent="0.25">
      <c r="A57" s="196" t="s">
        <v>113</v>
      </c>
      <c r="B57" s="197">
        <v>112</v>
      </c>
      <c r="C57" s="361" t="s">
        <v>170</v>
      </c>
      <c r="D57" s="362" t="s">
        <v>115</v>
      </c>
      <c r="E57" s="361" t="s">
        <v>14</v>
      </c>
      <c r="F57" s="361" t="s">
        <v>15</v>
      </c>
      <c r="G57" s="361" t="s">
        <v>171</v>
      </c>
      <c r="H57" s="361" t="s">
        <v>172</v>
      </c>
      <c r="I57" s="198">
        <v>45316</v>
      </c>
      <c r="J57" s="199">
        <v>213445</v>
      </c>
    </row>
    <row r="58" spans="1:10" x14ac:dyDescent="0.25">
      <c r="A58" s="196" t="s">
        <v>113</v>
      </c>
      <c r="B58" s="197">
        <v>116</v>
      </c>
      <c r="C58" s="361" t="s">
        <v>18</v>
      </c>
      <c r="D58" s="362" t="s">
        <v>115</v>
      </c>
      <c r="E58" s="361" t="s">
        <v>14</v>
      </c>
      <c r="F58" s="361" t="s">
        <v>15</v>
      </c>
      <c r="G58" s="361" t="s">
        <v>173</v>
      </c>
      <c r="H58" s="361" t="s">
        <v>174</v>
      </c>
      <c r="I58" s="198">
        <v>45399</v>
      </c>
      <c r="J58" s="199">
        <v>57514</v>
      </c>
    </row>
    <row r="59" spans="1:10" x14ac:dyDescent="0.25">
      <c r="A59" s="196" t="s">
        <v>113</v>
      </c>
      <c r="B59" s="197">
        <v>117</v>
      </c>
      <c r="C59" s="361" t="s">
        <v>108</v>
      </c>
      <c r="D59" s="362" t="s">
        <v>115</v>
      </c>
      <c r="E59" s="361" t="s">
        <v>14</v>
      </c>
      <c r="F59" s="361" t="s">
        <v>15</v>
      </c>
      <c r="G59" s="361" t="s">
        <v>175</v>
      </c>
      <c r="H59" s="361" t="s">
        <v>176</v>
      </c>
      <c r="I59" s="198">
        <v>45408</v>
      </c>
      <c r="J59" s="199">
        <v>123779</v>
      </c>
    </row>
    <row r="60" spans="1:10" x14ac:dyDescent="0.25">
      <c r="A60" s="196" t="s">
        <v>113</v>
      </c>
      <c r="B60" s="197">
        <v>118</v>
      </c>
      <c r="C60" s="361" t="s">
        <v>18</v>
      </c>
      <c r="D60" s="362" t="s">
        <v>115</v>
      </c>
      <c r="E60" s="361" t="s">
        <v>14</v>
      </c>
      <c r="F60" s="361" t="s">
        <v>15</v>
      </c>
      <c r="G60" s="361" t="s">
        <v>177</v>
      </c>
      <c r="H60" s="361" t="s">
        <v>178</v>
      </c>
      <c r="I60" s="198">
        <v>45413</v>
      </c>
      <c r="J60" s="199">
        <v>59609</v>
      </c>
    </row>
    <row r="61" spans="1:10" x14ac:dyDescent="0.25">
      <c r="A61" s="196" t="s">
        <v>113</v>
      </c>
      <c r="B61" s="197">
        <v>123</v>
      </c>
      <c r="C61" s="361" t="s">
        <v>108</v>
      </c>
      <c r="D61" s="362" t="s">
        <v>115</v>
      </c>
      <c r="E61" s="361" t="s">
        <v>14</v>
      </c>
      <c r="F61" s="361" t="s">
        <v>15</v>
      </c>
      <c r="G61" s="361" t="s">
        <v>179</v>
      </c>
      <c r="H61" s="361" t="s">
        <v>180</v>
      </c>
      <c r="I61" s="198">
        <v>45209</v>
      </c>
      <c r="J61" s="199">
        <v>137711</v>
      </c>
    </row>
    <row r="62" spans="1:10" x14ac:dyDescent="0.25">
      <c r="A62" s="196" t="s">
        <v>113</v>
      </c>
      <c r="B62" s="197">
        <v>125</v>
      </c>
      <c r="C62" s="361" t="s">
        <v>108</v>
      </c>
      <c r="D62" s="362" t="s">
        <v>115</v>
      </c>
      <c r="E62" s="361" t="s">
        <v>14</v>
      </c>
      <c r="F62" s="361" t="s">
        <v>15</v>
      </c>
      <c r="G62" s="361" t="s">
        <v>181</v>
      </c>
      <c r="H62" s="361" t="s">
        <v>182</v>
      </c>
      <c r="I62" s="198">
        <v>45504</v>
      </c>
      <c r="J62" s="199">
        <v>140430</v>
      </c>
    </row>
    <row r="63" spans="1:10" x14ac:dyDescent="0.25">
      <c r="A63" s="196" t="s">
        <v>113</v>
      </c>
      <c r="B63" s="197">
        <v>126</v>
      </c>
      <c r="C63" s="361" t="s">
        <v>108</v>
      </c>
      <c r="D63" s="362" t="s">
        <v>115</v>
      </c>
      <c r="E63" s="361" t="s">
        <v>14</v>
      </c>
      <c r="F63" s="361" t="s">
        <v>15</v>
      </c>
      <c r="G63" s="361" t="s">
        <v>183</v>
      </c>
      <c r="H63" s="361" t="s">
        <v>184</v>
      </c>
      <c r="I63" s="198">
        <v>45504</v>
      </c>
      <c r="J63" s="199">
        <v>140430</v>
      </c>
    </row>
    <row r="64" spans="1:10" x14ac:dyDescent="0.25">
      <c r="A64" s="196" t="s">
        <v>185</v>
      </c>
      <c r="B64" s="197">
        <v>23</v>
      </c>
      <c r="C64" s="197" t="s">
        <v>186</v>
      </c>
      <c r="D64" s="237" t="s">
        <v>115</v>
      </c>
      <c r="E64" s="197" t="s">
        <v>14</v>
      </c>
      <c r="F64" s="197" t="s">
        <v>15</v>
      </c>
      <c r="G64" s="197" t="s">
        <v>187</v>
      </c>
      <c r="H64" s="197" t="s">
        <v>188</v>
      </c>
      <c r="I64" s="198">
        <v>42605</v>
      </c>
      <c r="J64" s="199">
        <v>19012</v>
      </c>
    </row>
    <row r="65" spans="1:10" x14ac:dyDescent="0.25">
      <c r="A65" s="196" t="s">
        <v>185</v>
      </c>
      <c r="B65" s="197">
        <v>24</v>
      </c>
      <c r="C65" s="197" t="s">
        <v>124</v>
      </c>
      <c r="D65" s="237" t="s">
        <v>115</v>
      </c>
      <c r="E65" s="197" t="s">
        <v>14</v>
      </c>
      <c r="F65" s="197" t="s">
        <v>15</v>
      </c>
      <c r="G65" s="197" t="s">
        <v>189</v>
      </c>
      <c r="H65" s="197" t="s">
        <v>190</v>
      </c>
      <c r="I65" s="198">
        <v>42653</v>
      </c>
      <c r="J65" s="199">
        <v>18190</v>
      </c>
    </row>
    <row r="66" spans="1:10" x14ac:dyDescent="0.25">
      <c r="A66" s="196" t="s">
        <v>185</v>
      </c>
      <c r="B66" s="197">
        <v>28</v>
      </c>
      <c r="C66" s="197" t="s">
        <v>43</v>
      </c>
      <c r="D66" s="237" t="s">
        <v>115</v>
      </c>
      <c r="E66" s="197" t="s">
        <v>14</v>
      </c>
      <c r="F66" s="197" t="s">
        <v>15</v>
      </c>
      <c r="G66" s="200" t="s">
        <v>191</v>
      </c>
      <c r="H66" s="197" t="s">
        <v>192</v>
      </c>
      <c r="I66" s="198">
        <v>42739</v>
      </c>
      <c r="J66" s="199">
        <v>27807</v>
      </c>
    </row>
    <row r="67" spans="1:10" x14ac:dyDescent="0.25">
      <c r="A67" s="196" t="s">
        <v>185</v>
      </c>
      <c r="B67" s="197">
        <v>46</v>
      </c>
      <c r="C67" s="197" t="s">
        <v>193</v>
      </c>
      <c r="D67" s="237" t="s">
        <v>115</v>
      </c>
      <c r="E67" s="197" t="s">
        <v>14</v>
      </c>
      <c r="F67" s="197" t="s">
        <v>15</v>
      </c>
      <c r="G67" s="197" t="s">
        <v>194</v>
      </c>
      <c r="H67" s="197" t="s">
        <v>195</v>
      </c>
      <c r="I67" s="198">
        <v>43525</v>
      </c>
      <c r="J67" s="199">
        <v>18552</v>
      </c>
    </row>
    <row r="68" spans="1:10" ht="26.25" x14ac:dyDescent="0.25">
      <c r="A68" s="196" t="s">
        <v>185</v>
      </c>
      <c r="B68" s="197">
        <v>51</v>
      </c>
      <c r="C68" s="197" t="s">
        <v>196</v>
      </c>
      <c r="D68" s="237" t="s">
        <v>115</v>
      </c>
      <c r="E68" s="197" t="s">
        <v>14</v>
      </c>
      <c r="F68" s="197" t="s">
        <v>15</v>
      </c>
      <c r="G68" s="197" t="s">
        <v>197</v>
      </c>
      <c r="H68" s="197" t="s">
        <v>198</v>
      </c>
      <c r="I68" s="198">
        <v>43690</v>
      </c>
      <c r="J68" s="199">
        <v>66197</v>
      </c>
    </row>
    <row r="69" spans="1:10" x14ac:dyDescent="0.25">
      <c r="A69" s="196" t="s">
        <v>185</v>
      </c>
      <c r="B69" s="197">
        <v>56</v>
      </c>
      <c r="C69" s="197" t="s">
        <v>199</v>
      </c>
      <c r="D69" s="237" t="s">
        <v>115</v>
      </c>
      <c r="E69" s="197" t="s">
        <v>14</v>
      </c>
      <c r="F69" s="197" t="s">
        <v>15</v>
      </c>
      <c r="G69" s="197" t="s">
        <v>200</v>
      </c>
      <c r="H69" s="197" t="s">
        <v>201</v>
      </c>
      <c r="I69" s="198">
        <v>44000</v>
      </c>
      <c r="J69" s="199">
        <v>45774</v>
      </c>
    </row>
    <row r="70" spans="1:10" x14ac:dyDescent="0.25">
      <c r="A70" s="196" t="s">
        <v>185</v>
      </c>
      <c r="B70" s="197">
        <v>57</v>
      </c>
      <c r="C70" s="197" t="s">
        <v>199</v>
      </c>
      <c r="D70" s="237" t="s">
        <v>115</v>
      </c>
      <c r="E70" s="197" t="s">
        <v>14</v>
      </c>
      <c r="F70" s="197" t="s">
        <v>15</v>
      </c>
      <c r="G70" s="197" t="s">
        <v>202</v>
      </c>
      <c r="H70" s="197" t="s">
        <v>203</v>
      </c>
      <c r="I70" s="198">
        <v>43998</v>
      </c>
      <c r="J70" s="199">
        <v>45774</v>
      </c>
    </row>
    <row r="71" spans="1:10" x14ac:dyDescent="0.25">
      <c r="A71" s="196" t="s">
        <v>185</v>
      </c>
      <c r="B71" s="197">
        <v>59</v>
      </c>
      <c r="C71" s="197" t="s">
        <v>204</v>
      </c>
      <c r="D71" s="237" t="s">
        <v>115</v>
      </c>
      <c r="E71" s="197" t="s">
        <v>14</v>
      </c>
      <c r="F71" s="197" t="s">
        <v>15</v>
      </c>
      <c r="G71" s="197" t="s">
        <v>205</v>
      </c>
      <c r="H71" s="197" t="s">
        <v>206</v>
      </c>
      <c r="I71" s="198">
        <v>44091</v>
      </c>
      <c r="J71" s="199">
        <v>181035</v>
      </c>
    </row>
    <row r="72" spans="1:10" x14ac:dyDescent="0.25">
      <c r="A72" s="196" t="s">
        <v>185</v>
      </c>
      <c r="B72" s="197">
        <v>62</v>
      </c>
      <c r="C72" s="197" t="s">
        <v>67</v>
      </c>
      <c r="D72" s="237" t="s">
        <v>115</v>
      </c>
      <c r="E72" s="197" t="s">
        <v>14</v>
      </c>
      <c r="F72" s="197" t="s">
        <v>15</v>
      </c>
      <c r="G72" s="197" t="s">
        <v>207</v>
      </c>
      <c r="H72" s="197" t="s">
        <v>208</v>
      </c>
      <c r="I72" s="198">
        <v>44118</v>
      </c>
      <c r="J72" s="199">
        <v>39907</v>
      </c>
    </row>
    <row r="73" spans="1:10" x14ac:dyDescent="0.25">
      <c r="A73" s="196" t="s">
        <v>185</v>
      </c>
      <c r="B73" s="197">
        <v>64</v>
      </c>
      <c r="C73" s="197" t="s">
        <v>209</v>
      </c>
      <c r="D73" s="237" t="s">
        <v>115</v>
      </c>
      <c r="E73" s="197" t="s">
        <v>14</v>
      </c>
      <c r="F73" s="197" t="s">
        <v>15</v>
      </c>
      <c r="G73" s="197" t="s">
        <v>210</v>
      </c>
      <c r="H73" s="197" t="s">
        <v>211</v>
      </c>
      <c r="I73" s="198">
        <v>44183</v>
      </c>
      <c r="J73" s="199">
        <v>102492</v>
      </c>
    </row>
    <row r="74" spans="1:10" ht="26.25" x14ac:dyDescent="0.25">
      <c r="A74" s="196" t="s">
        <v>185</v>
      </c>
      <c r="B74" s="197">
        <v>70</v>
      </c>
      <c r="C74" s="197" t="s">
        <v>212</v>
      </c>
      <c r="D74" s="237" t="s">
        <v>115</v>
      </c>
      <c r="E74" s="197" t="s">
        <v>14</v>
      </c>
      <c r="F74" s="197" t="s">
        <v>15</v>
      </c>
      <c r="G74" s="197" t="s">
        <v>213</v>
      </c>
      <c r="H74" s="197" t="s">
        <v>214</v>
      </c>
      <c r="I74" s="198">
        <v>44397</v>
      </c>
      <c r="J74" s="199">
        <v>102232</v>
      </c>
    </row>
    <row r="75" spans="1:10" ht="26.25" x14ac:dyDescent="0.25">
      <c r="A75" s="196" t="s">
        <v>185</v>
      </c>
      <c r="B75" s="197">
        <v>71</v>
      </c>
      <c r="C75" s="197" t="s">
        <v>212</v>
      </c>
      <c r="D75" s="237" t="s">
        <v>115</v>
      </c>
      <c r="E75" s="197" t="s">
        <v>14</v>
      </c>
      <c r="F75" s="197" t="s">
        <v>15</v>
      </c>
      <c r="G75" s="197" t="s">
        <v>215</v>
      </c>
      <c r="H75" s="197" t="s">
        <v>216</v>
      </c>
      <c r="I75" s="198">
        <v>44424</v>
      </c>
      <c r="J75" s="199">
        <v>102232</v>
      </c>
    </row>
    <row r="76" spans="1:10" x14ac:dyDescent="0.25">
      <c r="A76" s="196" t="s">
        <v>185</v>
      </c>
      <c r="B76" s="197">
        <v>74</v>
      </c>
      <c r="C76" s="197" t="s">
        <v>151</v>
      </c>
      <c r="D76" s="237" t="s">
        <v>115</v>
      </c>
      <c r="E76" s="197" t="s">
        <v>14</v>
      </c>
      <c r="F76" s="197" t="s">
        <v>15</v>
      </c>
      <c r="G76" s="197" t="s">
        <v>217</v>
      </c>
      <c r="H76" s="197" t="s">
        <v>218</v>
      </c>
      <c r="I76" s="198">
        <v>44509</v>
      </c>
      <c r="J76" s="199">
        <v>46957</v>
      </c>
    </row>
    <row r="77" spans="1:10" x14ac:dyDescent="0.25">
      <c r="A77" s="196" t="s">
        <v>185</v>
      </c>
      <c r="B77" s="197">
        <v>75</v>
      </c>
      <c r="C77" s="197" t="s">
        <v>219</v>
      </c>
      <c r="D77" s="237" t="s">
        <v>115</v>
      </c>
      <c r="E77" s="197" t="s">
        <v>14</v>
      </c>
      <c r="F77" s="197" t="s">
        <v>15</v>
      </c>
      <c r="G77" s="197" t="s">
        <v>220</v>
      </c>
      <c r="H77" s="197" t="s">
        <v>221</v>
      </c>
      <c r="I77" s="198">
        <v>44593</v>
      </c>
      <c r="J77" s="199">
        <v>41926</v>
      </c>
    </row>
    <row r="78" spans="1:10" ht="26.25" x14ac:dyDescent="0.25">
      <c r="A78" s="196" t="s">
        <v>185</v>
      </c>
      <c r="B78" s="197">
        <v>82</v>
      </c>
      <c r="C78" s="197" t="s">
        <v>212</v>
      </c>
      <c r="D78" s="237" t="s">
        <v>115</v>
      </c>
      <c r="E78" s="197" t="s">
        <v>14</v>
      </c>
      <c r="F78" s="197" t="s">
        <v>15</v>
      </c>
      <c r="G78" s="197" t="s">
        <v>222</v>
      </c>
      <c r="H78" s="197" t="s">
        <v>223</v>
      </c>
      <c r="I78" s="198">
        <v>44369</v>
      </c>
      <c r="J78" s="199">
        <v>102232</v>
      </c>
    </row>
    <row r="79" spans="1:10" x14ac:dyDescent="0.25">
      <c r="A79" s="196" t="s">
        <v>185</v>
      </c>
      <c r="B79" s="197">
        <v>83</v>
      </c>
      <c r="C79" s="197" t="s">
        <v>224</v>
      </c>
      <c r="D79" s="237" t="s">
        <v>115</v>
      </c>
      <c r="E79" s="197" t="s">
        <v>14</v>
      </c>
      <c r="F79" s="197" t="s">
        <v>15</v>
      </c>
      <c r="G79" s="197" t="s">
        <v>225</v>
      </c>
      <c r="H79" s="197" t="s">
        <v>226</v>
      </c>
      <c r="I79" s="198">
        <v>44729</v>
      </c>
      <c r="J79" s="199">
        <v>226670</v>
      </c>
    </row>
    <row r="80" spans="1:10" x14ac:dyDescent="0.25">
      <c r="A80" s="196" t="s">
        <v>185</v>
      </c>
      <c r="B80" s="197">
        <v>90</v>
      </c>
      <c r="C80" s="197" t="s">
        <v>73</v>
      </c>
      <c r="D80" s="237" t="s">
        <v>115</v>
      </c>
      <c r="E80" s="197" t="s">
        <v>14</v>
      </c>
      <c r="F80" s="197" t="s">
        <v>15</v>
      </c>
      <c r="G80" s="197" t="s">
        <v>227</v>
      </c>
      <c r="H80" s="197" t="s">
        <v>228</v>
      </c>
      <c r="I80" s="198">
        <v>45009</v>
      </c>
      <c r="J80" s="199">
        <v>122047</v>
      </c>
    </row>
    <row r="81" spans="1:10" ht="26.25" x14ac:dyDescent="0.25">
      <c r="A81" s="196" t="s">
        <v>185</v>
      </c>
      <c r="B81" s="197">
        <v>92</v>
      </c>
      <c r="C81" s="197" t="s">
        <v>229</v>
      </c>
      <c r="D81" s="237" t="s">
        <v>115</v>
      </c>
      <c r="E81" s="197" t="s">
        <v>14</v>
      </c>
      <c r="F81" s="197" t="s">
        <v>15</v>
      </c>
      <c r="G81" s="197" t="s">
        <v>230</v>
      </c>
      <c r="H81" s="197" t="s">
        <v>231</v>
      </c>
      <c r="I81" s="198">
        <v>45029</v>
      </c>
      <c r="J81" s="199">
        <v>166225</v>
      </c>
    </row>
    <row r="82" spans="1:10" ht="26.25" x14ac:dyDescent="0.25">
      <c r="A82" s="196" t="s">
        <v>185</v>
      </c>
      <c r="B82" s="197">
        <v>100</v>
      </c>
      <c r="C82" s="197" t="s">
        <v>232</v>
      </c>
      <c r="D82" s="237" t="s">
        <v>115</v>
      </c>
      <c r="E82" s="197" t="s">
        <v>14</v>
      </c>
      <c r="F82" s="197" t="s">
        <v>15</v>
      </c>
      <c r="G82" s="197" t="s">
        <v>233</v>
      </c>
      <c r="H82" s="197" t="s">
        <v>234</v>
      </c>
      <c r="I82" s="198">
        <v>45020</v>
      </c>
      <c r="J82" s="199">
        <v>65534</v>
      </c>
    </row>
    <row r="83" spans="1:10" x14ac:dyDescent="0.25">
      <c r="A83" s="196" t="s">
        <v>185</v>
      </c>
      <c r="B83" s="197">
        <v>102</v>
      </c>
      <c r="C83" s="361" t="s">
        <v>235</v>
      </c>
      <c r="D83" s="362" t="s">
        <v>115</v>
      </c>
      <c r="E83" s="361" t="s">
        <v>14</v>
      </c>
      <c r="F83" s="361" t="s">
        <v>15</v>
      </c>
      <c r="G83" s="361" t="s">
        <v>236</v>
      </c>
      <c r="H83" s="361" t="s">
        <v>237</v>
      </c>
      <c r="I83" s="198">
        <v>45103</v>
      </c>
      <c r="J83" s="199">
        <v>74094</v>
      </c>
    </row>
    <row r="84" spans="1:10" x14ac:dyDescent="0.25">
      <c r="A84" s="196" t="s">
        <v>185</v>
      </c>
      <c r="B84" s="197">
        <v>107</v>
      </c>
      <c r="C84" s="197" t="s">
        <v>238</v>
      </c>
      <c r="D84" s="237" t="s">
        <v>115</v>
      </c>
      <c r="E84" s="197" t="s">
        <v>14</v>
      </c>
      <c r="F84" s="197" t="s">
        <v>15</v>
      </c>
      <c r="G84" s="197" t="s">
        <v>239</v>
      </c>
      <c r="H84" s="197" t="s">
        <v>240</v>
      </c>
      <c r="I84" s="198">
        <v>42027</v>
      </c>
      <c r="J84" s="199">
        <v>38769</v>
      </c>
    </row>
    <row r="85" spans="1:10" x14ac:dyDescent="0.25">
      <c r="A85" s="196" t="s">
        <v>185</v>
      </c>
      <c r="B85" s="197">
        <v>111</v>
      </c>
      <c r="C85" s="361" t="s">
        <v>241</v>
      </c>
      <c r="D85" s="362" t="s">
        <v>115</v>
      </c>
      <c r="E85" s="361" t="s">
        <v>14</v>
      </c>
      <c r="F85" s="361" t="s">
        <v>15</v>
      </c>
      <c r="G85" s="361" t="s">
        <v>242</v>
      </c>
      <c r="H85" s="361" t="s">
        <v>243</v>
      </c>
      <c r="I85" s="198">
        <v>45196</v>
      </c>
      <c r="J85" s="199">
        <v>262000</v>
      </c>
    </row>
    <row r="86" spans="1:10" x14ac:dyDescent="0.25">
      <c r="A86" s="196" t="s">
        <v>185</v>
      </c>
      <c r="B86" s="197">
        <v>114</v>
      </c>
      <c r="C86" s="361" t="s">
        <v>244</v>
      </c>
      <c r="D86" s="362" t="s">
        <v>115</v>
      </c>
      <c r="E86" s="361" t="s">
        <v>14</v>
      </c>
      <c r="F86" s="361" t="s">
        <v>15</v>
      </c>
      <c r="G86" s="361" t="s">
        <v>245</v>
      </c>
      <c r="H86" s="361" t="s">
        <v>246</v>
      </c>
      <c r="I86" s="198">
        <v>45343</v>
      </c>
      <c r="J86" s="199">
        <v>213445</v>
      </c>
    </row>
    <row r="87" spans="1:10" x14ac:dyDescent="0.25">
      <c r="A87" s="196" t="s">
        <v>185</v>
      </c>
      <c r="B87" s="197">
        <v>119</v>
      </c>
      <c r="C87" s="361" t="s">
        <v>18</v>
      </c>
      <c r="D87" s="362" t="s">
        <v>115</v>
      </c>
      <c r="E87" s="361" t="s">
        <v>14</v>
      </c>
      <c r="F87" s="361" t="s">
        <v>15</v>
      </c>
      <c r="G87" s="361" t="s">
        <v>247</v>
      </c>
      <c r="H87" s="361" t="s">
        <v>248</v>
      </c>
      <c r="I87" s="198">
        <v>45414</v>
      </c>
      <c r="J87" s="199">
        <v>59601</v>
      </c>
    </row>
    <row r="88" spans="1:10" x14ac:dyDescent="0.25">
      <c r="A88" s="196" t="s">
        <v>185</v>
      </c>
      <c r="B88" s="197">
        <v>121</v>
      </c>
      <c r="C88" s="361" t="s">
        <v>18</v>
      </c>
      <c r="D88" s="362" t="s">
        <v>115</v>
      </c>
      <c r="E88" s="361" t="s">
        <v>14</v>
      </c>
      <c r="F88" s="361" t="s">
        <v>15</v>
      </c>
      <c r="G88" s="361" t="s">
        <v>249</v>
      </c>
      <c r="H88" s="361" t="s">
        <v>250</v>
      </c>
      <c r="I88" s="198">
        <v>45421</v>
      </c>
      <c r="J88" s="199">
        <v>58524</v>
      </c>
    </row>
    <row r="89" spans="1:10" x14ac:dyDescent="0.25">
      <c r="A89" s="196" t="s">
        <v>185</v>
      </c>
      <c r="B89" s="197">
        <v>122</v>
      </c>
      <c r="C89" s="361" t="s">
        <v>251</v>
      </c>
      <c r="D89" s="362" t="s">
        <v>115</v>
      </c>
      <c r="E89" s="361" t="s">
        <v>14</v>
      </c>
      <c r="F89" s="361" t="s">
        <v>15</v>
      </c>
      <c r="G89" s="361" t="s">
        <v>252</v>
      </c>
      <c r="H89" s="361" t="s">
        <v>253</v>
      </c>
      <c r="I89" s="198">
        <v>45449</v>
      </c>
      <c r="J89" s="199">
        <v>99408</v>
      </c>
    </row>
    <row r="90" spans="1:10" s="1" customFormat="1" x14ac:dyDescent="0.25">
      <c r="A90" s="196" t="s">
        <v>254</v>
      </c>
      <c r="B90" s="197">
        <v>63</v>
      </c>
      <c r="C90" s="197" t="s">
        <v>255</v>
      </c>
      <c r="D90" s="237" t="s">
        <v>256</v>
      </c>
      <c r="E90" s="197" t="s">
        <v>14</v>
      </c>
      <c r="F90" s="197" t="s">
        <v>15</v>
      </c>
      <c r="G90" s="197" t="s">
        <v>257</v>
      </c>
      <c r="H90" s="197" t="s">
        <v>258</v>
      </c>
      <c r="I90" s="198">
        <v>44726</v>
      </c>
      <c r="J90" s="199">
        <v>91755</v>
      </c>
    </row>
    <row r="91" spans="1:10" x14ac:dyDescent="0.25">
      <c r="A91" s="196" t="s">
        <v>254</v>
      </c>
      <c r="B91" s="197">
        <v>212</v>
      </c>
      <c r="C91" s="197" t="s">
        <v>259</v>
      </c>
      <c r="D91" s="237" t="s">
        <v>256</v>
      </c>
      <c r="E91" s="197" t="s">
        <v>14</v>
      </c>
      <c r="F91" s="197" t="s">
        <v>15</v>
      </c>
      <c r="G91" s="197" t="s">
        <v>260</v>
      </c>
      <c r="H91" s="197" t="s">
        <v>261</v>
      </c>
      <c r="I91" s="198">
        <v>43803</v>
      </c>
      <c r="J91" s="199">
        <v>18999</v>
      </c>
    </row>
    <row r="92" spans="1:10" x14ac:dyDescent="0.25">
      <c r="A92" s="196" t="s">
        <v>254</v>
      </c>
      <c r="B92" s="197">
        <v>416</v>
      </c>
      <c r="C92" s="197" t="s">
        <v>67</v>
      </c>
      <c r="D92" s="237" t="s">
        <v>256</v>
      </c>
      <c r="E92" s="197" t="s">
        <v>14</v>
      </c>
      <c r="F92" s="197" t="s">
        <v>15</v>
      </c>
      <c r="G92" s="197" t="s">
        <v>262</v>
      </c>
      <c r="H92" s="197" t="s">
        <v>263</v>
      </c>
      <c r="I92" s="198">
        <v>43882</v>
      </c>
      <c r="J92" s="199">
        <v>37381</v>
      </c>
    </row>
    <row r="93" spans="1:10" x14ac:dyDescent="0.25">
      <c r="A93" s="196" t="s">
        <v>254</v>
      </c>
      <c r="B93" s="197">
        <v>417</v>
      </c>
      <c r="C93" s="197" t="s">
        <v>264</v>
      </c>
      <c r="D93" s="237" t="s">
        <v>256</v>
      </c>
      <c r="E93" s="197" t="s">
        <v>14</v>
      </c>
      <c r="F93" s="197" t="s">
        <v>15</v>
      </c>
      <c r="G93" s="197" t="s">
        <v>265</v>
      </c>
      <c r="H93" s="197" t="s">
        <v>266</v>
      </c>
      <c r="I93" s="198">
        <v>43895</v>
      </c>
      <c r="J93" s="199">
        <v>37408</v>
      </c>
    </row>
    <row r="94" spans="1:10" x14ac:dyDescent="0.25">
      <c r="A94" s="196" t="s">
        <v>254</v>
      </c>
      <c r="B94" s="197">
        <v>430</v>
      </c>
      <c r="C94" s="197" t="s">
        <v>267</v>
      </c>
      <c r="D94" s="237" t="s">
        <v>256</v>
      </c>
      <c r="E94" s="197" t="s">
        <v>14</v>
      </c>
      <c r="F94" s="197" t="s">
        <v>15</v>
      </c>
      <c r="G94" s="197" t="s">
        <v>268</v>
      </c>
      <c r="H94" s="197" t="s">
        <v>269</v>
      </c>
      <c r="I94" s="198">
        <v>43955</v>
      </c>
      <c r="J94" s="199">
        <v>63974</v>
      </c>
    </row>
    <row r="95" spans="1:10" x14ac:dyDescent="0.25">
      <c r="A95" s="196" t="s">
        <v>254</v>
      </c>
      <c r="B95" s="197">
        <v>432</v>
      </c>
      <c r="C95" s="197" t="s">
        <v>67</v>
      </c>
      <c r="D95" s="237" t="s">
        <v>256</v>
      </c>
      <c r="E95" s="197" t="s">
        <v>14</v>
      </c>
      <c r="F95" s="197" t="s">
        <v>15</v>
      </c>
      <c r="G95" s="197" t="s">
        <v>270</v>
      </c>
      <c r="H95" s="197" t="s">
        <v>271</v>
      </c>
      <c r="I95" s="198">
        <v>43978</v>
      </c>
      <c r="J95" s="199">
        <v>38086</v>
      </c>
    </row>
    <row r="96" spans="1:10" x14ac:dyDescent="0.25">
      <c r="A96" s="196" t="s">
        <v>254</v>
      </c>
      <c r="B96" s="197">
        <v>434</v>
      </c>
      <c r="C96" s="197" t="s">
        <v>272</v>
      </c>
      <c r="D96" s="237" t="s">
        <v>256</v>
      </c>
      <c r="E96" s="197" t="s">
        <v>14</v>
      </c>
      <c r="F96" s="197" t="s">
        <v>15</v>
      </c>
      <c r="G96" s="201" t="s">
        <v>273</v>
      </c>
      <c r="H96" s="197" t="s">
        <v>274</v>
      </c>
      <c r="I96" s="198">
        <v>44032</v>
      </c>
      <c r="J96" s="199">
        <v>29699</v>
      </c>
    </row>
    <row r="97" spans="1:10" x14ac:dyDescent="0.25">
      <c r="A97" s="196" t="s">
        <v>254</v>
      </c>
      <c r="B97" s="197">
        <v>441</v>
      </c>
      <c r="C97" s="197" t="s">
        <v>275</v>
      </c>
      <c r="D97" s="237" t="s">
        <v>256</v>
      </c>
      <c r="E97" s="197" t="s">
        <v>14</v>
      </c>
      <c r="F97" s="197" t="s">
        <v>15</v>
      </c>
      <c r="G97" s="197" t="s">
        <v>276</v>
      </c>
      <c r="H97" s="197" t="s">
        <v>277</v>
      </c>
      <c r="I97" s="198">
        <v>44153</v>
      </c>
      <c r="J97" s="199">
        <v>35324</v>
      </c>
    </row>
    <row r="98" spans="1:10" x14ac:dyDescent="0.25">
      <c r="A98" s="196" t="s">
        <v>254</v>
      </c>
      <c r="B98" s="197">
        <v>445</v>
      </c>
      <c r="C98" s="197" t="s">
        <v>278</v>
      </c>
      <c r="D98" s="237" t="s">
        <v>256</v>
      </c>
      <c r="E98" s="197" t="s">
        <v>14</v>
      </c>
      <c r="F98" s="197" t="s">
        <v>15</v>
      </c>
      <c r="G98" s="197" t="s">
        <v>279</v>
      </c>
      <c r="H98" s="197" t="s">
        <v>280</v>
      </c>
      <c r="I98" s="198">
        <v>44169</v>
      </c>
      <c r="J98" s="199">
        <v>39000</v>
      </c>
    </row>
    <row r="99" spans="1:10" x14ac:dyDescent="0.25">
      <c r="A99" s="196" t="s">
        <v>254</v>
      </c>
      <c r="B99" s="197">
        <v>505</v>
      </c>
      <c r="C99" s="197" t="s">
        <v>281</v>
      </c>
      <c r="D99" s="237" t="s">
        <v>256</v>
      </c>
      <c r="E99" s="197" t="s">
        <v>14</v>
      </c>
      <c r="F99" s="197" t="s">
        <v>15</v>
      </c>
      <c r="G99" s="197" t="s">
        <v>282</v>
      </c>
      <c r="H99" s="197" t="s">
        <v>283</v>
      </c>
      <c r="I99" s="198">
        <v>44420</v>
      </c>
      <c r="J99" s="199">
        <v>38530</v>
      </c>
    </row>
    <row r="100" spans="1:10" x14ac:dyDescent="0.25">
      <c r="A100" s="196" t="s">
        <v>254</v>
      </c>
      <c r="B100" s="197">
        <v>508</v>
      </c>
      <c r="C100" s="197" t="s">
        <v>284</v>
      </c>
      <c r="D100" s="237" t="s">
        <v>256</v>
      </c>
      <c r="E100" s="197" t="s">
        <v>14</v>
      </c>
      <c r="F100" s="197" t="s">
        <v>15</v>
      </c>
      <c r="G100" s="197" t="s">
        <v>285</v>
      </c>
      <c r="H100" s="197" t="s">
        <v>286</v>
      </c>
      <c r="I100" s="198">
        <v>44477</v>
      </c>
      <c r="J100" s="199">
        <v>43606</v>
      </c>
    </row>
    <row r="101" spans="1:10" x14ac:dyDescent="0.25">
      <c r="A101" s="196" t="s">
        <v>254</v>
      </c>
      <c r="B101" s="197">
        <v>509</v>
      </c>
      <c r="C101" s="197" t="s">
        <v>284</v>
      </c>
      <c r="D101" s="237" t="s">
        <v>256</v>
      </c>
      <c r="E101" s="197" t="s">
        <v>14</v>
      </c>
      <c r="F101" s="197" t="s">
        <v>15</v>
      </c>
      <c r="G101" s="197" t="s">
        <v>287</v>
      </c>
      <c r="H101" s="197" t="s">
        <v>288</v>
      </c>
      <c r="I101" s="198">
        <v>44477</v>
      </c>
      <c r="J101" s="199">
        <v>43606</v>
      </c>
    </row>
    <row r="102" spans="1:10" ht="26.25" x14ac:dyDescent="0.25">
      <c r="A102" s="196" t="s">
        <v>254</v>
      </c>
      <c r="B102" s="197">
        <v>515</v>
      </c>
      <c r="C102" s="197" t="s">
        <v>289</v>
      </c>
      <c r="D102" s="237" t="s">
        <v>256</v>
      </c>
      <c r="E102" s="197" t="s">
        <v>14</v>
      </c>
      <c r="F102" s="197" t="s">
        <v>15</v>
      </c>
      <c r="G102" s="197" t="s">
        <v>290</v>
      </c>
      <c r="H102" s="197" t="s">
        <v>291</v>
      </c>
      <c r="I102" s="198">
        <v>44483</v>
      </c>
      <c r="J102" s="199">
        <v>43068</v>
      </c>
    </row>
    <row r="103" spans="1:10" x14ac:dyDescent="0.25">
      <c r="A103" s="196" t="s">
        <v>254</v>
      </c>
      <c r="B103" s="197">
        <v>519</v>
      </c>
      <c r="C103" s="197" t="s">
        <v>292</v>
      </c>
      <c r="D103" s="237" t="s">
        <v>256</v>
      </c>
      <c r="E103" s="197" t="s">
        <v>14</v>
      </c>
      <c r="F103" s="197" t="s">
        <v>15</v>
      </c>
      <c r="G103" s="201" t="s">
        <v>293</v>
      </c>
      <c r="H103" s="197" t="s">
        <v>294</v>
      </c>
      <c r="I103" s="198">
        <v>43271</v>
      </c>
      <c r="J103" s="199">
        <v>62303</v>
      </c>
    </row>
    <row r="104" spans="1:10" x14ac:dyDescent="0.25">
      <c r="A104" s="196" t="s">
        <v>254</v>
      </c>
      <c r="B104" s="197">
        <v>522</v>
      </c>
      <c r="C104" s="197" t="s">
        <v>295</v>
      </c>
      <c r="D104" s="237" t="s">
        <v>256</v>
      </c>
      <c r="E104" s="197" t="s">
        <v>14</v>
      </c>
      <c r="F104" s="197" t="s">
        <v>15</v>
      </c>
      <c r="G104" s="197" t="s">
        <v>296</v>
      </c>
      <c r="H104" s="197" t="s">
        <v>297</v>
      </c>
      <c r="I104" s="198">
        <v>44686</v>
      </c>
      <c r="J104" s="199">
        <v>69183</v>
      </c>
    </row>
    <row r="105" spans="1:10" x14ac:dyDescent="0.25">
      <c r="A105" s="196" t="s">
        <v>254</v>
      </c>
      <c r="B105" s="197">
        <v>523</v>
      </c>
      <c r="C105" s="197" t="s">
        <v>298</v>
      </c>
      <c r="D105" s="237" t="s">
        <v>256</v>
      </c>
      <c r="E105" s="197" t="s">
        <v>14</v>
      </c>
      <c r="F105" s="197" t="s">
        <v>15</v>
      </c>
      <c r="G105" s="197" t="s">
        <v>299</v>
      </c>
      <c r="H105" s="197" t="s">
        <v>300</v>
      </c>
      <c r="I105" s="198">
        <v>44727</v>
      </c>
      <c r="J105" s="199">
        <v>85780</v>
      </c>
    </row>
    <row r="106" spans="1:10" x14ac:dyDescent="0.25">
      <c r="A106" s="196" t="s">
        <v>254</v>
      </c>
      <c r="B106" s="197">
        <v>526</v>
      </c>
      <c r="C106" s="197" t="s">
        <v>301</v>
      </c>
      <c r="D106" s="237" t="s">
        <v>256</v>
      </c>
      <c r="E106" s="197" t="s">
        <v>14</v>
      </c>
      <c r="F106" s="197" t="s">
        <v>15</v>
      </c>
      <c r="G106" s="197" t="s">
        <v>302</v>
      </c>
      <c r="H106" s="197" t="s">
        <v>303</v>
      </c>
      <c r="I106" s="198">
        <v>44754</v>
      </c>
      <c r="J106" s="199">
        <v>94445</v>
      </c>
    </row>
    <row r="107" spans="1:10" x14ac:dyDescent="0.25">
      <c r="A107" s="196" t="s">
        <v>254</v>
      </c>
      <c r="B107" s="197">
        <v>527</v>
      </c>
      <c r="C107" s="197" t="s">
        <v>304</v>
      </c>
      <c r="D107" s="237" t="s">
        <v>256</v>
      </c>
      <c r="E107" s="197" t="s">
        <v>14</v>
      </c>
      <c r="F107" s="197" t="s">
        <v>15</v>
      </c>
      <c r="G107" s="197" t="s">
        <v>305</v>
      </c>
      <c r="H107" s="197" t="s">
        <v>306</v>
      </c>
      <c r="I107" s="198">
        <v>44781</v>
      </c>
      <c r="J107" s="199">
        <v>36559</v>
      </c>
    </row>
    <row r="108" spans="1:10" x14ac:dyDescent="0.25">
      <c r="A108" s="196" t="s">
        <v>254</v>
      </c>
      <c r="B108" s="197">
        <v>528</v>
      </c>
      <c r="C108" s="197" t="s">
        <v>307</v>
      </c>
      <c r="D108" s="237" t="s">
        <v>256</v>
      </c>
      <c r="E108" s="197" t="s">
        <v>14</v>
      </c>
      <c r="F108" s="197" t="s">
        <v>15</v>
      </c>
      <c r="G108" s="197" t="s">
        <v>308</v>
      </c>
      <c r="H108" s="197" t="s">
        <v>309</v>
      </c>
      <c r="I108" s="198">
        <v>44795</v>
      </c>
      <c r="J108" s="199">
        <v>37636</v>
      </c>
    </row>
    <row r="109" spans="1:10" x14ac:dyDescent="0.25">
      <c r="A109" s="196" t="s">
        <v>254</v>
      </c>
      <c r="B109" s="197">
        <v>532</v>
      </c>
      <c r="C109" s="197" t="s">
        <v>310</v>
      </c>
      <c r="D109" s="237" t="s">
        <v>256</v>
      </c>
      <c r="E109" s="197" t="s">
        <v>14</v>
      </c>
      <c r="F109" s="197" t="s">
        <v>15</v>
      </c>
      <c r="G109" s="197" t="s">
        <v>311</v>
      </c>
      <c r="H109" s="197" t="s">
        <v>312</v>
      </c>
      <c r="I109" s="198">
        <v>42549</v>
      </c>
      <c r="J109" s="199">
        <v>37323</v>
      </c>
    </row>
    <row r="110" spans="1:10" x14ac:dyDescent="0.25">
      <c r="A110" s="196" t="s">
        <v>254</v>
      </c>
      <c r="B110" s="197">
        <v>613</v>
      </c>
      <c r="C110" s="197" t="s">
        <v>278</v>
      </c>
      <c r="D110" s="237" t="s">
        <v>256</v>
      </c>
      <c r="E110" s="197" t="s">
        <v>14</v>
      </c>
      <c r="F110" s="197" t="s">
        <v>15</v>
      </c>
      <c r="G110" s="197" t="s">
        <v>313</v>
      </c>
      <c r="H110" s="197" t="s">
        <v>314</v>
      </c>
      <c r="I110" s="198">
        <v>42012</v>
      </c>
      <c r="J110" s="199">
        <v>46947</v>
      </c>
    </row>
    <row r="111" spans="1:10" x14ac:dyDescent="0.25">
      <c r="A111" s="196" t="s">
        <v>254</v>
      </c>
      <c r="B111" s="197">
        <v>639</v>
      </c>
      <c r="C111" s="197" t="s">
        <v>315</v>
      </c>
      <c r="D111" s="237" t="s">
        <v>256</v>
      </c>
      <c r="E111" s="197" t="s">
        <v>14</v>
      </c>
      <c r="F111" s="197" t="s">
        <v>15</v>
      </c>
      <c r="G111" s="197" t="s">
        <v>316</v>
      </c>
      <c r="H111" s="197" t="s">
        <v>317</v>
      </c>
      <c r="I111" s="198">
        <v>42373</v>
      </c>
      <c r="J111" s="199">
        <v>54838</v>
      </c>
    </row>
    <row r="112" spans="1:10" x14ac:dyDescent="0.25">
      <c r="A112" s="196" t="s">
        <v>254</v>
      </c>
      <c r="B112" s="197">
        <v>651</v>
      </c>
      <c r="C112" s="197" t="s">
        <v>318</v>
      </c>
      <c r="D112" s="237" t="s">
        <v>256</v>
      </c>
      <c r="E112" s="197" t="s">
        <v>14</v>
      </c>
      <c r="F112" s="197" t="s">
        <v>15</v>
      </c>
      <c r="G112" s="201" t="s">
        <v>319</v>
      </c>
      <c r="H112" s="197" t="s">
        <v>320</v>
      </c>
      <c r="I112" s="198">
        <v>42503</v>
      </c>
      <c r="J112" s="199">
        <v>25905</v>
      </c>
    </row>
    <row r="113" spans="1:10" x14ac:dyDescent="0.25">
      <c r="A113" s="196" t="s">
        <v>254</v>
      </c>
      <c r="B113" s="197">
        <v>668</v>
      </c>
      <c r="C113" s="197" t="s">
        <v>321</v>
      </c>
      <c r="D113" s="237" t="s">
        <v>256</v>
      </c>
      <c r="E113" s="197" t="s">
        <v>14</v>
      </c>
      <c r="F113" s="197" t="s">
        <v>15</v>
      </c>
      <c r="G113" s="197" t="s">
        <v>322</v>
      </c>
      <c r="H113" s="197" t="s">
        <v>323</v>
      </c>
      <c r="I113" s="198">
        <v>42711</v>
      </c>
      <c r="J113" s="199">
        <v>37682</v>
      </c>
    </row>
    <row r="114" spans="1:10" x14ac:dyDescent="0.25">
      <c r="A114" s="196" t="s">
        <v>254</v>
      </c>
      <c r="B114" s="197">
        <v>676</v>
      </c>
      <c r="C114" s="197" t="s">
        <v>321</v>
      </c>
      <c r="D114" s="237" t="s">
        <v>256</v>
      </c>
      <c r="E114" s="197" t="s">
        <v>14</v>
      </c>
      <c r="F114" s="197" t="s">
        <v>15</v>
      </c>
      <c r="G114" s="197" t="s">
        <v>324</v>
      </c>
      <c r="H114" s="197" t="s">
        <v>325</v>
      </c>
      <c r="I114" s="198">
        <v>42934</v>
      </c>
      <c r="J114" s="199">
        <v>39132</v>
      </c>
    </row>
    <row r="115" spans="1:10" x14ac:dyDescent="0.25">
      <c r="A115" s="196" t="s">
        <v>254</v>
      </c>
      <c r="B115" s="197">
        <v>695</v>
      </c>
      <c r="C115" s="197" t="s">
        <v>326</v>
      </c>
      <c r="D115" s="237" t="s">
        <v>256</v>
      </c>
      <c r="E115" s="197" t="s">
        <v>14</v>
      </c>
      <c r="F115" s="197" t="s">
        <v>15</v>
      </c>
      <c r="G115" s="197" t="s">
        <v>327</v>
      </c>
      <c r="H115" s="197" t="s">
        <v>328</v>
      </c>
      <c r="I115" s="198">
        <v>43322</v>
      </c>
      <c r="J115" s="199">
        <v>56263</v>
      </c>
    </row>
    <row r="116" spans="1:10" x14ac:dyDescent="0.25">
      <c r="A116" s="196" t="s">
        <v>254</v>
      </c>
      <c r="B116" s="197">
        <v>708</v>
      </c>
      <c r="C116" s="361" t="s">
        <v>329</v>
      </c>
      <c r="D116" s="362" t="s">
        <v>256</v>
      </c>
      <c r="E116" s="361" t="s">
        <v>14</v>
      </c>
      <c r="F116" s="361" t="s">
        <v>15</v>
      </c>
      <c r="G116" s="363" t="s">
        <v>330</v>
      </c>
      <c r="H116" s="361" t="s">
        <v>331</v>
      </c>
      <c r="I116" s="198">
        <v>45407</v>
      </c>
      <c r="J116" s="199">
        <v>22500</v>
      </c>
    </row>
    <row r="117" spans="1:10" x14ac:dyDescent="0.25">
      <c r="A117" s="202" t="s">
        <v>254</v>
      </c>
      <c r="B117" s="201">
        <v>711</v>
      </c>
      <c r="C117" s="363" t="s">
        <v>332</v>
      </c>
      <c r="D117" s="364"/>
      <c r="E117" s="363" t="s">
        <v>333</v>
      </c>
      <c r="F117" s="363" t="s">
        <v>15</v>
      </c>
      <c r="G117" s="363"/>
      <c r="H117" s="363" t="s">
        <v>334</v>
      </c>
      <c r="I117" s="203">
        <v>45183</v>
      </c>
      <c r="J117" s="204">
        <v>82086</v>
      </c>
    </row>
    <row r="118" spans="1:10" x14ac:dyDescent="0.25">
      <c r="A118" s="196" t="s">
        <v>254</v>
      </c>
      <c r="B118" s="197">
        <v>725</v>
      </c>
      <c r="C118" s="197" t="s">
        <v>335</v>
      </c>
      <c r="D118" s="237" t="s">
        <v>256</v>
      </c>
      <c r="E118" s="197" t="s">
        <v>14</v>
      </c>
      <c r="F118" s="197" t="s">
        <v>15</v>
      </c>
      <c r="G118" s="197" t="s">
        <v>336</v>
      </c>
      <c r="H118" s="197" t="s">
        <v>337</v>
      </c>
      <c r="I118" s="198">
        <v>44935</v>
      </c>
      <c r="J118" s="199">
        <v>83954</v>
      </c>
    </row>
    <row r="119" spans="1:10" x14ac:dyDescent="0.25">
      <c r="A119" s="196" t="s">
        <v>254</v>
      </c>
      <c r="B119" s="197">
        <v>727</v>
      </c>
      <c r="C119" s="197" t="s">
        <v>338</v>
      </c>
      <c r="D119" s="237" t="s">
        <v>256</v>
      </c>
      <c r="E119" s="197" t="s">
        <v>14</v>
      </c>
      <c r="F119" s="197" t="s">
        <v>15</v>
      </c>
      <c r="G119" s="197" t="s">
        <v>339</v>
      </c>
      <c r="H119" s="197" t="s">
        <v>340</v>
      </c>
      <c r="I119" s="198">
        <v>41834</v>
      </c>
      <c r="J119" s="199">
        <v>32543</v>
      </c>
    </row>
    <row r="120" spans="1:10" x14ac:dyDescent="0.25">
      <c r="A120" s="196" t="s">
        <v>254</v>
      </c>
      <c r="B120" s="197">
        <v>728</v>
      </c>
      <c r="C120" s="197" t="s">
        <v>341</v>
      </c>
      <c r="D120" s="237" t="s">
        <v>256</v>
      </c>
      <c r="E120" s="197" t="s">
        <v>14</v>
      </c>
      <c r="F120" s="197" t="s">
        <v>15</v>
      </c>
      <c r="G120" s="197" t="s">
        <v>342</v>
      </c>
      <c r="H120" s="197" t="s">
        <v>343</v>
      </c>
      <c r="I120" s="198">
        <v>44902</v>
      </c>
      <c r="J120" s="199">
        <v>86567</v>
      </c>
    </row>
    <row r="121" spans="1:10" x14ac:dyDescent="0.25">
      <c r="A121" s="196" t="s">
        <v>254</v>
      </c>
      <c r="B121" s="197">
        <v>729</v>
      </c>
      <c r="C121" s="197" t="s">
        <v>344</v>
      </c>
      <c r="D121" s="237" t="s">
        <v>256</v>
      </c>
      <c r="E121" s="197" t="s">
        <v>14</v>
      </c>
      <c r="F121" s="197" t="s">
        <v>15</v>
      </c>
      <c r="G121" s="197" t="s">
        <v>345</v>
      </c>
      <c r="H121" s="197" t="s">
        <v>346</v>
      </c>
      <c r="I121" s="198">
        <v>43857</v>
      </c>
      <c r="J121" s="199">
        <v>31000</v>
      </c>
    </row>
    <row r="122" spans="1:10" x14ac:dyDescent="0.25">
      <c r="A122" s="196" t="s">
        <v>254</v>
      </c>
      <c r="B122" s="197">
        <v>730</v>
      </c>
      <c r="C122" s="197" t="s">
        <v>347</v>
      </c>
      <c r="D122" s="237" t="s">
        <v>256</v>
      </c>
      <c r="E122" s="197" t="s">
        <v>14</v>
      </c>
      <c r="F122" s="197" t="s">
        <v>15</v>
      </c>
      <c r="G122" s="197" t="s">
        <v>348</v>
      </c>
      <c r="H122" s="197" t="s">
        <v>349</v>
      </c>
      <c r="I122" s="198">
        <v>44337</v>
      </c>
      <c r="J122" s="199">
        <v>48822</v>
      </c>
    </row>
    <row r="123" spans="1:10" x14ac:dyDescent="0.25">
      <c r="A123" s="196" t="s">
        <v>254</v>
      </c>
      <c r="B123" s="197">
        <v>731</v>
      </c>
      <c r="C123" s="197" t="s">
        <v>350</v>
      </c>
      <c r="D123" s="237" t="s">
        <v>256</v>
      </c>
      <c r="E123" s="197" t="s">
        <v>14</v>
      </c>
      <c r="F123" s="197" t="s">
        <v>15</v>
      </c>
      <c r="G123" s="197" t="s">
        <v>351</v>
      </c>
      <c r="H123" s="197" t="s">
        <v>352</v>
      </c>
      <c r="I123" s="198">
        <v>44322</v>
      </c>
      <c r="J123" s="199">
        <v>50499</v>
      </c>
    </row>
    <row r="124" spans="1:10" x14ac:dyDescent="0.25">
      <c r="A124" s="196" t="s">
        <v>254</v>
      </c>
      <c r="B124" s="197">
        <v>732</v>
      </c>
      <c r="C124" s="197" t="s">
        <v>353</v>
      </c>
      <c r="D124" s="237" t="s">
        <v>256</v>
      </c>
      <c r="E124" s="197" t="s">
        <v>14</v>
      </c>
      <c r="F124" s="197" t="s">
        <v>15</v>
      </c>
      <c r="G124" s="197" t="s">
        <v>354</v>
      </c>
      <c r="H124" s="197" t="s">
        <v>355</v>
      </c>
      <c r="I124" s="198">
        <v>44320</v>
      </c>
      <c r="J124" s="199">
        <v>54862</v>
      </c>
    </row>
    <row r="125" spans="1:10" x14ac:dyDescent="0.25">
      <c r="A125" s="196" t="s">
        <v>254</v>
      </c>
      <c r="B125" s="197">
        <v>733</v>
      </c>
      <c r="C125" s="197" t="s">
        <v>350</v>
      </c>
      <c r="D125" s="237" t="s">
        <v>256</v>
      </c>
      <c r="E125" s="197" t="s">
        <v>14</v>
      </c>
      <c r="F125" s="197" t="s">
        <v>15</v>
      </c>
      <c r="G125" s="197" t="s">
        <v>356</v>
      </c>
      <c r="H125" s="197" t="s">
        <v>357</v>
      </c>
      <c r="I125" s="198">
        <v>44320</v>
      </c>
      <c r="J125" s="199">
        <v>50483</v>
      </c>
    </row>
    <row r="126" spans="1:10" x14ac:dyDescent="0.25">
      <c r="A126" s="196" t="s">
        <v>254</v>
      </c>
      <c r="B126" s="197">
        <v>734</v>
      </c>
      <c r="C126" s="197" t="s">
        <v>347</v>
      </c>
      <c r="D126" s="237" t="s">
        <v>256</v>
      </c>
      <c r="E126" s="197" t="s">
        <v>14</v>
      </c>
      <c r="F126" s="197" t="s">
        <v>15</v>
      </c>
      <c r="G126" s="197" t="s">
        <v>358</v>
      </c>
      <c r="H126" s="197" t="s">
        <v>359</v>
      </c>
      <c r="I126" s="198">
        <v>44350</v>
      </c>
      <c r="J126" s="199">
        <v>48822</v>
      </c>
    </row>
    <row r="127" spans="1:10" x14ac:dyDescent="0.25">
      <c r="A127" s="196" t="s">
        <v>254</v>
      </c>
      <c r="B127" s="197">
        <v>735</v>
      </c>
      <c r="C127" s="197" t="s">
        <v>360</v>
      </c>
      <c r="D127" s="237" t="s">
        <v>256</v>
      </c>
      <c r="E127" s="197" t="s">
        <v>14</v>
      </c>
      <c r="F127" s="197" t="s">
        <v>15</v>
      </c>
      <c r="G127" s="197" t="s">
        <v>361</v>
      </c>
      <c r="H127" s="197" t="s">
        <v>362</v>
      </c>
      <c r="I127" s="198">
        <v>43810</v>
      </c>
      <c r="J127" s="199">
        <v>26588</v>
      </c>
    </row>
    <row r="128" spans="1:10" x14ac:dyDescent="0.25">
      <c r="A128" s="196" t="s">
        <v>254</v>
      </c>
      <c r="B128" s="197">
        <v>737</v>
      </c>
      <c r="C128" s="361" t="s">
        <v>363</v>
      </c>
      <c r="D128" s="362" t="s">
        <v>256</v>
      </c>
      <c r="E128" s="361" t="s">
        <v>14</v>
      </c>
      <c r="F128" s="361" t="s">
        <v>15</v>
      </c>
      <c r="G128" s="361" t="s">
        <v>364</v>
      </c>
      <c r="H128" s="361" t="s">
        <v>365</v>
      </c>
      <c r="I128" s="198">
        <v>45259</v>
      </c>
      <c r="J128" s="199">
        <v>61450</v>
      </c>
    </row>
    <row r="129" spans="1:10" x14ac:dyDescent="0.25">
      <c r="A129" s="196" t="s">
        <v>254</v>
      </c>
      <c r="B129" s="197">
        <v>741</v>
      </c>
      <c r="C129" s="361" t="s">
        <v>366</v>
      </c>
      <c r="D129" s="362" t="s">
        <v>256</v>
      </c>
      <c r="E129" s="361" t="s">
        <v>14</v>
      </c>
      <c r="F129" s="361" t="s">
        <v>15</v>
      </c>
      <c r="G129" s="363" t="s">
        <v>367</v>
      </c>
      <c r="H129" s="361" t="s">
        <v>368</v>
      </c>
      <c r="I129" s="198">
        <v>45407</v>
      </c>
      <c r="J129" s="199">
        <v>23000</v>
      </c>
    </row>
    <row r="130" spans="1:10" x14ac:dyDescent="0.25">
      <c r="A130" s="196" t="s">
        <v>254</v>
      </c>
      <c r="B130" s="197">
        <v>743</v>
      </c>
      <c r="C130" s="197" t="s">
        <v>369</v>
      </c>
      <c r="D130" s="237" t="s">
        <v>256</v>
      </c>
      <c r="E130" s="197" t="s">
        <v>14</v>
      </c>
      <c r="F130" s="197" t="s">
        <v>15</v>
      </c>
      <c r="G130" s="197" t="s">
        <v>370</v>
      </c>
      <c r="H130" s="197" t="s">
        <v>371</v>
      </c>
      <c r="I130" s="198">
        <v>43756</v>
      </c>
      <c r="J130" s="199">
        <v>36610</v>
      </c>
    </row>
    <row r="131" spans="1:10" x14ac:dyDescent="0.25">
      <c r="A131" s="196" t="s">
        <v>254</v>
      </c>
      <c r="B131" s="197">
        <v>751</v>
      </c>
      <c r="C131" s="197" t="s">
        <v>284</v>
      </c>
      <c r="D131" s="237" t="s">
        <v>256</v>
      </c>
      <c r="E131" s="197" t="s">
        <v>14</v>
      </c>
      <c r="F131" s="197" t="s">
        <v>15</v>
      </c>
      <c r="G131" s="197" t="s">
        <v>372</v>
      </c>
      <c r="H131" s="197" t="s">
        <v>373</v>
      </c>
      <c r="I131" s="198">
        <v>44476</v>
      </c>
      <c r="J131" s="199">
        <v>47338</v>
      </c>
    </row>
    <row r="132" spans="1:10" x14ac:dyDescent="0.25">
      <c r="A132" s="196" t="s">
        <v>254</v>
      </c>
      <c r="B132" s="197">
        <v>752</v>
      </c>
      <c r="C132" s="372" t="s">
        <v>374</v>
      </c>
      <c r="D132" s="373" t="s">
        <v>256</v>
      </c>
      <c r="E132" s="372" t="s">
        <v>14</v>
      </c>
      <c r="F132" s="372" t="s">
        <v>15</v>
      </c>
      <c r="G132" s="372" t="s">
        <v>375</v>
      </c>
      <c r="H132" s="372" t="s">
        <v>376</v>
      </c>
      <c r="I132" s="198">
        <v>44927</v>
      </c>
      <c r="J132" s="199">
        <v>500</v>
      </c>
    </row>
    <row r="133" spans="1:10" x14ac:dyDescent="0.25">
      <c r="A133" s="196" t="s">
        <v>254</v>
      </c>
      <c r="B133" s="197">
        <v>753</v>
      </c>
      <c r="C133" s="197" t="s">
        <v>377</v>
      </c>
      <c r="D133" s="237" t="s">
        <v>256</v>
      </c>
      <c r="E133" s="197" t="s">
        <v>14</v>
      </c>
      <c r="F133" s="197" t="s">
        <v>15</v>
      </c>
      <c r="G133" s="197" t="s">
        <v>378</v>
      </c>
      <c r="H133" s="197" t="s">
        <v>379</v>
      </c>
      <c r="I133" s="198">
        <v>45013</v>
      </c>
      <c r="J133" s="199">
        <v>87027</v>
      </c>
    </row>
    <row r="134" spans="1:10" x14ac:dyDescent="0.25">
      <c r="A134" s="196" t="s">
        <v>254</v>
      </c>
      <c r="B134" s="197">
        <v>754</v>
      </c>
      <c r="C134" s="197" t="s">
        <v>363</v>
      </c>
      <c r="D134" s="237" t="s">
        <v>256</v>
      </c>
      <c r="E134" s="197" t="s">
        <v>14</v>
      </c>
      <c r="F134" s="197" t="s">
        <v>15</v>
      </c>
      <c r="G134" s="197" t="s">
        <v>380</v>
      </c>
      <c r="H134" s="197" t="s">
        <v>381</v>
      </c>
      <c r="I134" s="198">
        <v>45015</v>
      </c>
      <c r="J134" s="199">
        <v>51220</v>
      </c>
    </row>
    <row r="135" spans="1:10" x14ac:dyDescent="0.25">
      <c r="A135" s="196" t="s">
        <v>254</v>
      </c>
      <c r="B135" s="197">
        <v>758</v>
      </c>
      <c r="C135" s="361" t="s">
        <v>329</v>
      </c>
      <c r="D135" s="362" t="s">
        <v>86</v>
      </c>
      <c r="E135" s="361" t="s">
        <v>87</v>
      </c>
      <c r="F135" s="361" t="s">
        <v>15</v>
      </c>
      <c r="G135" s="363" t="s">
        <v>382</v>
      </c>
      <c r="H135" s="361" t="s">
        <v>383</v>
      </c>
      <c r="I135" s="198">
        <v>45422</v>
      </c>
      <c r="J135" s="199">
        <v>27188</v>
      </c>
    </row>
    <row r="136" spans="1:10" x14ac:dyDescent="0.25">
      <c r="A136" s="196" t="s">
        <v>254</v>
      </c>
      <c r="B136" s="197">
        <v>759</v>
      </c>
      <c r="C136" s="197" t="s">
        <v>384</v>
      </c>
      <c r="D136" s="237" t="s">
        <v>256</v>
      </c>
      <c r="E136" s="197" t="s">
        <v>14</v>
      </c>
      <c r="F136" s="197" t="s">
        <v>15</v>
      </c>
      <c r="G136" s="201" t="s">
        <v>385</v>
      </c>
      <c r="H136" s="197" t="s">
        <v>386</v>
      </c>
      <c r="I136" s="198">
        <v>41893</v>
      </c>
      <c r="J136" s="199">
        <v>24984</v>
      </c>
    </row>
    <row r="137" spans="1:10" x14ac:dyDescent="0.25">
      <c r="A137" s="196" t="s">
        <v>254</v>
      </c>
      <c r="B137" s="197">
        <v>760</v>
      </c>
      <c r="C137" s="361" t="s">
        <v>387</v>
      </c>
      <c r="D137" s="362" t="s">
        <v>256</v>
      </c>
      <c r="E137" s="361" t="s">
        <v>14</v>
      </c>
      <c r="F137" s="361" t="s">
        <v>15</v>
      </c>
      <c r="G137" s="361" t="s">
        <v>388</v>
      </c>
      <c r="H137" s="361" t="s">
        <v>389</v>
      </c>
      <c r="I137" s="198">
        <v>45141</v>
      </c>
      <c r="J137" s="199">
        <v>85645</v>
      </c>
    </row>
    <row r="138" spans="1:10" x14ac:dyDescent="0.25">
      <c r="A138" s="196" t="s">
        <v>254</v>
      </c>
      <c r="B138" s="197">
        <v>761</v>
      </c>
      <c r="C138" s="197" t="s">
        <v>390</v>
      </c>
      <c r="D138" s="237" t="s">
        <v>256</v>
      </c>
      <c r="E138" s="197" t="s">
        <v>14</v>
      </c>
      <c r="F138" s="197" t="s">
        <v>15</v>
      </c>
      <c r="G138" s="201" t="s">
        <v>391</v>
      </c>
      <c r="H138" s="197" t="s">
        <v>392</v>
      </c>
      <c r="I138" s="198">
        <v>44368</v>
      </c>
      <c r="J138" s="199">
        <v>48875</v>
      </c>
    </row>
    <row r="139" spans="1:10" x14ac:dyDescent="0.25">
      <c r="A139" s="196" t="s">
        <v>254</v>
      </c>
      <c r="B139" s="197">
        <v>763</v>
      </c>
      <c r="C139" s="361" t="s">
        <v>393</v>
      </c>
      <c r="D139" s="362" t="s">
        <v>256</v>
      </c>
      <c r="E139" s="361" t="s">
        <v>14</v>
      </c>
      <c r="F139" s="361" t="s">
        <v>15</v>
      </c>
      <c r="G139" s="361" t="s">
        <v>394</v>
      </c>
      <c r="H139" s="361" t="s">
        <v>395</v>
      </c>
      <c r="I139" s="198">
        <v>45362</v>
      </c>
      <c r="J139" s="199">
        <v>38242</v>
      </c>
    </row>
    <row r="140" spans="1:10" x14ac:dyDescent="0.25">
      <c r="A140" s="196" t="s">
        <v>254</v>
      </c>
      <c r="B140" s="197">
        <v>764</v>
      </c>
      <c r="C140" s="361" t="s">
        <v>393</v>
      </c>
      <c r="D140" s="362" t="s">
        <v>256</v>
      </c>
      <c r="E140" s="361" t="s">
        <v>14</v>
      </c>
      <c r="F140" s="361" t="s">
        <v>15</v>
      </c>
      <c r="G140" s="361" t="s">
        <v>396</v>
      </c>
      <c r="H140" s="361" t="s">
        <v>397</v>
      </c>
      <c r="I140" s="198">
        <v>45362</v>
      </c>
      <c r="J140" s="199">
        <v>38242</v>
      </c>
    </row>
    <row r="141" spans="1:10" x14ac:dyDescent="0.25">
      <c r="A141" s="196" t="s">
        <v>254</v>
      </c>
      <c r="B141" s="197">
        <v>765</v>
      </c>
      <c r="C141" s="361" t="s">
        <v>398</v>
      </c>
      <c r="D141" s="362" t="s">
        <v>256</v>
      </c>
      <c r="E141" s="361" t="s">
        <v>14</v>
      </c>
      <c r="F141" s="361" t="s">
        <v>15</v>
      </c>
      <c r="G141" s="361" t="s">
        <v>399</v>
      </c>
      <c r="H141" s="361" t="s">
        <v>400</v>
      </c>
      <c r="I141" s="198">
        <v>45418</v>
      </c>
      <c r="J141" s="199">
        <v>57073</v>
      </c>
    </row>
    <row r="142" spans="1:10" x14ac:dyDescent="0.25">
      <c r="A142" s="196" t="s">
        <v>254</v>
      </c>
      <c r="B142" s="197">
        <v>767</v>
      </c>
      <c r="C142" s="361" t="s">
        <v>398</v>
      </c>
      <c r="D142" s="362" t="s">
        <v>256</v>
      </c>
      <c r="E142" s="361" t="s">
        <v>14</v>
      </c>
      <c r="F142" s="361" t="s">
        <v>15</v>
      </c>
      <c r="G142" s="361" t="s">
        <v>401</v>
      </c>
      <c r="H142" s="361" t="s">
        <v>402</v>
      </c>
      <c r="I142" s="198">
        <v>45425</v>
      </c>
      <c r="J142" s="199">
        <v>57073</v>
      </c>
    </row>
    <row r="143" spans="1:10" x14ac:dyDescent="0.25">
      <c r="A143" s="196" t="s">
        <v>254</v>
      </c>
      <c r="B143" s="197">
        <v>768</v>
      </c>
      <c r="C143" s="361" t="s">
        <v>403</v>
      </c>
      <c r="D143" s="362" t="s">
        <v>256</v>
      </c>
      <c r="E143" s="361" t="s">
        <v>14</v>
      </c>
      <c r="F143" s="361" t="s">
        <v>15</v>
      </c>
      <c r="G143" s="361" t="s">
        <v>404</v>
      </c>
      <c r="H143" s="361" t="s">
        <v>405</v>
      </c>
      <c r="I143" s="198">
        <v>45456</v>
      </c>
      <c r="J143" s="199">
        <v>44608</v>
      </c>
    </row>
    <row r="144" spans="1:10" x14ac:dyDescent="0.25">
      <c r="A144" s="196" t="s">
        <v>254</v>
      </c>
      <c r="B144" s="197">
        <v>770</v>
      </c>
      <c r="C144" s="361" t="s">
        <v>403</v>
      </c>
      <c r="D144" s="362" t="s">
        <v>256</v>
      </c>
      <c r="E144" s="361" t="s">
        <v>14</v>
      </c>
      <c r="F144" s="361" t="s">
        <v>15</v>
      </c>
      <c r="G144" s="361" t="s">
        <v>406</v>
      </c>
      <c r="H144" s="361" t="s">
        <v>407</v>
      </c>
      <c r="I144" s="198">
        <v>45456</v>
      </c>
      <c r="J144" s="199">
        <v>44608</v>
      </c>
    </row>
    <row r="145" spans="1:10" x14ac:dyDescent="0.25">
      <c r="A145" s="196" t="s">
        <v>254</v>
      </c>
      <c r="B145" s="197">
        <v>771</v>
      </c>
      <c r="C145" s="361" t="s">
        <v>408</v>
      </c>
      <c r="D145" s="362" t="s">
        <v>256</v>
      </c>
      <c r="E145" s="361" t="s">
        <v>14</v>
      </c>
      <c r="F145" s="361" t="s">
        <v>15</v>
      </c>
      <c r="G145" s="361" t="s">
        <v>409</v>
      </c>
      <c r="H145" s="361" t="s">
        <v>410</v>
      </c>
      <c r="I145" s="198">
        <v>45475</v>
      </c>
      <c r="J145" s="199">
        <v>57073</v>
      </c>
    </row>
    <row r="146" spans="1:10" x14ac:dyDescent="0.25">
      <c r="A146" s="196" t="s">
        <v>254</v>
      </c>
      <c r="B146" s="197">
        <v>986</v>
      </c>
      <c r="C146" s="361" t="s">
        <v>411</v>
      </c>
      <c r="D146" s="362" t="s">
        <v>256</v>
      </c>
      <c r="E146" s="361" t="s">
        <v>14</v>
      </c>
      <c r="F146" s="361" t="s">
        <v>15</v>
      </c>
      <c r="G146" s="363" t="s">
        <v>412</v>
      </c>
      <c r="H146" s="361" t="s">
        <v>413</v>
      </c>
      <c r="I146" s="198">
        <v>45296</v>
      </c>
      <c r="J146" s="199">
        <v>27563</v>
      </c>
    </row>
    <row r="147" spans="1:10" x14ac:dyDescent="0.25">
      <c r="A147" s="196" t="s">
        <v>414</v>
      </c>
      <c r="B147" s="197">
        <v>136</v>
      </c>
      <c r="C147" s="197" t="s">
        <v>415</v>
      </c>
      <c r="D147" s="237" t="s">
        <v>416</v>
      </c>
      <c r="E147" s="197" t="s">
        <v>14</v>
      </c>
      <c r="F147" s="197" t="s">
        <v>15</v>
      </c>
      <c r="G147" s="197" t="s">
        <v>417</v>
      </c>
      <c r="H147" s="197" t="s">
        <v>418</v>
      </c>
      <c r="I147" s="198">
        <v>43475</v>
      </c>
      <c r="J147" s="199">
        <v>37139</v>
      </c>
    </row>
    <row r="148" spans="1:10" x14ac:dyDescent="0.25">
      <c r="A148" s="196" t="s">
        <v>414</v>
      </c>
      <c r="B148" s="197">
        <v>172</v>
      </c>
      <c r="C148" s="197" t="s">
        <v>105</v>
      </c>
      <c r="D148" s="237" t="s">
        <v>416</v>
      </c>
      <c r="E148" s="197" t="s">
        <v>14</v>
      </c>
      <c r="F148" s="197" t="s">
        <v>15</v>
      </c>
      <c r="G148" s="197" t="s">
        <v>419</v>
      </c>
      <c r="H148" s="197" t="s">
        <v>420</v>
      </c>
      <c r="I148" s="198">
        <v>43700</v>
      </c>
      <c r="J148" s="199">
        <v>44384</v>
      </c>
    </row>
    <row r="149" spans="1:10" ht="26.25" x14ac:dyDescent="0.25">
      <c r="A149" s="196" t="s">
        <v>414</v>
      </c>
      <c r="B149" s="197">
        <v>210</v>
      </c>
      <c r="C149" s="197" t="s">
        <v>421</v>
      </c>
      <c r="D149" s="237" t="s">
        <v>416</v>
      </c>
      <c r="E149" s="197" t="s">
        <v>14</v>
      </c>
      <c r="F149" s="197" t="s">
        <v>15</v>
      </c>
      <c r="G149" s="197" t="s">
        <v>422</v>
      </c>
      <c r="H149" s="197" t="s">
        <v>423</v>
      </c>
      <c r="I149" s="198">
        <v>43811</v>
      </c>
      <c r="J149" s="199">
        <v>34906</v>
      </c>
    </row>
    <row r="150" spans="1:10" x14ac:dyDescent="0.25">
      <c r="A150" s="196" t="s">
        <v>414</v>
      </c>
      <c r="B150" s="197">
        <v>245</v>
      </c>
      <c r="C150" s="197" t="s">
        <v>58</v>
      </c>
      <c r="D150" s="237" t="s">
        <v>416</v>
      </c>
      <c r="E150" s="197" t="s">
        <v>14</v>
      </c>
      <c r="F150" s="197" t="s">
        <v>15</v>
      </c>
      <c r="G150" s="197" t="s">
        <v>424</v>
      </c>
      <c r="H150" s="197" t="s">
        <v>425</v>
      </c>
      <c r="I150" s="198">
        <v>43029</v>
      </c>
      <c r="J150" s="199">
        <v>29545</v>
      </c>
    </row>
    <row r="151" spans="1:10" x14ac:dyDescent="0.25">
      <c r="A151" s="196" t="s">
        <v>414</v>
      </c>
      <c r="B151" s="197">
        <v>246</v>
      </c>
      <c r="C151" s="197" t="s">
        <v>426</v>
      </c>
      <c r="D151" s="237" t="s">
        <v>416</v>
      </c>
      <c r="E151" s="197" t="s">
        <v>14</v>
      </c>
      <c r="F151" s="197" t="s">
        <v>15</v>
      </c>
      <c r="G151" s="197" t="s">
        <v>427</v>
      </c>
      <c r="H151" s="197" t="s">
        <v>428</v>
      </c>
      <c r="I151" s="198">
        <v>43978</v>
      </c>
      <c r="J151" s="199">
        <v>38677</v>
      </c>
    </row>
    <row r="152" spans="1:10" x14ac:dyDescent="0.25">
      <c r="A152" s="196" t="s">
        <v>414</v>
      </c>
      <c r="B152" s="197">
        <v>277</v>
      </c>
      <c r="C152" s="197" t="s">
        <v>67</v>
      </c>
      <c r="D152" s="237" t="s">
        <v>416</v>
      </c>
      <c r="E152" s="197" t="s">
        <v>14</v>
      </c>
      <c r="F152" s="197" t="s">
        <v>15</v>
      </c>
      <c r="G152" s="197" t="s">
        <v>429</v>
      </c>
      <c r="H152" s="197" t="s">
        <v>430</v>
      </c>
      <c r="I152" s="198">
        <v>44060</v>
      </c>
      <c r="J152" s="199">
        <v>38086</v>
      </c>
    </row>
    <row r="153" spans="1:10" x14ac:dyDescent="0.25">
      <c r="A153" s="196" t="s">
        <v>414</v>
      </c>
      <c r="B153" s="197">
        <v>288</v>
      </c>
      <c r="C153" s="197" t="s">
        <v>431</v>
      </c>
      <c r="D153" s="237" t="s">
        <v>416</v>
      </c>
      <c r="E153" s="197" t="s">
        <v>14</v>
      </c>
      <c r="F153" s="197" t="s">
        <v>15</v>
      </c>
      <c r="G153" s="197" t="s">
        <v>432</v>
      </c>
      <c r="H153" s="197" t="s">
        <v>433</v>
      </c>
      <c r="I153" s="198">
        <v>44158</v>
      </c>
      <c r="J153" s="199">
        <v>57842</v>
      </c>
    </row>
    <row r="154" spans="1:10" x14ac:dyDescent="0.25">
      <c r="A154" s="196" t="s">
        <v>414</v>
      </c>
      <c r="B154" s="197">
        <v>327</v>
      </c>
      <c r="C154" s="197" t="s">
        <v>281</v>
      </c>
      <c r="D154" s="237" t="s">
        <v>416</v>
      </c>
      <c r="E154" s="197" t="s">
        <v>14</v>
      </c>
      <c r="F154" s="197" t="s">
        <v>15</v>
      </c>
      <c r="G154" s="197" t="s">
        <v>434</v>
      </c>
      <c r="H154" s="197" t="s">
        <v>435</v>
      </c>
      <c r="I154" s="198">
        <v>44343</v>
      </c>
      <c r="J154" s="199">
        <v>37026</v>
      </c>
    </row>
    <row r="155" spans="1:10" x14ac:dyDescent="0.25">
      <c r="A155" s="196" t="s">
        <v>414</v>
      </c>
      <c r="B155" s="197">
        <v>344</v>
      </c>
      <c r="C155" s="197" t="s">
        <v>284</v>
      </c>
      <c r="D155" s="237" t="s">
        <v>416</v>
      </c>
      <c r="E155" s="197" t="s">
        <v>14</v>
      </c>
      <c r="F155" s="197" t="s">
        <v>15</v>
      </c>
      <c r="G155" s="197" t="s">
        <v>436</v>
      </c>
      <c r="H155" s="197" t="s">
        <v>437</v>
      </c>
      <c r="I155" s="198">
        <v>44452</v>
      </c>
      <c r="J155" s="199">
        <v>43606</v>
      </c>
    </row>
    <row r="156" spans="1:10" x14ac:dyDescent="0.25">
      <c r="A156" s="196" t="s">
        <v>414</v>
      </c>
      <c r="B156" s="197">
        <v>357</v>
      </c>
      <c r="C156" s="197" t="s">
        <v>281</v>
      </c>
      <c r="D156" s="237" t="s">
        <v>416</v>
      </c>
      <c r="E156" s="197" t="s">
        <v>14</v>
      </c>
      <c r="F156" s="197" t="s">
        <v>15</v>
      </c>
      <c r="G156" s="197" t="s">
        <v>438</v>
      </c>
      <c r="H156" s="197" t="s">
        <v>439</v>
      </c>
      <c r="I156" s="198">
        <v>44483</v>
      </c>
      <c r="J156" s="199">
        <v>37270</v>
      </c>
    </row>
    <row r="157" spans="1:10" x14ac:dyDescent="0.25">
      <c r="A157" s="196" t="s">
        <v>414</v>
      </c>
      <c r="B157" s="197">
        <v>365</v>
      </c>
      <c r="C157" s="197" t="s">
        <v>440</v>
      </c>
      <c r="D157" s="237" t="s">
        <v>416</v>
      </c>
      <c r="E157" s="197" t="s">
        <v>14</v>
      </c>
      <c r="F157" s="197" t="s">
        <v>15</v>
      </c>
      <c r="G157" s="197" t="s">
        <v>441</v>
      </c>
      <c r="H157" s="197" t="s">
        <v>442</v>
      </c>
      <c r="I157" s="198">
        <v>44509</v>
      </c>
      <c r="J157" s="199">
        <v>40958</v>
      </c>
    </row>
    <row r="158" spans="1:10" x14ac:dyDescent="0.25">
      <c r="A158" s="196" t="s">
        <v>414</v>
      </c>
      <c r="B158" s="197">
        <v>367</v>
      </c>
      <c r="C158" s="197" t="s">
        <v>440</v>
      </c>
      <c r="D158" s="237" t="s">
        <v>416</v>
      </c>
      <c r="E158" s="197" t="s">
        <v>14</v>
      </c>
      <c r="F158" s="197" t="s">
        <v>15</v>
      </c>
      <c r="G158" s="197" t="s">
        <v>443</v>
      </c>
      <c r="H158" s="197" t="s">
        <v>444</v>
      </c>
      <c r="I158" s="198">
        <v>44509</v>
      </c>
      <c r="J158" s="199">
        <v>40958</v>
      </c>
    </row>
    <row r="159" spans="1:10" x14ac:dyDescent="0.25">
      <c r="A159" s="196" t="s">
        <v>414</v>
      </c>
      <c r="B159" s="197">
        <v>372</v>
      </c>
      <c r="C159" s="197" t="s">
        <v>281</v>
      </c>
      <c r="D159" s="237" t="s">
        <v>416</v>
      </c>
      <c r="E159" s="197" t="s">
        <v>14</v>
      </c>
      <c r="F159" s="197" t="s">
        <v>15</v>
      </c>
      <c r="G159" s="197" t="s">
        <v>445</v>
      </c>
      <c r="H159" s="197" t="s">
        <v>446</v>
      </c>
      <c r="I159" s="198">
        <v>44509</v>
      </c>
      <c r="J159" s="199">
        <v>37270</v>
      </c>
    </row>
    <row r="160" spans="1:10" x14ac:dyDescent="0.25">
      <c r="A160" s="196" t="s">
        <v>414</v>
      </c>
      <c r="B160" s="197">
        <v>374</v>
      </c>
      <c r="C160" s="197" t="s">
        <v>307</v>
      </c>
      <c r="D160" s="237" t="s">
        <v>416</v>
      </c>
      <c r="E160" s="197" t="s">
        <v>14</v>
      </c>
      <c r="F160" s="197" t="s">
        <v>15</v>
      </c>
      <c r="G160" s="197" t="s">
        <v>447</v>
      </c>
      <c r="H160" s="197" t="s">
        <v>448</v>
      </c>
      <c r="I160" s="198">
        <v>44538</v>
      </c>
      <c r="J160" s="199">
        <v>37270</v>
      </c>
    </row>
    <row r="161" spans="1:10" x14ac:dyDescent="0.25">
      <c r="A161" s="196" t="s">
        <v>414</v>
      </c>
      <c r="B161" s="197">
        <v>376</v>
      </c>
      <c r="C161" s="197" t="s">
        <v>440</v>
      </c>
      <c r="D161" s="237" t="s">
        <v>416</v>
      </c>
      <c r="E161" s="197" t="s">
        <v>14</v>
      </c>
      <c r="F161" s="197" t="s">
        <v>15</v>
      </c>
      <c r="G161" s="197" t="s">
        <v>449</v>
      </c>
      <c r="H161" s="197" t="s">
        <v>450</v>
      </c>
      <c r="I161" s="198">
        <v>44509</v>
      </c>
      <c r="J161" s="199">
        <v>44333</v>
      </c>
    </row>
    <row r="162" spans="1:10" x14ac:dyDescent="0.25">
      <c r="A162" s="196" t="s">
        <v>414</v>
      </c>
      <c r="B162" s="197">
        <v>381</v>
      </c>
      <c r="C162" s="197" t="s">
        <v>451</v>
      </c>
      <c r="D162" s="237" t="s">
        <v>416</v>
      </c>
      <c r="E162" s="197" t="s">
        <v>14</v>
      </c>
      <c r="F162" s="197" t="s">
        <v>15</v>
      </c>
      <c r="G162" s="197" t="s">
        <v>452</v>
      </c>
      <c r="H162" s="197" t="s">
        <v>453</v>
      </c>
      <c r="I162" s="198">
        <v>44622</v>
      </c>
      <c r="J162" s="199">
        <v>74553</v>
      </c>
    </row>
    <row r="163" spans="1:10" x14ac:dyDescent="0.25">
      <c r="A163" s="196" t="s">
        <v>414</v>
      </c>
      <c r="B163" s="197">
        <v>383</v>
      </c>
      <c r="C163" s="197" t="s">
        <v>281</v>
      </c>
      <c r="D163" s="237" t="s">
        <v>416</v>
      </c>
      <c r="E163" s="197" t="s">
        <v>14</v>
      </c>
      <c r="F163" s="197" t="s">
        <v>15</v>
      </c>
      <c r="G163" s="197" t="s">
        <v>454</v>
      </c>
      <c r="H163" s="197" t="s">
        <v>455</v>
      </c>
      <c r="I163" s="198">
        <v>44627</v>
      </c>
      <c r="J163" s="199">
        <v>37374</v>
      </c>
    </row>
    <row r="164" spans="1:10" x14ac:dyDescent="0.25">
      <c r="A164" s="196" t="s">
        <v>414</v>
      </c>
      <c r="B164" s="197">
        <v>404</v>
      </c>
      <c r="C164" s="197" t="s">
        <v>307</v>
      </c>
      <c r="D164" s="237" t="s">
        <v>416</v>
      </c>
      <c r="E164" s="197" t="s">
        <v>14</v>
      </c>
      <c r="F164" s="197" t="s">
        <v>15</v>
      </c>
      <c r="G164" s="197" t="s">
        <v>456</v>
      </c>
      <c r="H164" s="197" t="s">
        <v>457</v>
      </c>
      <c r="I164" s="198">
        <v>44844</v>
      </c>
      <c r="J164" s="199">
        <v>37658</v>
      </c>
    </row>
    <row r="165" spans="1:10" x14ac:dyDescent="0.25">
      <c r="A165" s="196" t="s">
        <v>414</v>
      </c>
      <c r="B165" s="197">
        <v>408</v>
      </c>
      <c r="C165" s="197" t="s">
        <v>307</v>
      </c>
      <c r="D165" s="237" t="s">
        <v>416</v>
      </c>
      <c r="E165" s="197" t="s">
        <v>14</v>
      </c>
      <c r="F165" s="197" t="s">
        <v>15</v>
      </c>
      <c r="G165" s="197" t="s">
        <v>458</v>
      </c>
      <c r="H165" s="197" t="s">
        <v>459</v>
      </c>
      <c r="I165" s="198">
        <v>44847</v>
      </c>
      <c r="J165" s="199">
        <v>37658</v>
      </c>
    </row>
    <row r="166" spans="1:10" x14ac:dyDescent="0.25">
      <c r="A166" s="196" t="s">
        <v>414</v>
      </c>
      <c r="B166" s="197">
        <v>416</v>
      </c>
      <c r="C166" s="197" t="s">
        <v>460</v>
      </c>
      <c r="D166" s="237" t="s">
        <v>416</v>
      </c>
      <c r="E166" s="197" t="s">
        <v>14</v>
      </c>
      <c r="F166" s="197" t="s">
        <v>15</v>
      </c>
      <c r="G166" s="197" t="s">
        <v>461</v>
      </c>
      <c r="H166" s="197" t="s">
        <v>462</v>
      </c>
      <c r="I166" s="198">
        <v>44902</v>
      </c>
      <c r="J166" s="199">
        <v>41646</v>
      </c>
    </row>
    <row r="167" spans="1:10" x14ac:dyDescent="0.25">
      <c r="A167" s="196" t="s">
        <v>414</v>
      </c>
      <c r="B167" s="197">
        <v>419</v>
      </c>
      <c r="C167" s="197" t="s">
        <v>440</v>
      </c>
      <c r="D167" s="237" t="s">
        <v>416</v>
      </c>
      <c r="E167" s="197" t="s">
        <v>14</v>
      </c>
      <c r="F167" s="197" t="s">
        <v>15</v>
      </c>
      <c r="G167" s="197" t="s">
        <v>463</v>
      </c>
      <c r="H167" s="197" t="s">
        <v>464</v>
      </c>
      <c r="I167" s="198">
        <v>44903</v>
      </c>
      <c r="J167" s="199">
        <v>46472</v>
      </c>
    </row>
    <row r="168" spans="1:10" ht="26.25" x14ac:dyDescent="0.25">
      <c r="A168" s="196" t="s">
        <v>414</v>
      </c>
      <c r="B168" s="197">
        <v>420</v>
      </c>
      <c r="C168" s="197" t="s">
        <v>465</v>
      </c>
      <c r="D168" s="237" t="s">
        <v>416</v>
      </c>
      <c r="E168" s="197" t="s">
        <v>14</v>
      </c>
      <c r="F168" s="197" t="s">
        <v>15</v>
      </c>
      <c r="G168" s="197" t="s">
        <v>466</v>
      </c>
      <c r="H168" s="197" t="s">
        <v>467</v>
      </c>
      <c r="I168" s="198">
        <v>44904</v>
      </c>
      <c r="J168" s="199">
        <v>76411</v>
      </c>
    </row>
    <row r="169" spans="1:10" ht="26.25" x14ac:dyDescent="0.25">
      <c r="A169" s="196" t="s">
        <v>414</v>
      </c>
      <c r="B169" s="197">
        <v>421</v>
      </c>
      <c r="C169" s="197" t="s">
        <v>465</v>
      </c>
      <c r="D169" s="237" t="s">
        <v>416</v>
      </c>
      <c r="E169" s="197" t="s">
        <v>14</v>
      </c>
      <c r="F169" s="197" t="s">
        <v>15</v>
      </c>
      <c r="G169" s="197" t="s">
        <v>468</v>
      </c>
      <c r="H169" s="197" t="s">
        <v>469</v>
      </c>
      <c r="I169" s="198">
        <v>44904</v>
      </c>
      <c r="J169" s="199">
        <v>76411</v>
      </c>
    </row>
    <row r="170" spans="1:10" x14ac:dyDescent="0.25">
      <c r="A170" s="196" t="s">
        <v>414</v>
      </c>
      <c r="B170" s="197">
        <v>488</v>
      </c>
      <c r="C170" s="361" t="s">
        <v>18</v>
      </c>
      <c r="D170" s="362" t="s">
        <v>416</v>
      </c>
      <c r="E170" s="361" t="s">
        <v>14</v>
      </c>
      <c r="F170" s="361" t="s">
        <v>15</v>
      </c>
      <c r="G170" s="361" t="s">
        <v>470</v>
      </c>
      <c r="H170" s="361" t="s">
        <v>471</v>
      </c>
      <c r="I170" s="198">
        <v>45397</v>
      </c>
      <c r="J170" s="199">
        <v>57514</v>
      </c>
    </row>
    <row r="171" spans="1:10" x14ac:dyDescent="0.25">
      <c r="A171" s="196" t="s">
        <v>414</v>
      </c>
      <c r="B171" s="197">
        <v>523</v>
      </c>
      <c r="C171" s="197" t="s">
        <v>472</v>
      </c>
      <c r="D171" s="237" t="s">
        <v>416</v>
      </c>
      <c r="E171" s="197" t="s">
        <v>14</v>
      </c>
      <c r="F171" s="197" t="s">
        <v>15</v>
      </c>
      <c r="G171" s="197" t="s">
        <v>473</v>
      </c>
      <c r="H171" s="197" t="s">
        <v>474</v>
      </c>
      <c r="I171" s="198">
        <v>42937</v>
      </c>
      <c r="J171" s="199">
        <v>44149</v>
      </c>
    </row>
    <row r="172" spans="1:10" x14ac:dyDescent="0.25">
      <c r="A172" s="196" t="s">
        <v>414</v>
      </c>
      <c r="B172" s="197">
        <v>524</v>
      </c>
      <c r="C172" s="197" t="s">
        <v>43</v>
      </c>
      <c r="D172" s="237" t="s">
        <v>416</v>
      </c>
      <c r="E172" s="197" t="s">
        <v>14</v>
      </c>
      <c r="F172" s="197" t="s">
        <v>15</v>
      </c>
      <c r="G172" s="197" t="s">
        <v>475</v>
      </c>
      <c r="H172" s="197" t="s">
        <v>476</v>
      </c>
      <c r="I172" s="198">
        <v>42908</v>
      </c>
      <c r="J172" s="199">
        <v>31116</v>
      </c>
    </row>
    <row r="173" spans="1:10" x14ac:dyDescent="0.25">
      <c r="A173" s="196" t="s">
        <v>414</v>
      </c>
      <c r="B173" s="197">
        <v>536</v>
      </c>
      <c r="C173" s="197" t="s">
        <v>477</v>
      </c>
      <c r="D173" s="237" t="s">
        <v>416</v>
      </c>
      <c r="E173" s="197" t="s">
        <v>14</v>
      </c>
      <c r="F173" s="197" t="s">
        <v>15</v>
      </c>
      <c r="G173" s="197" t="s">
        <v>478</v>
      </c>
      <c r="H173" s="197" t="s">
        <v>479</v>
      </c>
      <c r="I173" s="198">
        <v>42970</v>
      </c>
      <c r="J173" s="199">
        <v>34589</v>
      </c>
    </row>
    <row r="174" spans="1:10" x14ac:dyDescent="0.25">
      <c r="A174" s="196" t="s">
        <v>414</v>
      </c>
      <c r="B174" s="197">
        <v>538</v>
      </c>
      <c r="C174" s="197" t="s">
        <v>480</v>
      </c>
      <c r="D174" s="237" t="s">
        <v>416</v>
      </c>
      <c r="E174" s="197" t="s">
        <v>14</v>
      </c>
      <c r="F174" s="197" t="s">
        <v>15</v>
      </c>
      <c r="G174" s="197" t="s">
        <v>481</v>
      </c>
      <c r="H174" s="197" t="s">
        <v>482</v>
      </c>
      <c r="I174" s="198">
        <v>42971</v>
      </c>
      <c r="J174" s="199">
        <v>53357</v>
      </c>
    </row>
    <row r="175" spans="1:10" x14ac:dyDescent="0.25">
      <c r="A175" s="196" t="s">
        <v>414</v>
      </c>
      <c r="B175" s="197">
        <v>541</v>
      </c>
      <c r="C175" s="197" t="s">
        <v>58</v>
      </c>
      <c r="D175" s="237" t="s">
        <v>416</v>
      </c>
      <c r="E175" s="197" t="s">
        <v>14</v>
      </c>
      <c r="F175" s="197" t="s">
        <v>15</v>
      </c>
      <c r="G175" s="197" t="s">
        <v>483</v>
      </c>
      <c r="H175" s="197" t="s">
        <v>484</v>
      </c>
      <c r="I175" s="198">
        <v>43011</v>
      </c>
      <c r="J175" s="199">
        <v>32391</v>
      </c>
    </row>
    <row r="176" spans="1:10" x14ac:dyDescent="0.25">
      <c r="A176" s="196" t="s">
        <v>414</v>
      </c>
      <c r="B176" s="197">
        <v>550</v>
      </c>
      <c r="C176" s="197" t="s">
        <v>472</v>
      </c>
      <c r="D176" s="237" t="s">
        <v>416</v>
      </c>
      <c r="E176" s="197" t="s">
        <v>14</v>
      </c>
      <c r="F176" s="197" t="s">
        <v>15</v>
      </c>
      <c r="G176" s="197" t="s">
        <v>485</v>
      </c>
      <c r="H176" s="197" t="s">
        <v>486</v>
      </c>
      <c r="I176" s="198">
        <v>43032</v>
      </c>
      <c r="J176" s="199">
        <v>42451</v>
      </c>
    </row>
    <row r="177" spans="1:10" x14ac:dyDescent="0.25">
      <c r="A177" s="196" t="s">
        <v>414</v>
      </c>
      <c r="B177" s="197">
        <v>552</v>
      </c>
      <c r="C177" s="197" t="s">
        <v>58</v>
      </c>
      <c r="D177" s="237" t="s">
        <v>416</v>
      </c>
      <c r="E177" s="197" t="s">
        <v>14</v>
      </c>
      <c r="F177" s="197" t="s">
        <v>15</v>
      </c>
      <c r="G177" s="197" t="s">
        <v>487</v>
      </c>
      <c r="H177" s="197" t="s">
        <v>488</v>
      </c>
      <c r="I177" s="198">
        <v>43045</v>
      </c>
      <c r="J177" s="199">
        <v>32391</v>
      </c>
    </row>
    <row r="178" spans="1:10" x14ac:dyDescent="0.25">
      <c r="A178" s="196" t="s">
        <v>414</v>
      </c>
      <c r="B178" s="197">
        <v>555</v>
      </c>
      <c r="C178" s="197" t="s">
        <v>477</v>
      </c>
      <c r="D178" s="237" t="s">
        <v>416</v>
      </c>
      <c r="E178" s="197" t="s">
        <v>14</v>
      </c>
      <c r="F178" s="197" t="s">
        <v>15</v>
      </c>
      <c r="G178" s="197" t="s">
        <v>489</v>
      </c>
      <c r="H178" s="197" t="s">
        <v>490</v>
      </c>
      <c r="I178" s="198">
        <v>43045</v>
      </c>
      <c r="J178" s="199">
        <v>41003</v>
      </c>
    </row>
    <row r="179" spans="1:10" x14ac:dyDescent="0.25">
      <c r="A179" s="196" t="s">
        <v>414</v>
      </c>
      <c r="B179" s="197">
        <v>571</v>
      </c>
      <c r="C179" s="197" t="s">
        <v>58</v>
      </c>
      <c r="D179" s="237" t="s">
        <v>416</v>
      </c>
      <c r="E179" s="197" t="s">
        <v>14</v>
      </c>
      <c r="F179" s="197" t="s">
        <v>15</v>
      </c>
      <c r="G179" s="197" t="s">
        <v>491</v>
      </c>
      <c r="H179" s="197" t="s">
        <v>492</v>
      </c>
      <c r="I179" s="198">
        <v>43081</v>
      </c>
      <c r="J179" s="199">
        <v>32999</v>
      </c>
    </row>
    <row r="180" spans="1:10" x14ac:dyDescent="0.25">
      <c r="A180" s="196" t="s">
        <v>414</v>
      </c>
      <c r="B180" s="197">
        <v>574</v>
      </c>
      <c r="C180" s="197" t="s">
        <v>58</v>
      </c>
      <c r="D180" s="237" t="s">
        <v>416</v>
      </c>
      <c r="E180" s="197" t="s">
        <v>14</v>
      </c>
      <c r="F180" s="197" t="s">
        <v>15</v>
      </c>
      <c r="G180" s="197" t="s">
        <v>493</v>
      </c>
      <c r="H180" s="197" t="s">
        <v>494</v>
      </c>
      <c r="I180" s="198">
        <v>43081</v>
      </c>
      <c r="J180" s="199">
        <v>33000</v>
      </c>
    </row>
    <row r="181" spans="1:10" x14ac:dyDescent="0.25">
      <c r="A181" s="196" t="s">
        <v>414</v>
      </c>
      <c r="B181" s="197">
        <v>591</v>
      </c>
      <c r="C181" s="197" t="s">
        <v>58</v>
      </c>
      <c r="D181" s="237" t="s">
        <v>416</v>
      </c>
      <c r="E181" s="197" t="s">
        <v>14</v>
      </c>
      <c r="F181" s="197" t="s">
        <v>15</v>
      </c>
      <c r="G181" s="197" t="s">
        <v>495</v>
      </c>
      <c r="H181" s="197" t="s">
        <v>496</v>
      </c>
      <c r="I181" s="198">
        <v>43136</v>
      </c>
      <c r="J181" s="199">
        <v>36724</v>
      </c>
    </row>
    <row r="182" spans="1:10" x14ac:dyDescent="0.25">
      <c r="A182" s="196" t="s">
        <v>414</v>
      </c>
      <c r="B182" s="197">
        <v>592</v>
      </c>
      <c r="C182" s="197" t="s">
        <v>58</v>
      </c>
      <c r="D182" s="237" t="s">
        <v>416</v>
      </c>
      <c r="E182" s="197" t="s">
        <v>14</v>
      </c>
      <c r="F182" s="197" t="s">
        <v>15</v>
      </c>
      <c r="G182" s="197" t="s">
        <v>497</v>
      </c>
      <c r="H182" s="197" t="s">
        <v>498</v>
      </c>
      <c r="I182" s="198">
        <v>43136</v>
      </c>
      <c r="J182" s="199">
        <v>32399</v>
      </c>
    </row>
    <row r="183" spans="1:10" x14ac:dyDescent="0.25">
      <c r="A183" s="196" t="s">
        <v>414</v>
      </c>
      <c r="B183" s="197">
        <v>595</v>
      </c>
      <c r="C183" s="197" t="s">
        <v>58</v>
      </c>
      <c r="D183" s="237" t="s">
        <v>416</v>
      </c>
      <c r="E183" s="197" t="s">
        <v>14</v>
      </c>
      <c r="F183" s="197" t="s">
        <v>15</v>
      </c>
      <c r="G183" s="197" t="s">
        <v>499</v>
      </c>
      <c r="H183" s="197" t="s">
        <v>500</v>
      </c>
      <c r="I183" s="198">
        <v>43136</v>
      </c>
      <c r="J183" s="199">
        <v>32399</v>
      </c>
    </row>
    <row r="184" spans="1:10" x14ac:dyDescent="0.25">
      <c r="A184" s="196" t="s">
        <v>414</v>
      </c>
      <c r="B184" s="197">
        <v>596</v>
      </c>
      <c r="C184" s="197" t="s">
        <v>58</v>
      </c>
      <c r="D184" s="237" t="s">
        <v>416</v>
      </c>
      <c r="E184" s="197" t="s">
        <v>14</v>
      </c>
      <c r="F184" s="197" t="s">
        <v>15</v>
      </c>
      <c r="G184" s="197" t="s">
        <v>501</v>
      </c>
      <c r="H184" s="197" t="s">
        <v>502</v>
      </c>
      <c r="I184" s="198">
        <v>43174</v>
      </c>
      <c r="J184" s="199">
        <v>32502</v>
      </c>
    </row>
    <row r="185" spans="1:10" x14ac:dyDescent="0.25">
      <c r="A185" s="196" t="s">
        <v>414</v>
      </c>
      <c r="B185" s="197">
        <v>598</v>
      </c>
      <c r="C185" s="197" t="s">
        <v>503</v>
      </c>
      <c r="D185" s="237" t="s">
        <v>416</v>
      </c>
      <c r="E185" s="197" t="s">
        <v>14</v>
      </c>
      <c r="F185" s="197" t="s">
        <v>15</v>
      </c>
      <c r="G185" s="197" t="s">
        <v>504</v>
      </c>
      <c r="H185" s="197" t="s">
        <v>505</v>
      </c>
      <c r="I185" s="198">
        <v>43193</v>
      </c>
      <c r="J185" s="199">
        <v>58598</v>
      </c>
    </row>
    <row r="186" spans="1:10" x14ac:dyDescent="0.25">
      <c r="A186" s="196" t="s">
        <v>414</v>
      </c>
      <c r="B186" s="197">
        <v>619</v>
      </c>
      <c r="C186" s="197" t="s">
        <v>58</v>
      </c>
      <c r="D186" s="237" t="s">
        <v>416</v>
      </c>
      <c r="E186" s="197" t="s">
        <v>14</v>
      </c>
      <c r="F186" s="197" t="s">
        <v>15</v>
      </c>
      <c r="G186" s="197" t="s">
        <v>506</v>
      </c>
      <c r="H186" s="197" t="s">
        <v>507</v>
      </c>
      <c r="I186" s="198">
        <v>43265</v>
      </c>
      <c r="J186" s="199">
        <v>36860</v>
      </c>
    </row>
    <row r="187" spans="1:10" x14ac:dyDescent="0.25">
      <c r="A187" s="196" t="s">
        <v>414</v>
      </c>
      <c r="B187" s="197">
        <v>622</v>
      </c>
      <c r="C187" s="197" t="s">
        <v>58</v>
      </c>
      <c r="D187" s="237" t="s">
        <v>416</v>
      </c>
      <c r="E187" s="197" t="s">
        <v>14</v>
      </c>
      <c r="F187" s="197" t="s">
        <v>15</v>
      </c>
      <c r="G187" s="197" t="s">
        <v>508</v>
      </c>
      <c r="H187" s="197" t="s">
        <v>509</v>
      </c>
      <c r="I187" s="198">
        <v>43271</v>
      </c>
      <c r="J187" s="199">
        <v>36777</v>
      </c>
    </row>
    <row r="188" spans="1:10" x14ac:dyDescent="0.25">
      <c r="A188" s="196" t="s">
        <v>414</v>
      </c>
      <c r="B188" s="197">
        <v>642</v>
      </c>
      <c r="C188" s="197" t="s">
        <v>510</v>
      </c>
      <c r="D188" s="237" t="s">
        <v>416</v>
      </c>
      <c r="E188" s="197" t="s">
        <v>14</v>
      </c>
      <c r="F188" s="197" t="s">
        <v>15</v>
      </c>
      <c r="G188" s="197" t="s">
        <v>511</v>
      </c>
      <c r="H188" s="197" t="s">
        <v>512</v>
      </c>
      <c r="I188" s="198">
        <v>43271</v>
      </c>
      <c r="J188" s="199">
        <v>47635</v>
      </c>
    </row>
    <row r="189" spans="1:10" x14ac:dyDescent="0.25">
      <c r="A189" s="196" t="s">
        <v>414</v>
      </c>
      <c r="B189" s="197">
        <v>712</v>
      </c>
      <c r="C189" s="197" t="s">
        <v>513</v>
      </c>
      <c r="D189" s="237" t="s">
        <v>416</v>
      </c>
      <c r="E189" s="197" t="s">
        <v>14</v>
      </c>
      <c r="F189" s="197" t="s">
        <v>15</v>
      </c>
      <c r="G189" s="197" t="s">
        <v>514</v>
      </c>
      <c r="H189" s="197" t="s">
        <v>515</v>
      </c>
      <c r="I189" s="198">
        <v>43432</v>
      </c>
      <c r="J189" s="199">
        <v>61644</v>
      </c>
    </row>
    <row r="190" spans="1:10" x14ac:dyDescent="0.25">
      <c r="A190" s="196" t="s">
        <v>414</v>
      </c>
      <c r="B190" s="197">
        <v>726</v>
      </c>
      <c r="C190" s="197" t="s">
        <v>58</v>
      </c>
      <c r="D190" s="237" t="s">
        <v>416</v>
      </c>
      <c r="E190" s="197" t="s">
        <v>14</v>
      </c>
      <c r="F190" s="197" t="s">
        <v>15</v>
      </c>
      <c r="G190" s="197" t="s">
        <v>516</v>
      </c>
      <c r="H190" s="197" t="s">
        <v>517</v>
      </c>
      <c r="I190" s="198">
        <v>43453</v>
      </c>
      <c r="J190" s="199">
        <v>33745</v>
      </c>
    </row>
    <row r="191" spans="1:10" x14ac:dyDescent="0.25">
      <c r="A191" s="196" t="s">
        <v>414</v>
      </c>
      <c r="B191" s="197">
        <v>738</v>
      </c>
      <c r="C191" s="197" t="s">
        <v>415</v>
      </c>
      <c r="D191" s="237" t="s">
        <v>416</v>
      </c>
      <c r="E191" s="197" t="s">
        <v>14</v>
      </c>
      <c r="F191" s="197" t="s">
        <v>15</v>
      </c>
      <c r="G191" s="197" t="s">
        <v>518</v>
      </c>
      <c r="H191" s="197" t="s">
        <v>519</v>
      </c>
      <c r="I191" s="198">
        <v>43472</v>
      </c>
      <c r="J191" s="199">
        <v>35215</v>
      </c>
    </row>
    <row r="192" spans="1:10" x14ac:dyDescent="0.25">
      <c r="A192" s="196" t="s">
        <v>414</v>
      </c>
      <c r="B192" s="197">
        <v>793</v>
      </c>
      <c r="C192" s="197" t="s">
        <v>520</v>
      </c>
      <c r="D192" s="237" t="s">
        <v>416</v>
      </c>
      <c r="E192" s="197" t="s">
        <v>14</v>
      </c>
      <c r="F192" s="197" t="s">
        <v>15</v>
      </c>
      <c r="G192" s="197" t="s">
        <v>521</v>
      </c>
      <c r="H192" s="197" t="s">
        <v>522</v>
      </c>
      <c r="I192" s="198">
        <v>41368</v>
      </c>
      <c r="J192" s="199">
        <v>16811</v>
      </c>
    </row>
    <row r="193" spans="1:10" x14ac:dyDescent="0.25">
      <c r="A193" s="196" t="s">
        <v>414</v>
      </c>
      <c r="B193" s="197">
        <v>822</v>
      </c>
      <c r="C193" s="197" t="s">
        <v>523</v>
      </c>
      <c r="D193" s="237" t="s">
        <v>416</v>
      </c>
      <c r="E193" s="197" t="s">
        <v>14</v>
      </c>
      <c r="F193" s="197" t="s">
        <v>15</v>
      </c>
      <c r="G193" s="197" t="s">
        <v>524</v>
      </c>
      <c r="H193" s="197" t="s">
        <v>525</v>
      </c>
      <c r="I193" s="198">
        <v>41621</v>
      </c>
      <c r="J193" s="199">
        <v>22987</v>
      </c>
    </row>
    <row r="194" spans="1:10" x14ac:dyDescent="0.25">
      <c r="A194" s="196" t="s">
        <v>414</v>
      </c>
      <c r="B194" s="197">
        <v>837</v>
      </c>
      <c r="C194" s="197" t="s">
        <v>526</v>
      </c>
      <c r="D194" s="237" t="s">
        <v>416</v>
      </c>
      <c r="E194" s="197" t="s">
        <v>14</v>
      </c>
      <c r="F194" s="197" t="s">
        <v>15</v>
      </c>
      <c r="G194" s="197" t="s">
        <v>527</v>
      </c>
      <c r="H194" s="197" t="s">
        <v>528</v>
      </c>
      <c r="I194" s="198">
        <v>41690</v>
      </c>
      <c r="J194" s="199">
        <v>29300</v>
      </c>
    </row>
    <row r="195" spans="1:10" x14ac:dyDescent="0.25">
      <c r="A195" s="196" t="s">
        <v>414</v>
      </c>
      <c r="B195" s="197">
        <v>838</v>
      </c>
      <c r="C195" s="197" t="s">
        <v>526</v>
      </c>
      <c r="D195" s="237" t="s">
        <v>416</v>
      </c>
      <c r="E195" s="197" t="s">
        <v>14</v>
      </c>
      <c r="F195" s="197" t="s">
        <v>15</v>
      </c>
      <c r="G195" s="197" t="s">
        <v>529</v>
      </c>
      <c r="H195" s="197" t="s">
        <v>530</v>
      </c>
      <c r="I195" s="198">
        <v>41690</v>
      </c>
      <c r="J195" s="199">
        <v>29300</v>
      </c>
    </row>
    <row r="196" spans="1:10" x14ac:dyDescent="0.25">
      <c r="A196" s="196" t="s">
        <v>414</v>
      </c>
      <c r="B196" s="197">
        <v>840</v>
      </c>
      <c r="C196" s="197" t="s">
        <v>526</v>
      </c>
      <c r="D196" s="237" t="s">
        <v>416</v>
      </c>
      <c r="E196" s="197" t="s">
        <v>14</v>
      </c>
      <c r="F196" s="197" t="s">
        <v>15</v>
      </c>
      <c r="G196" s="197" t="s">
        <v>531</v>
      </c>
      <c r="H196" s="197" t="s">
        <v>532</v>
      </c>
      <c r="I196" s="198">
        <v>41690</v>
      </c>
      <c r="J196" s="199">
        <v>29300</v>
      </c>
    </row>
    <row r="197" spans="1:10" x14ac:dyDescent="0.25">
      <c r="A197" s="196" t="s">
        <v>414</v>
      </c>
      <c r="B197" s="197">
        <v>899</v>
      </c>
      <c r="C197" s="197" t="s">
        <v>61</v>
      </c>
      <c r="D197" s="237" t="s">
        <v>416</v>
      </c>
      <c r="E197" s="197" t="s">
        <v>14</v>
      </c>
      <c r="F197" s="197" t="s">
        <v>15</v>
      </c>
      <c r="G197" s="197" t="s">
        <v>533</v>
      </c>
      <c r="H197" s="197" t="s">
        <v>534</v>
      </c>
      <c r="I197" s="198">
        <v>41977</v>
      </c>
      <c r="J197" s="199">
        <v>30654</v>
      </c>
    </row>
    <row r="198" spans="1:10" x14ac:dyDescent="0.25">
      <c r="A198" s="196" t="s">
        <v>414</v>
      </c>
      <c r="B198" s="197">
        <v>951</v>
      </c>
      <c r="C198" s="197" t="s">
        <v>535</v>
      </c>
      <c r="D198" s="237" t="s">
        <v>416</v>
      </c>
      <c r="E198" s="197" t="s">
        <v>14</v>
      </c>
      <c r="F198" s="197" t="s">
        <v>15</v>
      </c>
      <c r="G198" s="197" t="s">
        <v>536</v>
      </c>
      <c r="H198" s="197" t="s">
        <v>537</v>
      </c>
      <c r="I198" s="198">
        <v>42347</v>
      </c>
      <c r="J198" s="199">
        <v>33365</v>
      </c>
    </row>
    <row r="199" spans="1:10" x14ac:dyDescent="0.25">
      <c r="A199" s="196" t="s">
        <v>414</v>
      </c>
      <c r="B199" s="197">
        <v>973</v>
      </c>
      <c r="C199" s="197" t="s">
        <v>535</v>
      </c>
      <c r="D199" s="237" t="s">
        <v>416</v>
      </c>
      <c r="E199" s="197" t="s">
        <v>14</v>
      </c>
      <c r="F199" s="197" t="s">
        <v>15</v>
      </c>
      <c r="G199" s="197" t="s">
        <v>538</v>
      </c>
      <c r="H199" s="197" t="s">
        <v>539</v>
      </c>
      <c r="I199" s="198">
        <v>42472</v>
      </c>
      <c r="J199" s="199">
        <v>42523</v>
      </c>
    </row>
    <row r="200" spans="1:10" x14ac:dyDescent="0.25">
      <c r="A200" s="196" t="s">
        <v>414</v>
      </c>
      <c r="B200" s="197">
        <v>975</v>
      </c>
      <c r="C200" s="197" t="s">
        <v>540</v>
      </c>
      <c r="D200" s="237" t="s">
        <v>416</v>
      </c>
      <c r="E200" s="197" t="s">
        <v>14</v>
      </c>
      <c r="F200" s="197" t="s">
        <v>88</v>
      </c>
      <c r="G200" s="197" t="s">
        <v>541</v>
      </c>
      <c r="H200" s="197" t="s">
        <v>542</v>
      </c>
      <c r="I200" s="198">
        <v>42480</v>
      </c>
      <c r="J200" s="199">
        <v>5300</v>
      </c>
    </row>
    <row r="201" spans="1:10" x14ac:dyDescent="0.25">
      <c r="A201" s="196" t="s">
        <v>414</v>
      </c>
      <c r="B201" s="197">
        <v>984</v>
      </c>
      <c r="C201" s="197" t="s">
        <v>543</v>
      </c>
      <c r="D201" s="237" t="s">
        <v>416</v>
      </c>
      <c r="E201" s="197" t="s">
        <v>14</v>
      </c>
      <c r="F201" s="197" t="s">
        <v>15</v>
      </c>
      <c r="G201" s="197" t="s">
        <v>544</v>
      </c>
      <c r="H201" s="197" t="s">
        <v>545</v>
      </c>
      <c r="I201" s="198">
        <v>42552</v>
      </c>
      <c r="J201" s="199">
        <v>57164</v>
      </c>
    </row>
    <row r="202" spans="1:10" x14ac:dyDescent="0.25">
      <c r="A202" s="196" t="s">
        <v>414</v>
      </c>
      <c r="B202" s="197">
        <v>988</v>
      </c>
      <c r="C202" s="197" t="s">
        <v>546</v>
      </c>
      <c r="D202" s="237" t="s">
        <v>416</v>
      </c>
      <c r="E202" s="197" t="s">
        <v>14</v>
      </c>
      <c r="F202" s="197" t="s">
        <v>15</v>
      </c>
      <c r="G202" s="197" t="s">
        <v>547</v>
      </c>
      <c r="H202" s="197" t="s">
        <v>548</v>
      </c>
      <c r="I202" s="198">
        <v>42569</v>
      </c>
      <c r="J202" s="199">
        <v>52660</v>
      </c>
    </row>
    <row r="203" spans="1:10" x14ac:dyDescent="0.25">
      <c r="A203" s="196" t="s">
        <v>414</v>
      </c>
      <c r="B203" s="197" t="s">
        <v>549</v>
      </c>
      <c r="C203" s="361" t="s">
        <v>18</v>
      </c>
      <c r="D203" s="362" t="s">
        <v>416</v>
      </c>
      <c r="E203" s="361" t="s">
        <v>14</v>
      </c>
      <c r="F203" s="361" t="s">
        <v>15</v>
      </c>
      <c r="G203" s="361" t="s">
        <v>550</v>
      </c>
      <c r="H203" s="361" t="s">
        <v>551</v>
      </c>
      <c r="I203" s="198">
        <v>45559</v>
      </c>
      <c r="J203" s="199">
        <v>61722</v>
      </c>
    </row>
    <row r="204" spans="1:10" x14ac:dyDescent="0.25">
      <c r="A204" s="196" t="s">
        <v>552</v>
      </c>
      <c r="B204" s="197">
        <v>138</v>
      </c>
      <c r="C204" s="197" t="s">
        <v>415</v>
      </c>
      <c r="D204" s="237" t="s">
        <v>553</v>
      </c>
      <c r="E204" s="197" t="s">
        <v>14</v>
      </c>
      <c r="F204" s="197" t="s">
        <v>15</v>
      </c>
      <c r="G204" s="197" t="s">
        <v>554</v>
      </c>
      <c r="H204" s="197" t="s">
        <v>555</v>
      </c>
      <c r="I204" s="198">
        <v>43475</v>
      </c>
      <c r="J204" s="199">
        <v>37139</v>
      </c>
    </row>
    <row r="205" spans="1:10" x14ac:dyDescent="0.25">
      <c r="A205" s="196" t="s">
        <v>552</v>
      </c>
      <c r="B205" s="197">
        <v>141</v>
      </c>
      <c r="C205" s="197" t="s">
        <v>415</v>
      </c>
      <c r="D205" s="237" t="s">
        <v>553</v>
      </c>
      <c r="E205" s="197" t="s">
        <v>14</v>
      </c>
      <c r="F205" s="197" t="s">
        <v>15</v>
      </c>
      <c r="G205" s="197" t="s">
        <v>556</v>
      </c>
      <c r="H205" s="197" t="s">
        <v>557</v>
      </c>
      <c r="I205" s="198">
        <v>43475</v>
      </c>
      <c r="J205" s="199">
        <v>37139</v>
      </c>
    </row>
    <row r="206" spans="1:10" x14ac:dyDescent="0.25">
      <c r="A206" s="196" t="s">
        <v>552</v>
      </c>
      <c r="B206" s="197">
        <v>142</v>
      </c>
      <c r="C206" s="197" t="s">
        <v>558</v>
      </c>
      <c r="D206" s="237" t="s">
        <v>553</v>
      </c>
      <c r="E206" s="197" t="s">
        <v>14</v>
      </c>
      <c r="F206" s="197" t="s">
        <v>15</v>
      </c>
      <c r="G206" s="197" t="s">
        <v>559</v>
      </c>
      <c r="H206" s="197" t="s">
        <v>560</v>
      </c>
      <c r="I206" s="198">
        <v>43495</v>
      </c>
      <c r="J206" s="199">
        <v>53007</v>
      </c>
    </row>
    <row r="207" spans="1:10" x14ac:dyDescent="0.25">
      <c r="A207" s="196" t="s">
        <v>552</v>
      </c>
      <c r="B207" s="197">
        <v>214</v>
      </c>
      <c r="C207" s="197" t="s">
        <v>118</v>
      </c>
      <c r="D207" s="237" t="s">
        <v>553</v>
      </c>
      <c r="E207" s="197" t="s">
        <v>14</v>
      </c>
      <c r="F207" s="197" t="s">
        <v>15</v>
      </c>
      <c r="G207" s="197" t="s">
        <v>561</v>
      </c>
      <c r="H207" s="197" t="s">
        <v>562</v>
      </c>
      <c r="I207" s="198">
        <v>42061</v>
      </c>
      <c r="J207" s="199">
        <v>26599</v>
      </c>
    </row>
    <row r="208" spans="1:10" x14ac:dyDescent="0.25">
      <c r="A208" s="196" t="s">
        <v>552</v>
      </c>
      <c r="B208" s="197">
        <v>223</v>
      </c>
      <c r="C208" s="197" t="s">
        <v>563</v>
      </c>
      <c r="D208" s="237" t="s">
        <v>553</v>
      </c>
      <c r="E208" s="197" t="s">
        <v>14</v>
      </c>
      <c r="F208" s="197" t="s">
        <v>15</v>
      </c>
      <c r="G208" s="197" t="s">
        <v>564</v>
      </c>
      <c r="H208" s="197" t="s">
        <v>565</v>
      </c>
      <c r="I208" s="198">
        <v>43850</v>
      </c>
      <c r="J208" s="199">
        <v>27982</v>
      </c>
    </row>
    <row r="209" spans="1:10" x14ac:dyDescent="0.25">
      <c r="A209" s="196" t="s">
        <v>552</v>
      </c>
      <c r="B209" s="197">
        <v>229</v>
      </c>
      <c r="C209" s="197" t="s">
        <v>426</v>
      </c>
      <c r="D209" s="237" t="s">
        <v>553</v>
      </c>
      <c r="E209" s="197" t="s">
        <v>14</v>
      </c>
      <c r="F209" s="197" t="s">
        <v>15</v>
      </c>
      <c r="G209" s="197" t="s">
        <v>566</v>
      </c>
      <c r="H209" s="197" t="s">
        <v>567</v>
      </c>
      <c r="I209" s="198">
        <v>43887</v>
      </c>
      <c r="J209" s="199">
        <v>38828</v>
      </c>
    </row>
    <row r="210" spans="1:10" x14ac:dyDescent="0.25">
      <c r="A210" s="196" t="s">
        <v>552</v>
      </c>
      <c r="B210" s="197">
        <v>287</v>
      </c>
      <c r="C210" s="197" t="s">
        <v>275</v>
      </c>
      <c r="D210" s="237" t="s">
        <v>553</v>
      </c>
      <c r="E210" s="197" t="s">
        <v>14</v>
      </c>
      <c r="F210" s="197" t="s">
        <v>15</v>
      </c>
      <c r="G210" s="197" t="s">
        <v>568</v>
      </c>
      <c r="H210" s="197" t="s">
        <v>569</v>
      </c>
      <c r="I210" s="198">
        <v>44139</v>
      </c>
      <c r="J210" s="199">
        <v>35324</v>
      </c>
    </row>
    <row r="211" spans="1:10" x14ac:dyDescent="0.25">
      <c r="A211" s="196" t="s">
        <v>552</v>
      </c>
      <c r="B211" s="197">
        <v>368</v>
      </c>
      <c r="C211" s="197" t="s">
        <v>440</v>
      </c>
      <c r="D211" s="237" t="s">
        <v>553</v>
      </c>
      <c r="E211" s="197" t="s">
        <v>14</v>
      </c>
      <c r="F211" s="197" t="s">
        <v>15</v>
      </c>
      <c r="G211" s="197" t="s">
        <v>570</v>
      </c>
      <c r="H211" s="197" t="s">
        <v>571</v>
      </c>
      <c r="I211" s="198">
        <v>44509</v>
      </c>
      <c r="J211" s="199">
        <v>40958</v>
      </c>
    </row>
    <row r="212" spans="1:10" x14ac:dyDescent="0.25">
      <c r="A212" s="196" t="s">
        <v>552</v>
      </c>
      <c r="B212" s="197">
        <v>373</v>
      </c>
      <c r="C212" s="197" t="s">
        <v>572</v>
      </c>
      <c r="D212" s="237" t="s">
        <v>553</v>
      </c>
      <c r="E212" s="197" t="s">
        <v>14</v>
      </c>
      <c r="F212" s="197" t="s">
        <v>15</v>
      </c>
      <c r="G212" s="197" t="s">
        <v>573</v>
      </c>
      <c r="H212" s="197" t="s">
        <v>574</v>
      </c>
      <c r="I212" s="198">
        <v>44509</v>
      </c>
      <c r="J212" s="199">
        <v>40958</v>
      </c>
    </row>
    <row r="213" spans="1:10" x14ac:dyDescent="0.25">
      <c r="A213" s="196" t="s">
        <v>552</v>
      </c>
      <c r="B213" s="197">
        <v>375</v>
      </c>
      <c r="C213" s="197" t="s">
        <v>575</v>
      </c>
      <c r="D213" s="237" t="s">
        <v>553</v>
      </c>
      <c r="E213" s="197" t="s">
        <v>14</v>
      </c>
      <c r="F213" s="197" t="s">
        <v>15</v>
      </c>
      <c r="G213" s="197" t="s">
        <v>576</v>
      </c>
      <c r="H213" s="197" t="s">
        <v>577</v>
      </c>
      <c r="I213" s="198">
        <v>44502</v>
      </c>
      <c r="J213" s="199">
        <v>69853</v>
      </c>
    </row>
    <row r="214" spans="1:10" x14ac:dyDescent="0.25">
      <c r="A214" s="196" t="s">
        <v>552</v>
      </c>
      <c r="B214" s="197">
        <v>378</v>
      </c>
      <c r="C214" s="197" t="s">
        <v>151</v>
      </c>
      <c r="D214" s="237" t="s">
        <v>553</v>
      </c>
      <c r="E214" s="197" t="s">
        <v>14</v>
      </c>
      <c r="F214" s="197" t="s">
        <v>15</v>
      </c>
      <c r="G214" s="197" t="s">
        <v>578</v>
      </c>
      <c r="H214" s="197" t="s">
        <v>579</v>
      </c>
      <c r="I214" s="198">
        <v>44509</v>
      </c>
      <c r="J214" s="199">
        <v>38778</v>
      </c>
    </row>
    <row r="215" spans="1:10" x14ac:dyDescent="0.25">
      <c r="A215" s="196" t="s">
        <v>552</v>
      </c>
      <c r="B215" s="197">
        <v>418</v>
      </c>
      <c r="C215" s="197" t="s">
        <v>440</v>
      </c>
      <c r="D215" s="237" t="s">
        <v>553</v>
      </c>
      <c r="E215" s="197" t="s">
        <v>14</v>
      </c>
      <c r="F215" s="197" t="s">
        <v>15</v>
      </c>
      <c r="G215" s="197" t="s">
        <v>580</v>
      </c>
      <c r="H215" s="197" t="s">
        <v>581</v>
      </c>
      <c r="I215" s="198">
        <v>44903</v>
      </c>
      <c r="J215" s="199">
        <v>46472</v>
      </c>
    </row>
    <row r="216" spans="1:10" x14ac:dyDescent="0.25">
      <c r="A216" s="196" t="s">
        <v>552</v>
      </c>
      <c r="B216" s="197">
        <v>528</v>
      </c>
      <c r="C216" s="197" t="s">
        <v>43</v>
      </c>
      <c r="D216" s="237" t="s">
        <v>553</v>
      </c>
      <c r="E216" s="197" t="s">
        <v>14</v>
      </c>
      <c r="F216" s="197" t="s">
        <v>15</v>
      </c>
      <c r="G216" s="197" t="s">
        <v>582</v>
      </c>
      <c r="H216" s="197" t="s">
        <v>583</v>
      </c>
      <c r="I216" s="198">
        <v>42922</v>
      </c>
      <c r="J216" s="199">
        <v>31116</v>
      </c>
    </row>
    <row r="217" spans="1:10" x14ac:dyDescent="0.25">
      <c r="A217" s="196" t="s">
        <v>552</v>
      </c>
      <c r="B217" s="197">
        <v>557</v>
      </c>
      <c r="C217" s="197" t="s">
        <v>584</v>
      </c>
      <c r="D217" s="237" t="s">
        <v>553</v>
      </c>
      <c r="E217" s="197" t="s">
        <v>14</v>
      </c>
      <c r="F217" s="197" t="s">
        <v>15</v>
      </c>
      <c r="G217" s="197" t="s">
        <v>585</v>
      </c>
      <c r="H217" s="197" t="s">
        <v>586</v>
      </c>
      <c r="I217" s="198">
        <v>43047</v>
      </c>
      <c r="J217" s="199">
        <v>52784</v>
      </c>
    </row>
    <row r="218" spans="1:10" x14ac:dyDescent="0.25">
      <c r="A218" s="196" t="s">
        <v>552</v>
      </c>
      <c r="B218" s="197">
        <v>578</v>
      </c>
      <c r="C218" s="197" t="s">
        <v>587</v>
      </c>
      <c r="D218" s="237" t="s">
        <v>553</v>
      </c>
      <c r="E218" s="197" t="s">
        <v>14</v>
      </c>
      <c r="F218" s="197" t="s">
        <v>15</v>
      </c>
      <c r="G218" s="197" t="s">
        <v>588</v>
      </c>
      <c r="H218" s="197" t="s">
        <v>589</v>
      </c>
      <c r="I218" s="198">
        <v>43110</v>
      </c>
      <c r="J218" s="199">
        <v>21000</v>
      </c>
    </row>
    <row r="219" spans="1:10" x14ac:dyDescent="0.25">
      <c r="A219" s="196" t="s">
        <v>552</v>
      </c>
      <c r="B219" s="197">
        <v>585</v>
      </c>
      <c r="C219" s="197" t="s">
        <v>415</v>
      </c>
      <c r="D219" s="237" t="s">
        <v>553</v>
      </c>
      <c r="E219" s="197" t="s">
        <v>14</v>
      </c>
      <c r="F219" s="197" t="s">
        <v>15</v>
      </c>
      <c r="G219" s="197" t="s">
        <v>590</v>
      </c>
      <c r="H219" s="197" t="s">
        <v>591</v>
      </c>
      <c r="I219" s="198">
        <v>43136</v>
      </c>
      <c r="J219" s="199">
        <v>35623</v>
      </c>
    </row>
    <row r="220" spans="1:10" x14ac:dyDescent="0.25">
      <c r="A220" s="196" t="s">
        <v>552</v>
      </c>
      <c r="B220" s="197">
        <v>587</v>
      </c>
      <c r="C220" s="197" t="s">
        <v>415</v>
      </c>
      <c r="D220" s="237" t="s">
        <v>553</v>
      </c>
      <c r="E220" s="197" t="s">
        <v>14</v>
      </c>
      <c r="F220" s="197" t="s">
        <v>15</v>
      </c>
      <c r="G220" s="197" t="s">
        <v>592</v>
      </c>
      <c r="H220" s="197" t="s">
        <v>593</v>
      </c>
      <c r="I220" s="198">
        <v>43136</v>
      </c>
      <c r="J220" s="199">
        <v>35623</v>
      </c>
    </row>
    <row r="221" spans="1:10" x14ac:dyDescent="0.25">
      <c r="A221" s="196" t="s">
        <v>552</v>
      </c>
      <c r="B221" s="197">
        <v>590</v>
      </c>
      <c r="C221" s="197" t="s">
        <v>58</v>
      </c>
      <c r="D221" s="237" t="s">
        <v>553</v>
      </c>
      <c r="E221" s="197" t="s">
        <v>14</v>
      </c>
      <c r="F221" s="197" t="s">
        <v>15</v>
      </c>
      <c r="G221" s="197" t="s">
        <v>594</v>
      </c>
      <c r="H221" s="197" t="s">
        <v>595</v>
      </c>
      <c r="I221" s="198">
        <v>43136</v>
      </c>
      <c r="J221" s="199">
        <v>36724</v>
      </c>
    </row>
    <row r="222" spans="1:10" x14ac:dyDescent="0.25">
      <c r="A222" s="196" t="s">
        <v>552</v>
      </c>
      <c r="B222" s="197">
        <v>616</v>
      </c>
      <c r="C222" s="197" t="s">
        <v>58</v>
      </c>
      <c r="D222" s="237" t="s">
        <v>553</v>
      </c>
      <c r="E222" s="197" t="s">
        <v>14</v>
      </c>
      <c r="F222" s="197" t="s">
        <v>15</v>
      </c>
      <c r="G222" s="197" t="s">
        <v>596</v>
      </c>
      <c r="H222" s="197" t="s">
        <v>597</v>
      </c>
      <c r="I222" s="198">
        <v>43265</v>
      </c>
      <c r="J222" s="199">
        <v>32399</v>
      </c>
    </row>
    <row r="223" spans="1:10" x14ac:dyDescent="0.25">
      <c r="A223" s="196" t="s">
        <v>552</v>
      </c>
      <c r="B223" s="197">
        <v>617</v>
      </c>
      <c r="C223" s="197" t="s">
        <v>58</v>
      </c>
      <c r="D223" s="237" t="s">
        <v>553</v>
      </c>
      <c r="E223" s="197" t="s">
        <v>14</v>
      </c>
      <c r="F223" s="197" t="s">
        <v>15</v>
      </c>
      <c r="G223" s="197" t="s">
        <v>598</v>
      </c>
      <c r="H223" s="197" t="s">
        <v>599</v>
      </c>
      <c r="I223" s="198">
        <v>43265</v>
      </c>
      <c r="J223" s="199">
        <v>36860</v>
      </c>
    </row>
    <row r="224" spans="1:10" x14ac:dyDescent="0.25">
      <c r="A224" s="196" t="s">
        <v>552</v>
      </c>
      <c r="B224" s="197">
        <v>653</v>
      </c>
      <c r="C224" s="197" t="s">
        <v>600</v>
      </c>
      <c r="D224" s="237" t="s">
        <v>553</v>
      </c>
      <c r="E224" s="197" t="s">
        <v>14</v>
      </c>
      <c r="F224" s="197" t="s">
        <v>15</v>
      </c>
      <c r="G224" s="197" t="s">
        <v>601</v>
      </c>
      <c r="H224" s="197" t="s">
        <v>602</v>
      </c>
      <c r="I224" s="198">
        <v>43332</v>
      </c>
      <c r="J224" s="199">
        <v>64239</v>
      </c>
    </row>
    <row r="225" spans="1:10" x14ac:dyDescent="0.25">
      <c r="A225" s="196" t="s">
        <v>552</v>
      </c>
      <c r="B225" s="197">
        <v>729</v>
      </c>
      <c r="C225" s="197" t="s">
        <v>58</v>
      </c>
      <c r="D225" s="237" t="s">
        <v>553</v>
      </c>
      <c r="E225" s="197" t="s">
        <v>14</v>
      </c>
      <c r="F225" s="197" t="s">
        <v>15</v>
      </c>
      <c r="G225" s="197" t="s">
        <v>603</v>
      </c>
      <c r="H225" s="197" t="s">
        <v>604</v>
      </c>
      <c r="I225" s="198">
        <v>43453</v>
      </c>
      <c r="J225" s="199">
        <v>33061</v>
      </c>
    </row>
    <row r="226" spans="1:10" x14ac:dyDescent="0.25">
      <c r="A226" s="196" t="s">
        <v>552</v>
      </c>
      <c r="B226" s="197">
        <v>844</v>
      </c>
      <c r="C226" s="197" t="s">
        <v>605</v>
      </c>
      <c r="D226" s="237" t="s">
        <v>553</v>
      </c>
      <c r="E226" s="197" t="s">
        <v>14</v>
      </c>
      <c r="F226" s="197" t="s">
        <v>15</v>
      </c>
      <c r="G226" s="197" t="s">
        <v>606</v>
      </c>
      <c r="H226" s="197" t="s">
        <v>607</v>
      </c>
      <c r="I226" s="198">
        <v>41690</v>
      </c>
      <c r="J226" s="199">
        <v>29399</v>
      </c>
    </row>
    <row r="227" spans="1:10" x14ac:dyDescent="0.25">
      <c r="A227" s="196" t="s">
        <v>552</v>
      </c>
      <c r="B227" s="197">
        <v>885</v>
      </c>
      <c r="C227" s="197" t="s">
        <v>608</v>
      </c>
      <c r="D227" s="237" t="s">
        <v>553</v>
      </c>
      <c r="E227" s="197" t="s">
        <v>14</v>
      </c>
      <c r="F227" s="197" t="s">
        <v>15</v>
      </c>
      <c r="G227" s="197" t="s">
        <v>609</v>
      </c>
      <c r="H227" s="197" t="s">
        <v>610</v>
      </c>
      <c r="I227" s="198">
        <v>41940</v>
      </c>
      <c r="J227" s="199">
        <v>25600</v>
      </c>
    </row>
    <row r="228" spans="1:10" x14ac:dyDescent="0.25">
      <c r="A228" s="196" t="s">
        <v>552</v>
      </c>
      <c r="B228" s="197">
        <v>968</v>
      </c>
      <c r="C228" s="197" t="s">
        <v>611</v>
      </c>
      <c r="D228" s="237" t="s">
        <v>553</v>
      </c>
      <c r="E228" s="197" t="s">
        <v>14</v>
      </c>
      <c r="F228" s="197" t="s">
        <v>15</v>
      </c>
      <c r="G228" s="197" t="s">
        <v>612</v>
      </c>
      <c r="H228" s="197" t="s">
        <v>613</v>
      </c>
      <c r="I228" s="198">
        <v>42472</v>
      </c>
      <c r="J228" s="199">
        <v>32045</v>
      </c>
    </row>
    <row r="229" spans="1:10" x14ac:dyDescent="0.25">
      <c r="A229" s="196" t="s">
        <v>614</v>
      </c>
      <c r="B229" s="197">
        <v>140</v>
      </c>
      <c r="C229" s="197" t="s">
        <v>415</v>
      </c>
      <c r="D229" s="237" t="s">
        <v>115</v>
      </c>
      <c r="E229" s="197" t="s">
        <v>14</v>
      </c>
      <c r="F229" s="197" t="s">
        <v>15</v>
      </c>
      <c r="G229" s="197" t="s">
        <v>615</v>
      </c>
      <c r="H229" s="197" t="s">
        <v>616</v>
      </c>
      <c r="I229" s="198">
        <v>43475</v>
      </c>
      <c r="J229" s="199">
        <v>37139</v>
      </c>
    </row>
    <row r="230" spans="1:10" x14ac:dyDescent="0.25">
      <c r="A230" s="196" t="s">
        <v>614</v>
      </c>
      <c r="B230" s="197">
        <v>149</v>
      </c>
      <c r="C230" s="197" t="s">
        <v>558</v>
      </c>
      <c r="D230" s="237" t="s">
        <v>115</v>
      </c>
      <c r="E230" s="197" t="s">
        <v>14</v>
      </c>
      <c r="F230" s="197" t="s">
        <v>15</v>
      </c>
      <c r="G230" s="197" t="s">
        <v>617</v>
      </c>
      <c r="H230" s="197" t="s">
        <v>618</v>
      </c>
      <c r="I230" s="198">
        <v>43546</v>
      </c>
      <c r="J230" s="199">
        <v>51497</v>
      </c>
    </row>
    <row r="231" spans="1:10" ht="26.25" x14ac:dyDescent="0.25">
      <c r="A231" s="196" t="s">
        <v>614</v>
      </c>
      <c r="B231" s="197">
        <v>156</v>
      </c>
      <c r="C231" s="197" t="s">
        <v>619</v>
      </c>
      <c r="D231" s="237" t="s">
        <v>115</v>
      </c>
      <c r="E231" s="197" t="s">
        <v>14</v>
      </c>
      <c r="F231" s="197" t="s">
        <v>15</v>
      </c>
      <c r="G231" s="197" t="s">
        <v>620</v>
      </c>
      <c r="H231" s="197" t="s">
        <v>621</v>
      </c>
      <c r="I231" s="198">
        <v>43619</v>
      </c>
      <c r="J231" s="199">
        <v>59233</v>
      </c>
    </row>
    <row r="232" spans="1:10" x14ac:dyDescent="0.25">
      <c r="A232" s="196" t="s">
        <v>614</v>
      </c>
      <c r="B232" s="197">
        <v>158</v>
      </c>
      <c r="C232" s="197" t="s">
        <v>622</v>
      </c>
      <c r="D232" s="237" t="s">
        <v>115</v>
      </c>
      <c r="E232" s="197" t="s">
        <v>14</v>
      </c>
      <c r="F232" s="197" t="s">
        <v>15</v>
      </c>
      <c r="G232" s="197" t="s">
        <v>623</v>
      </c>
      <c r="H232" s="197" t="s">
        <v>624</v>
      </c>
      <c r="I232" s="198">
        <v>43629</v>
      </c>
      <c r="J232" s="199">
        <v>38598</v>
      </c>
    </row>
    <row r="233" spans="1:10" x14ac:dyDescent="0.25">
      <c r="A233" s="196" t="s">
        <v>614</v>
      </c>
      <c r="B233" s="197">
        <v>160</v>
      </c>
      <c r="C233" s="197" t="s">
        <v>622</v>
      </c>
      <c r="D233" s="237" t="s">
        <v>115</v>
      </c>
      <c r="E233" s="197" t="s">
        <v>14</v>
      </c>
      <c r="F233" s="197" t="s">
        <v>15</v>
      </c>
      <c r="G233" s="197" t="s">
        <v>625</v>
      </c>
      <c r="H233" s="197" t="s">
        <v>626</v>
      </c>
      <c r="I233" s="198">
        <v>43629</v>
      </c>
      <c r="J233" s="199">
        <v>38598</v>
      </c>
    </row>
    <row r="234" spans="1:10" ht="26.25" x14ac:dyDescent="0.25">
      <c r="A234" s="196" t="s">
        <v>614</v>
      </c>
      <c r="B234" s="197">
        <v>165</v>
      </c>
      <c r="C234" s="197" t="s">
        <v>627</v>
      </c>
      <c r="D234" s="237" t="s">
        <v>115</v>
      </c>
      <c r="E234" s="197" t="s">
        <v>14</v>
      </c>
      <c r="F234" s="197" t="s">
        <v>15</v>
      </c>
      <c r="G234" s="197" t="s">
        <v>628</v>
      </c>
      <c r="H234" s="197" t="s">
        <v>629</v>
      </c>
      <c r="I234" s="198">
        <v>43644</v>
      </c>
      <c r="J234" s="199">
        <v>18322</v>
      </c>
    </row>
    <row r="235" spans="1:10" x14ac:dyDescent="0.25">
      <c r="A235" s="196" t="s">
        <v>614</v>
      </c>
      <c r="B235" s="197">
        <v>168</v>
      </c>
      <c r="C235" s="197" t="s">
        <v>630</v>
      </c>
      <c r="D235" s="237" t="s">
        <v>115</v>
      </c>
      <c r="E235" s="197" t="s">
        <v>14</v>
      </c>
      <c r="F235" s="197" t="s">
        <v>15</v>
      </c>
      <c r="G235" s="197" t="s">
        <v>631</v>
      </c>
      <c r="H235" s="197" t="s">
        <v>632</v>
      </c>
      <c r="I235" s="198">
        <v>42562</v>
      </c>
      <c r="J235" s="199">
        <v>28624</v>
      </c>
    </row>
    <row r="236" spans="1:10" x14ac:dyDescent="0.25">
      <c r="A236" s="196" t="s">
        <v>614</v>
      </c>
      <c r="B236" s="197">
        <v>197</v>
      </c>
      <c r="C236" s="197" t="s">
        <v>369</v>
      </c>
      <c r="D236" s="237" t="s">
        <v>115</v>
      </c>
      <c r="E236" s="197" t="s">
        <v>14</v>
      </c>
      <c r="F236" s="197" t="s">
        <v>15</v>
      </c>
      <c r="G236" s="197" t="s">
        <v>633</v>
      </c>
      <c r="H236" s="197" t="s">
        <v>634</v>
      </c>
      <c r="I236" s="198">
        <v>43731</v>
      </c>
      <c r="J236" s="199">
        <v>37439</v>
      </c>
    </row>
    <row r="237" spans="1:10" x14ac:dyDescent="0.25">
      <c r="A237" s="196" t="s">
        <v>614</v>
      </c>
      <c r="B237" s="197">
        <v>226</v>
      </c>
      <c r="C237" s="197" t="s">
        <v>558</v>
      </c>
      <c r="D237" s="237" t="s">
        <v>115</v>
      </c>
      <c r="E237" s="197" t="s">
        <v>14</v>
      </c>
      <c r="F237" s="197" t="s">
        <v>15</v>
      </c>
      <c r="G237" s="197" t="s">
        <v>635</v>
      </c>
      <c r="H237" s="197" t="s">
        <v>636</v>
      </c>
      <c r="I237" s="198">
        <v>43871</v>
      </c>
      <c r="J237" s="199">
        <v>32298</v>
      </c>
    </row>
    <row r="238" spans="1:10" x14ac:dyDescent="0.25">
      <c r="A238" s="196" t="s">
        <v>614</v>
      </c>
      <c r="B238" s="197">
        <v>302</v>
      </c>
      <c r="C238" s="197" t="s">
        <v>637</v>
      </c>
      <c r="D238" s="237" t="s">
        <v>115</v>
      </c>
      <c r="E238" s="197" t="s">
        <v>14</v>
      </c>
      <c r="F238" s="197" t="s">
        <v>15</v>
      </c>
      <c r="G238" s="197" t="s">
        <v>638</v>
      </c>
      <c r="H238" s="197" t="s">
        <v>639</v>
      </c>
      <c r="I238" s="198">
        <v>44209</v>
      </c>
      <c r="J238" s="199">
        <v>64075</v>
      </c>
    </row>
    <row r="239" spans="1:10" x14ac:dyDescent="0.25">
      <c r="A239" s="196" t="s">
        <v>614</v>
      </c>
      <c r="B239" s="197">
        <v>330</v>
      </c>
      <c r="C239" s="197" t="s">
        <v>640</v>
      </c>
      <c r="D239" s="237" t="s">
        <v>115</v>
      </c>
      <c r="E239" s="197" t="s">
        <v>14</v>
      </c>
      <c r="F239" s="197" t="s">
        <v>15</v>
      </c>
      <c r="G239" s="197" t="s">
        <v>641</v>
      </c>
      <c r="H239" s="197" t="s">
        <v>642</v>
      </c>
      <c r="I239" s="198">
        <v>44365</v>
      </c>
      <c r="J239" s="199">
        <v>61441</v>
      </c>
    </row>
    <row r="240" spans="1:10" x14ac:dyDescent="0.25">
      <c r="A240" s="196" t="s">
        <v>614</v>
      </c>
      <c r="B240" s="197">
        <v>335</v>
      </c>
      <c r="C240" s="197" t="s">
        <v>640</v>
      </c>
      <c r="D240" s="237" t="s">
        <v>115</v>
      </c>
      <c r="E240" s="197" t="s">
        <v>14</v>
      </c>
      <c r="F240" s="197" t="s">
        <v>15</v>
      </c>
      <c r="G240" s="200" t="s">
        <v>643</v>
      </c>
      <c r="H240" s="197" t="s">
        <v>644</v>
      </c>
      <c r="I240" s="198">
        <v>44417</v>
      </c>
      <c r="J240" s="199">
        <v>61441</v>
      </c>
    </row>
    <row r="241" spans="1:10" x14ac:dyDescent="0.25">
      <c r="A241" s="196" t="s">
        <v>614</v>
      </c>
      <c r="B241" s="197">
        <v>349</v>
      </c>
      <c r="C241" s="197" t="s">
        <v>572</v>
      </c>
      <c r="D241" s="237" t="s">
        <v>115</v>
      </c>
      <c r="E241" s="197" t="s">
        <v>14</v>
      </c>
      <c r="F241" s="197" t="s">
        <v>15</v>
      </c>
      <c r="G241" s="197" t="s">
        <v>645</v>
      </c>
      <c r="H241" s="197" t="s">
        <v>646</v>
      </c>
      <c r="I241" s="198">
        <v>44473</v>
      </c>
      <c r="J241" s="199">
        <v>40394</v>
      </c>
    </row>
    <row r="242" spans="1:10" x14ac:dyDescent="0.25">
      <c r="A242" s="196" t="s">
        <v>614</v>
      </c>
      <c r="B242" s="197">
        <v>370</v>
      </c>
      <c r="C242" s="197" t="s">
        <v>647</v>
      </c>
      <c r="D242" s="237" t="s">
        <v>115</v>
      </c>
      <c r="E242" s="197" t="s">
        <v>14</v>
      </c>
      <c r="F242" s="197" t="s">
        <v>15</v>
      </c>
      <c r="G242" s="197" t="s">
        <v>648</v>
      </c>
      <c r="H242" s="197" t="s">
        <v>649</v>
      </c>
      <c r="I242" s="198">
        <v>44509</v>
      </c>
      <c r="J242" s="199">
        <v>38778</v>
      </c>
    </row>
    <row r="243" spans="1:10" x14ac:dyDescent="0.25">
      <c r="A243" s="196" t="s">
        <v>614</v>
      </c>
      <c r="B243" s="197">
        <v>402</v>
      </c>
      <c r="C243" s="197" t="s">
        <v>307</v>
      </c>
      <c r="D243" s="237" t="s">
        <v>115</v>
      </c>
      <c r="E243" s="197" t="s">
        <v>14</v>
      </c>
      <c r="F243" s="197" t="s">
        <v>15</v>
      </c>
      <c r="G243" s="197" t="s">
        <v>650</v>
      </c>
      <c r="H243" s="197" t="s">
        <v>651</v>
      </c>
      <c r="I243" s="198">
        <v>44839</v>
      </c>
      <c r="J243" s="199">
        <v>37658</v>
      </c>
    </row>
    <row r="244" spans="1:10" x14ac:dyDescent="0.25">
      <c r="A244" s="196" t="s">
        <v>614</v>
      </c>
      <c r="B244" s="197">
        <v>403</v>
      </c>
      <c r="C244" s="197" t="s">
        <v>307</v>
      </c>
      <c r="D244" s="237" t="s">
        <v>115</v>
      </c>
      <c r="E244" s="197" t="s">
        <v>14</v>
      </c>
      <c r="F244" s="197" t="s">
        <v>15</v>
      </c>
      <c r="G244" s="197" t="s">
        <v>652</v>
      </c>
      <c r="H244" s="197" t="s">
        <v>653</v>
      </c>
      <c r="I244" s="198">
        <v>44839</v>
      </c>
      <c r="J244" s="199">
        <v>37658</v>
      </c>
    </row>
    <row r="245" spans="1:10" ht="26.25" x14ac:dyDescent="0.25">
      <c r="A245" s="196" t="s">
        <v>614</v>
      </c>
      <c r="B245" s="197">
        <v>422</v>
      </c>
      <c r="C245" s="197" t="s">
        <v>465</v>
      </c>
      <c r="D245" s="237" t="s">
        <v>115</v>
      </c>
      <c r="E245" s="197" t="s">
        <v>14</v>
      </c>
      <c r="F245" s="197" t="s">
        <v>15</v>
      </c>
      <c r="G245" s="197" t="s">
        <v>654</v>
      </c>
      <c r="H245" s="197" t="s">
        <v>655</v>
      </c>
      <c r="I245" s="198">
        <v>44904</v>
      </c>
      <c r="J245" s="199">
        <v>76411</v>
      </c>
    </row>
    <row r="246" spans="1:10" ht="26.25" x14ac:dyDescent="0.25">
      <c r="A246" s="196" t="s">
        <v>614</v>
      </c>
      <c r="B246" s="197">
        <v>442</v>
      </c>
      <c r="C246" s="361" t="s">
        <v>656</v>
      </c>
      <c r="D246" s="362" t="s">
        <v>115</v>
      </c>
      <c r="E246" s="361" t="s">
        <v>14</v>
      </c>
      <c r="F246" s="361" t="s">
        <v>15</v>
      </c>
      <c r="G246" s="361" t="s">
        <v>657</v>
      </c>
      <c r="H246" s="361" t="s">
        <v>658</v>
      </c>
      <c r="I246" s="198">
        <v>45141</v>
      </c>
      <c r="J246" s="199">
        <v>84580</v>
      </c>
    </row>
    <row r="247" spans="1:10" x14ac:dyDescent="0.25">
      <c r="A247" s="196" t="s">
        <v>614</v>
      </c>
      <c r="B247" s="197">
        <v>477</v>
      </c>
      <c r="C247" s="361" t="s">
        <v>18</v>
      </c>
      <c r="D247" s="362" t="s">
        <v>115</v>
      </c>
      <c r="E247" s="361" t="s">
        <v>14</v>
      </c>
      <c r="F247" s="361" t="s">
        <v>15</v>
      </c>
      <c r="G247" s="361" t="s">
        <v>659</v>
      </c>
      <c r="H247" s="361" t="s">
        <v>660</v>
      </c>
      <c r="I247" s="198">
        <v>45369</v>
      </c>
      <c r="J247" s="199">
        <v>61082</v>
      </c>
    </row>
    <row r="248" spans="1:10" ht="26.25" x14ac:dyDescent="0.25">
      <c r="A248" s="196" t="s">
        <v>614</v>
      </c>
      <c r="B248" s="197">
        <v>490</v>
      </c>
      <c r="C248" s="361" t="s">
        <v>661</v>
      </c>
      <c r="D248" s="362" t="s">
        <v>115</v>
      </c>
      <c r="E248" s="361" t="s">
        <v>14</v>
      </c>
      <c r="F248" s="361" t="s">
        <v>15</v>
      </c>
      <c r="G248" s="361" t="s">
        <v>662</v>
      </c>
      <c r="H248" s="361" t="s">
        <v>663</v>
      </c>
      <c r="I248" s="198">
        <v>45425</v>
      </c>
      <c r="J248" s="199">
        <v>94543</v>
      </c>
    </row>
    <row r="249" spans="1:10" x14ac:dyDescent="0.25">
      <c r="A249" s="196" t="s">
        <v>614</v>
      </c>
      <c r="B249" s="197">
        <v>498</v>
      </c>
      <c r="C249" s="361" t="s">
        <v>408</v>
      </c>
      <c r="D249" s="362" t="s">
        <v>115</v>
      </c>
      <c r="E249" s="361" t="s">
        <v>14</v>
      </c>
      <c r="F249" s="361" t="s">
        <v>15</v>
      </c>
      <c r="G249" s="361" t="s">
        <v>664</v>
      </c>
      <c r="H249" s="361" t="s">
        <v>665</v>
      </c>
      <c r="I249" s="198">
        <v>45470</v>
      </c>
      <c r="J249" s="199">
        <v>51752</v>
      </c>
    </row>
    <row r="250" spans="1:10" x14ac:dyDescent="0.25">
      <c r="A250" s="196" t="s">
        <v>614</v>
      </c>
      <c r="B250" s="197">
        <v>501</v>
      </c>
      <c r="C250" s="197" t="s">
        <v>193</v>
      </c>
      <c r="D250" s="237" t="s">
        <v>115</v>
      </c>
      <c r="E250" s="197" t="s">
        <v>14</v>
      </c>
      <c r="F250" s="197" t="s">
        <v>15</v>
      </c>
      <c r="G250" s="197" t="s">
        <v>666</v>
      </c>
      <c r="H250" s="197" t="s">
        <v>667</v>
      </c>
      <c r="I250" s="198">
        <v>42705</v>
      </c>
      <c r="J250" s="199">
        <v>29086</v>
      </c>
    </row>
    <row r="251" spans="1:10" x14ac:dyDescent="0.25">
      <c r="A251" s="196" t="s">
        <v>614</v>
      </c>
      <c r="B251" s="197">
        <v>504</v>
      </c>
      <c r="C251" s="197" t="s">
        <v>477</v>
      </c>
      <c r="D251" s="237" t="s">
        <v>115</v>
      </c>
      <c r="E251" s="197" t="s">
        <v>14</v>
      </c>
      <c r="F251" s="197" t="s">
        <v>15</v>
      </c>
      <c r="G251" s="200" t="s">
        <v>668</v>
      </c>
      <c r="H251" s="197" t="s">
        <v>669</v>
      </c>
      <c r="I251" s="198">
        <v>42740</v>
      </c>
      <c r="J251" s="199">
        <v>34369</v>
      </c>
    </row>
    <row r="252" spans="1:10" x14ac:dyDescent="0.25">
      <c r="A252" s="196" t="s">
        <v>614</v>
      </c>
      <c r="B252" s="197">
        <v>508</v>
      </c>
      <c r="C252" s="197" t="s">
        <v>477</v>
      </c>
      <c r="D252" s="237" t="s">
        <v>115</v>
      </c>
      <c r="E252" s="197" t="s">
        <v>14</v>
      </c>
      <c r="F252" s="197" t="s">
        <v>15</v>
      </c>
      <c r="G252" s="200" t="s">
        <v>670</v>
      </c>
      <c r="H252" s="197" t="s">
        <v>671</v>
      </c>
      <c r="I252" s="198">
        <v>42740</v>
      </c>
      <c r="J252" s="199">
        <v>34369</v>
      </c>
    </row>
    <row r="253" spans="1:10" x14ac:dyDescent="0.25">
      <c r="A253" s="196" t="s">
        <v>614</v>
      </c>
      <c r="B253" s="197">
        <v>513</v>
      </c>
      <c r="C253" s="197" t="s">
        <v>672</v>
      </c>
      <c r="D253" s="237" t="s">
        <v>115</v>
      </c>
      <c r="E253" s="197" t="s">
        <v>14</v>
      </c>
      <c r="F253" s="197" t="s">
        <v>15</v>
      </c>
      <c r="G253" s="197" t="s">
        <v>673</v>
      </c>
      <c r="H253" s="197" t="s">
        <v>674</v>
      </c>
      <c r="I253" s="198">
        <v>42766</v>
      </c>
      <c r="J253" s="199">
        <v>17827</v>
      </c>
    </row>
    <row r="254" spans="1:10" x14ac:dyDescent="0.25">
      <c r="A254" s="196" t="s">
        <v>614</v>
      </c>
      <c r="B254" s="197">
        <v>525</v>
      </c>
      <c r="C254" s="197" t="s">
        <v>477</v>
      </c>
      <c r="D254" s="237" t="s">
        <v>115</v>
      </c>
      <c r="E254" s="197" t="s">
        <v>14</v>
      </c>
      <c r="F254" s="197" t="s">
        <v>15</v>
      </c>
      <c r="G254" s="197" t="s">
        <v>675</v>
      </c>
      <c r="H254" s="197" t="s">
        <v>676</v>
      </c>
      <c r="I254" s="198">
        <v>42908</v>
      </c>
      <c r="J254" s="199">
        <v>34589</v>
      </c>
    </row>
    <row r="255" spans="1:10" x14ac:dyDescent="0.25">
      <c r="A255" s="196" t="s">
        <v>614</v>
      </c>
      <c r="B255" s="197">
        <v>539</v>
      </c>
      <c r="C255" s="197" t="s">
        <v>43</v>
      </c>
      <c r="D255" s="237" t="s">
        <v>115</v>
      </c>
      <c r="E255" s="197" t="s">
        <v>14</v>
      </c>
      <c r="F255" s="197" t="s">
        <v>15</v>
      </c>
      <c r="G255" s="197" t="s">
        <v>677</v>
      </c>
      <c r="H255" s="197" t="s">
        <v>678</v>
      </c>
      <c r="I255" s="198">
        <v>42971</v>
      </c>
      <c r="J255" s="199">
        <v>31116</v>
      </c>
    </row>
    <row r="256" spans="1:10" x14ac:dyDescent="0.25">
      <c r="A256" s="196" t="s">
        <v>614</v>
      </c>
      <c r="B256" s="197">
        <v>545</v>
      </c>
      <c r="C256" s="197" t="s">
        <v>477</v>
      </c>
      <c r="D256" s="237" t="s">
        <v>115</v>
      </c>
      <c r="E256" s="197" t="s">
        <v>14</v>
      </c>
      <c r="F256" s="197" t="s">
        <v>15</v>
      </c>
      <c r="G256" s="197" t="s">
        <v>679</v>
      </c>
      <c r="H256" s="197" t="s">
        <v>680</v>
      </c>
      <c r="I256" s="198">
        <v>43013</v>
      </c>
      <c r="J256" s="199">
        <v>35078</v>
      </c>
    </row>
    <row r="257" spans="1:10" x14ac:dyDescent="0.25">
      <c r="A257" s="196" t="s">
        <v>614</v>
      </c>
      <c r="B257" s="197">
        <v>554</v>
      </c>
      <c r="C257" s="197" t="s">
        <v>58</v>
      </c>
      <c r="D257" s="237" t="s">
        <v>115</v>
      </c>
      <c r="E257" s="197" t="s">
        <v>14</v>
      </c>
      <c r="F257" s="197" t="s">
        <v>15</v>
      </c>
      <c r="G257" s="197" t="s">
        <v>681</v>
      </c>
      <c r="H257" s="197" t="s">
        <v>682</v>
      </c>
      <c r="I257" s="198">
        <v>43045</v>
      </c>
      <c r="J257" s="199">
        <v>32391</v>
      </c>
    </row>
    <row r="258" spans="1:10" x14ac:dyDescent="0.25">
      <c r="A258" s="196" t="s">
        <v>614</v>
      </c>
      <c r="B258" s="197">
        <v>556</v>
      </c>
      <c r="C258" s="197" t="s">
        <v>477</v>
      </c>
      <c r="D258" s="237" t="s">
        <v>115</v>
      </c>
      <c r="E258" s="197" t="s">
        <v>14</v>
      </c>
      <c r="F258" s="197" t="s">
        <v>15</v>
      </c>
      <c r="G258" s="197" t="s">
        <v>683</v>
      </c>
      <c r="H258" s="197" t="s">
        <v>684</v>
      </c>
      <c r="I258" s="198">
        <v>43045</v>
      </c>
      <c r="J258" s="199">
        <v>35103</v>
      </c>
    </row>
    <row r="259" spans="1:10" x14ac:dyDescent="0.25">
      <c r="A259" s="196" t="s">
        <v>614</v>
      </c>
      <c r="B259" s="197">
        <v>575</v>
      </c>
      <c r="C259" s="197" t="s">
        <v>685</v>
      </c>
      <c r="D259" s="237" t="s">
        <v>115</v>
      </c>
      <c r="E259" s="197" t="s">
        <v>14</v>
      </c>
      <c r="F259" s="197" t="s">
        <v>15</v>
      </c>
      <c r="G259" s="197" t="s">
        <v>686</v>
      </c>
      <c r="H259" s="197" t="s">
        <v>687</v>
      </c>
      <c r="I259" s="198">
        <v>43081</v>
      </c>
      <c r="J259" s="199">
        <v>29750</v>
      </c>
    </row>
    <row r="260" spans="1:10" x14ac:dyDescent="0.25">
      <c r="A260" s="196" t="s">
        <v>614</v>
      </c>
      <c r="B260" s="197">
        <v>648</v>
      </c>
      <c r="C260" s="197" t="s">
        <v>688</v>
      </c>
      <c r="D260" s="237" t="s">
        <v>115</v>
      </c>
      <c r="E260" s="197" t="s">
        <v>14</v>
      </c>
      <c r="F260" s="197" t="s">
        <v>15</v>
      </c>
      <c r="G260" s="197" t="s">
        <v>689</v>
      </c>
      <c r="H260" s="197" t="s">
        <v>690</v>
      </c>
      <c r="I260" s="198">
        <v>43327</v>
      </c>
      <c r="J260" s="199">
        <v>66205</v>
      </c>
    </row>
    <row r="261" spans="1:10" x14ac:dyDescent="0.25">
      <c r="A261" s="196" t="s">
        <v>614</v>
      </c>
      <c r="B261" s="197">
        <v>658</v>
      </c>
      <c r="C261" s="197" t="s">
        <v>691</v>
      </c>
      <c r="D261" s="237" t="s">
        <v>115</v>
      </c>
      <c r="E261" s="197" t="s">
        <v>14</v>
      </c>
      <c r="F261" s="197" t="s">
        <v>15</v>
      </c>
      <c r="G261" s="197" t="s">
        <v>692</v>
      </c>
      <c r="H261" s="197" t="s">
        <v>693</v>
      </c>
      <c r="I261" s="198">
        <v>43371</v>
      </c>
      <c r="J261" s="199">
        <v>67000</v>
      </c>
    </row>
    <row r="262" spans="1:10" x14ac:dyDescent="0.25">
      <c r="A262" s="196" t="s">
        <v>614</v>
      </c>
      <c r="B262" s="197">
        <v>718</v>
      </c>
      <c r="C262" s="197" t="s">
        <v>58</v>
      </c>
      <c r="D262" s="237" t="s">
        <v>115</v>
      </c>
      <c r="E262" s="197" t="s">
        <v>14</v>
      </c>
      <c r="F262" s="197" t="s">
        <v>15</v>
      </c>
      <c r="G262" s="197" t="s">
        <v>694</v>
      </c>
      <c r="H262" s="197" t="s">
        <v>695</v>
      </c>
      <c r="I262" s="198">
        <v>43451</v>
      </c>
      <c r="J262" s="199">
        <v>33729</v>
      </c>
    </row>
    <row r="263" spans="1:10" x14ac:dyDescent="0.25">
      <c r="A263" s="196" t="s">
        <v>614</v>
      </c>
      <c r="B263" s="197">
        <v>857</v>
      </c>
      <c r="C263" s="197" t="s">
        <v>696</v>
      </c>
      <c r="D263" s="237" t="s">
        <v>115</v>
      </c>
      <c r="E263" s="197" t="s">
        <v>14</v>
      </c>
      <c r="F263" s="197" t="s">
        <v>15</v>
      </c>
      <c r="G263" s="197" t="s">
        <v>697</v>
      </c>
      <c r="H263" s="197" t="s">
        <v>698</v>
      </c>
      <c r="I263" s="198">
        <v>41726</v>
      </c>
      <c r="J263" s="199">
        <v>20201</v>
      </c>
    </row>
    <row r="264" spans="1:10" x14ac:dyDescent="0.25">
      <c r="A264" s="196" t="s">
        <v>614</v>
      </c>
      <c r="B264" s="197">
        <v>905</v>
      </c>
      <c r="C264" s="197" t="s">
        <v>238</v>
      </c>
      <c r="D264" s="237" t="s">
        <v>115</v>
      </c>
      <c r="E264" s="197" t="s">
        <v>14</v>
      </c>
      <c r="F264" s="197" t="s">
        <v>15</v>
      </c>
      <c r="G264" s="197" t="s">
        <v>699</v>
      </c>
      <c r="H264" s="197" t="s">
        <v>700</v>
      </c>
      <c r="I264" s="198">
        <v>42040</v>
      </c>
      <c r="J264" s="199">
        <v>38769</v>
      </c>
    </row>
    <row r="265" spans="1:10" x14ac:dyDescent="0.25">
      <c r="A265" s="196" t="s">
        <v>614</v>
      </c>
      <c r="B265" s="197">
        <v>928</v>
      </c>
      <c r="C265" s="197" t="s">
        <v>701</v>
      </c>
      <c r="D265" s="237" t="s">
        <v>115</v>
      </c>
      <c r="E265" s="197" t="s">
        <v>14</v>
      </c>
      <c r="F265" s="197" t="s">
        <v>15</v>
      </c>
      <c r="G265" s="197" t="s">
        <v>702</v>
      </c>
      <c r="H265" s="197" t="s">
        <v>703</v>
      </c>
      <c r="I265" s="198">
        <v>42285</v>
      </c>
      <c r="J265" s="199">
        <v>25702</v>
      </c>
    </row>
    <row r="266" spans="1:10" x14ac:dyDescent="0.25">
      <c r="A266" s="196" t="s">
        <v>614</v>
      </c>
      <c r="B266" s="197">
        <v>938</v>
      </c>
      <c r="C266" s="197" t="s">
        <v>704</v>
      </c>
      <c r="D266" s="237" t="s">
        <v>115</v>
      </c>
      <c r="E266" s="197" t="s">
        <v>14</v>
      </c>
      <c r="F266" s="197" t="s">
        <v>15</v>
      </c>
      <c r="G266" s="197" t="s">
        <v>705</v>
      </c>
      <c r="H266" s="197" t="s">
        <v>706</v>
      </c>
      <c r="I266" s="198">
        <v>42303</v>
      </c>
      <c r="J266" s="199">
        <v>29543</v>
      </c>
    </row>
    <row r="267" spans="1:10" x14ac:dyDescent="0.25">
      <c r="A267" s="196" t="s">
        <v>614</v>
      </c>
      <c r="B267" s="197">
        <v>978</v>
      </c>
      <c r="C267" s="197" t="s">
        <v>707</v>
      </c>
      <c r="D267" s="237" t="s">
        <v>115</v>
      </c>
      <c r="E267" s="197" t="s">
        <v>14</v>
      </c>
      <c r="F267" s="197" t="s">
        <v>15</v>
      </c>
      <c r="G267" s="197" t="s">
        <v>708</v>
      </c>
      <c r="H267" s="197" t="s">
        <v>709</v>
      </c>
      <c r="I267" s="198">
        <v>42500</v>
      </c>
      <c r="J267" s="199">
        <v>52620</v>
      </c>
    </row>
    <row r="268" spans="1:10" x14ac:dyDescent="0.25">
      <c r="A268" s="196" t="s">
        <v>614</v>
      </c>
      <c r="B268" s="197">
        <v>987</v>
      </c>
      <c r="C268" s="197" t="s">
        <v>543</v>
      </c>
      <c r="D268" s="237" t="s">
        <v>115</v>
      </c>
      <c r="E268" s="197" t="s">
        <v>14</v>
      </c>
      <c r="F268" s="197" t="s">
        <v>15</v>
      </c>
      <c r="G268" s="197" t="s">
        <v>710</v>
      </c>
      <c r="H268" s="197" t="s">
        <v>711</v>
      </c>
      <c r="I268" s="198">
        <v>42556</v>
      </c>
      <c r="J268" s="199">
        <v>57997</v>
      </c>
    </row>
    <row r="269" spans="1:10" x14ac:dyDescent="0.25">
      <c r="A269" s="196" t="s">
        <v>614</v>
      </c>
      <c r="B269" s="197">
        <v>993</v>
      </c>
      <c r="C269" s="197" t="s">
        <v>712</v>
      </c>
      <c r="D269" s="237" t="s">
        <v>115</v>
      </c>
      <c r="E269" s="197" t="s">
        <v>14</v>
      </c>
      <c r="F269" s="197" t="s">
        <v>15</v>
      </c>
      <c r="G269" s="197" t="s">
        <v>713</v>
      </c>
      <c r="H269" s="197" t="s">
        <v>714</v>
      </c>
      <c r="I269" s="198">
        <v>42594</v>
      </c>
      <c r="J269" s="199">
        <v>35439</v>
      </c>
    </row>
    <row r="270" spans="1:10" x14ac:dyDescent="0.25">
      <c r="A270" s="196" t="s">
        <v>715</v>
      </c>
      <c r="B270" s="197">
        <v>139</v>
      </c>
      <c r="C270" s="197" t="s">
        <v>415</v>
      </c>
      <c r="D270" s="237" t="s">
        <v>34</v>
      </c>
      <c r="E270" s="197" t="s">
        <v>14</v>
      </c>
      <c r="F270" s="197" t="s">
        <v>15</v>
      </c>
      <c r="G270" s="197" t="s">
        <v>716</v>
      </c>
      <c r="H270" s="197" t="s">
        <v>717</v>
      </c>
      <c r="I270" s="198">
        <v>43475</v>
      </c>
      <c r="J270" s="199">
        <v>36139</v>
      </c>
    </row>
    <row r="271" spans="1:10" x14ac:dyDescent="0.25">
      <c r="A271" s="196" t="s">
        <v>715</v>
      </c>
      <c r="B271" s="197">
        <v>153</v>
      </c>
      <c r="C271" s="197" t="s">
        <v>622</v>
      </c>
      <c r="D271" s="237" t="s">
        <v>34</v>
      </c>
      <c r="E271" s="197" t="s">
        <v>14</v>
      </c>
      <c r="F271" s="197" t="s">
        <v>15</v>
      </c>
      <c r="G271" s="197" t="s">
        <v>718</v>
      </c>
      <c r="H271" s="197" t="s">
        <v>719</v>
      </c>
      <c r="I271" s="198">
        <v>43585</v>
      </c>
      <c r="J271" s="199">
        <v>36862</v>
      </c>
    </row>
    <row r="272" spans="1:10" x14ac:dyDescent="0.25">
      <c r="A272" s="196" t="s">
        <v>715</v>
      </c>
      <c r="B272" s="197">
        <v>163</v>
      </c>
      <c r="C272" s="197" t="s">
        <v>369</v>
      </c>
      <c r="D272" s="237" t="s">
        <v>34</v>
      </c>
      <c r="E272" s="197" t="s">
        <v>14</v>
      </c>
      <c r="F272" s="197" t="s">
        <v>15</v>
      </c>
      <c r="G272" s="197" t="s">
        <v>720</v>
      </c>
      <c r="H272" s="197" t="s">
        <v>721</v>
      </c>
      <c r="I272" s="198">
        <v>43644</v>
      </c>
      <c r="J272" s="199">
        <v>36077</v>
      </c>
    </row>
    <row r="273" spans="1:10" x14ac:dyDescent="0.25">
      <c r="A273" s="196" t="s">
        <v>715</v>
      </c>
      <c r="B273" s="197">
        <v>173</v>
      </c>
      <c r="C273" s="197" t="s">
        <v>421</v>
      </c>
      <c r="D273" s="237" t="s">
        <v>34</v>
      </c>
      <c r="E273" s="197" t="s">
        <v>14</v>
      </c>
      <c r="F273" s="197" t="s">
        <v>15</v>
      </c>
      <c r="G273" s="197" t="s">
        <v>722</v>
      </c>
      <c r="H273" s="197" t="s">
        <v>723</v>
      </c>
      <c r="I273" s="198">
        <v>43713</v>
      </c>
      <c r="J273" s="199">
        <v>37960</v>
      </c>
    </row>
    <row r="274" spans="1:10" ht="26.25" x14ac:dyDescent="0.25">
      <c r="A274" s="196" t="s">
        <v>715</v>
      </c>
      <c r="B274" s="197">
        <v>238</v>
      </c>
      <c r="C274" s="197" t="s">
        <v>724</v>
      </c>
      <c r="D274" s="237" t="s">
        <v>34</v>
      </c>
      <c r="E274" s="197" t="s">
        <v>14</v>
      </c>
      <c r="F274" s="197" t="s">
        <v>15</v>
      </c>
      <c r="G274" s="197" t="s">
        <v>725</v>
      </c>
      <c r="H274" s="197" t="s">
        <v>726</v>
      </c>
      <c r="I274" s="198">
        <v>43931</v>
      </c>
      <c r="J274" s="199">
        <v>59858</v>
      </c>
    </row>
    <row r="275" spans="1:10" x14ac:dyDescent="0.25">
      <c r="A275" s="196" t="s">
        <v>715</v>
      </c>
      <c r="B275" s="197">
        <v>273</v>
      </c>
      <c r="C275" s="197" t="s">
        <v>264</v>
      </c>
      <c r="D275" s="237" t="s">
        <v>34</v>
      </c>
      <c r="E275" s="197" t="s">
        <v>14</v>
      </c>
      <c r="F275" s="197" t="s">
        <v>15</v>
      </c>
      <c r="G275" s="197" t="s">
        <v>727</v>
      </c>
      <c r="H275" s="197" t="s">
        <v>728</v>
      </c>
      <c r="I275" s="198">
        <v>44054</v>
      </c>
      <c r="J275" s="199">
        <v>36265</v>
      </c>
    </row>
    <row r="276" spans="1:10" x14ac:dyDescent="0.25">
      <c r="A276" s="196" t="s">
        <v>715</v>
      </c>
      <c r="B276" s="197">
        <v>282</v>
      </c>
      <c r="C276" s="197" t="s">
        <v>431</v>
      </c>
      <c r="D276" s="237" t="s">
        <v>34</v>
      </c>
      <c r="E276" s="197" t="s">
        <v>14</v>
      </c>
      <c r="F276" s="197" t="s">
        <v>15</v>
      </c>
      <c r="G276" s="197" t="s">
        <v>729</v>
      </c>
      <c r="H276" s="197" t="s">
        <v>730</v>
      </c>
      <c r="I276" s="198">
        <v>44075</v>
      </c>
      <c r="J276" s="199">
        <v>55364</v>
      </c>
    </row>
    <row r="277" spans="1:10" x14ac:dyDescent="0.25">
      <c r="A277" s="196" t="s">
        <v>715</v>
      </c>
      <c r="B277" s="197">
        <v>333</v>
      </c>
      <c r="C277" s="197" t="s">
        <v>640</v>
      </c>
      <c r="D277" s="237" t="s">
        <v>34</v>
      </c>
      <c r="E277" s="197" t="s">
        <v>14</v>
      </c>
      <c r="F277" s="197" t="s">
        <v>15</v>
      </c>
      <c r="G277" s="197" t="s">
        <v>731</v>
      </c>
      <c r="H277" s="197" t="s">
        <v>732</v>
      </c>
      <c r="I277" s="198">
        <v>44378</v>
      </c>
      <c r="J277" s="199">
        <v>61441</v>
      </c>
    </row>
    <row r="278" spans="1:10" x14ac:dyDescent="0.25">
      <c r="A278" s="196" t="s">
        <v>715</v>
      </c>
      <c r="B278" s="197">
        <v>348</v>
      </c>
      <c r="C278" s="197" t="s">
        <v>281</v>
      </c>
      <c r="D278" s="237" t="s">
        <v>34</v>
      </c>
      <c r="E278" s="197" t="s">
        <v>14</v>
      </c>
      <c r="F278" s="197" t="s">
        <v>15</v>
      </c>
      <c r="G278" s="197" t="s">
        <v>733</v>
      </c>
      <c r="H278" s="197" t="s">
        <v>734</v>
      </c>
      <c r="I278" s="198">
        <v>44473</v>
      </c>
      <c r="J278" s="199">
        <v>37270</v>
      </c>
    </row>
    <row r="279" spans="1:10" x14ac:dyDescent="0.25">
      <c r="A279" s="196" t="s">
        <v>715</v>
      </c>
      <c r="B279" s="197">
        <v>362</v>
      </c>
      <c r="C279" s="197" t="s">
        <v>281</v>
      </c>
      <c r="D279" s="237" t="s">
        <v>34</v>
      </c>
      <c r="E279" s="197" t="s">
        <v>14</v>
      </c>
      <c r="F279" s="197" t="s">
        <v>15</v>
      </c>
      <c r="G279" s="197" t="s">
        <v>735</v>
      </c>
      <c r="H279" s="197" t="s">
        <v>736</v>
      </c>
      <c r="I279" s="198">
        <v>44503</v>
      </c>
      <c r="J279" s="199">
        <v>37270</v>
      </c>
    </row>
    <row r="280" spans="1:10" x14ac:dyDescent="0.25">
      <c r="A280" s="196" t="s">
        <v>715</v>
      </c>
      <c r="B280" s="197">
        <v>377</v>
      </c>
      <c r="C280" s="197" t="s">
        <v>440</v>
      </c>
      <c r="D280" s="237" t="s">
        <v>34</v>
      </c>
      <c r="E280" s="197" t="s">
        <v>14</v>
      </c>
      <c r="F280" s="197" t="s">
        <v>15</v>
      </c>
      <c r="G280" s="197" t="s">
        <v>737</v>
      </c>
      <c r="H280" s="197" t="s">
        <v>738</v>
      </c>
      <c r="I280" s="198">
        <v>44509</v>
      </c>
      <c r="J280" s="199">
        <v>40958</v>
      </c>
    </row>
    <row r="281" spans="1:10" x14ac:dyDescent="0.25">
      <c r="A281" s="196" t="s">
        <v>715</v>
      </c>
      <c r="B281" s="197">
        <v>382</v>
      </c>
      <c r="C281" s="197" t="s">
        <v>281</v>
      </c>
      <c r="D281" s="237" t="s">
        <v>34</v>
      </c>
      <c r="E281" s="197" t="s">
        <v>14</v>
      </c>
      <c r="F281" s="197" t="s">
        <v>15</v>
      </c>
      <c r="G281" s="197" t="s">
        <v>739</v>
      </c>
      <c r="H281" s="197" t="s">
        <v>740</v>
      </c>
      <c r="I281" s="198">
        <v>44627</v>
      </c>
      <c r="J281" s="199">
        <v>37374</v>
      </c>
    </row>
    <row r="282" spans="1:10" x14ac:dyDescent="0.25">
      <c r="A282" s="196" t="s">
        <v>715</v>
      </c>
      <c r="B282" s="197">
        <v>387</v>
      </c>
      <c r="C282" s="197" t="s">
        <v>284</v>
      </c>
      <c r="D282" s="237" t="s">
        <v>34</v>
      </c>
      <c r="E282" s="197" t="s">
        <v>14</v>
      </c>
      <c r="F282" s="197" t="s">
        <v>15</v>
      </c>
      <c r="G282" s="197" t="s">
        <v>741</v>
      </c>
      <c r="H282" s="197" t="s">
        <v>742</v>
      </c>
      <c r="I282" s="198">
        <v>44440</v>
      </c>
      <c r="J282" s="199">
        <v>46359</v>
      </c>
    </row>
    <row r="283" spans="1:10" ht="26.25" x14ac:dyDescent="0.25">
      <c r="A283" s="196" t="s">
        <v>715</v>
      </c>
      <c r="B283" s="197">
        <v>388</v>
      </c>
      <c r="C283" s="197" t="s">
        <v>289</v>
      </c>
      <c r="D283" s="237" t="s">
        <v>34</v>
      </c>
      <c r="E283" s="197" t="s">
        <v>14</v>
      </c>
      <c r="F283" s="197" t="s">
        <v>15</v>
      </c>
      <c r="G283" s="197" t="s">
        <v>743</v>
      </c>
      <c r="H283" s="197" t="s">
        <v>744</v>
      </c>
      <c r="I283" s="198">
        <v>44482</v>
      </c>
      <c r="J283" s="199">
        <v>43068</v>
      </c>
    </row>
    <row r="284" spans="1:10" x14ac:dyDescent="0.25">
      <c r="A284" s="196" t="s">
        <v>715</v>
      </c>
      <c r="B284" s="197">
        <v>407</v>
      </c>
      <c r="C284" s="197" t="s">
        <v>307</v>
      </c>
      <c r="D284" s="237" t="s">
        <v>34</v>
      </c>
      <c r="E284" s="197" t="s">
        <v>14</v>
      </c>
      <c r="F284" s="197" t="s">
        <v>15</v>
      </c>
      <c r="G284" s="197" t="s">
        <v>745</v>
      </c>
      <c r="H284" s="197" t="s">
        <v>746</v>
      </c>
      <c r="I284" s="198">
        <v>44861</v>
      </c>
      <c r="J284" s="199">
        <v>37658</v>
      </c>
    </row>
    <row r="285" spans="1:10" x14ac:dyDescent="0.25">
      <c r="A285" s="196" t="s">
        <v>715</v>
      </c>
      <c r="B285" s="197">
        <v>410</v>
      </c>
      <c r="C285" s="197" t="s">
        <v>440</v>
      </c>
      <c r="D285" s="237" t="s">
        <v>34</v>
      </c>
      <c r="E285" s="197" t="s">
        <v>14</v>
      </c>
      <c r="F285" s="197" t="s">
        <v>15</v>
      </c>
      <c r="G285" s="197" t="s">
        <v>747</v>
      </c>
      <c r="H285" s="197" t="s">
        <v>748</v>
      </c>
      <c r="I285" s="198">
        <v>44872</v>
      </c>
      <c r="J285" s="199">
        <v>46472</v>
      </c>
    </row>
    <row r="286" spans="1:10" x14ac:dyDescent="0.25">
      <c r="A286" s="196" t="s">
        <v>715</v>
      </c>
      <c r="B286" s="197">
        <v>429</v>
      </c>
      <c r="C286" s="197" t="s">
        <v>275</v>
      </c>
      <c r="D286" s="237" t="s">
        <v>34</v>
      </c>
      <c r="E286" s="197" t="s">
        <v>14</v>
      </c>
      <c r="F286" s="197" t="s">
        <v>15</v>
      </c>
      <c r="G286" s="200" t="s">
        <v>749</v>
      </c>
      <c r="H286" s="197" t="s">
        <v>750</v>
      </c>
      <c r="I286" s="198">
        <v>44177</v>
      </c>
      <c r="J286" s="199">
        <v>37611</v>
      </c>
    </row>
    <row r="287" spans="1:10" x14ac:dyDescent="0.25">
      <c r="A287" s="196" t="s">
        <v>715</v>
      </c>
      <c r="B287" s="197">
        <v>433</v>
      </c>
      <c r="C287" s="197" t="s">
        <v>163</v>
      </c>
      <c r="D287" s="237" t="s">
        <v>34</v>
      </c>
      <c r="E287" s="197" t="s">
        <v>14</v>
      </c>
      <c r="F287" s="197" t="s">
        <v>15</v>
      </c>
      <c r="G287" s="197" t="s">
        <v>751</v>
      </c>
      <c r="H287" s="197" t="s">
        <v>752</v>
      </c>
      <c r="I287" s="198">
        <v>45089</v>
      </c>
      <c r="J287" s="199">
        <v>48660</v>
      </c>
    </row>
    <row r="288" spans="1:10" x14ac:dyDescent="0.25">
      <c r="A288" s="196" t="s">
        <v>715</v>
      </c>
      <c r="B288" s="197">
        <v>434</v>
      </c>
      <c r="C288" s="197" t="s">
        <v>753</v>
      </c>
      <c r="D288" s="237" t="s">
        <v>34</v>
      </c>
      <c r="E288" s="197" t="s">
        <v>14</v>
      </c>
      <c r="F288" s="197" t="s">
        <v>15</v>
      </c>
      <c r="G288" s="197" t="s">
        <v>754</v>
      </c>
      <c r="H288" s="197" t="s">
        <v>755</v>
      </c>
      <c r="I288" s="198">
        <v>45096</v>
      </c>
      <c r="J288" s="199">
        <v>42063</v>
      </c>
    </row>
    <row r="289" spans="1:10" x14ac:dyDescent="0.25">
      <c r="A289" s="196" t="s">
        <v>715</v>
      </c>
      <c r="B289" s="197">
        <v>435</v>
      </c>
      <c r="C289" s="197" t="s">
        <v>79</v>
      </c>
      <c r="D289" s="237" t="s">
        <v>34</v>
      </c>
      <c r="E289" s="197" t="s">
        <v>14</v>
      </c>
      <c r="F289" s="197" t="s">
        <v>15</v>
      </c>
      <c r="G289" s="197" t="s">
        <v>756</v>
      </c>
      <c r="H289" s="197" t="s">
        <v>757</v>
      </c>
      <c r="I289" s="198">
        <v>45065</v>
      </c>
      <c r="J289" s="199">
        <v>34927</v>
      </c>
    </row>
    <row r="290" spans="1:10" x14ac:dyDescent="0.25">
      <c r="A290" s="196" t="s">
        <v>715</v>
      </c>
      <c r="B290" s="197">
        <v>457</v>
      </c>
      <c r="C290" s="361" t="s">
        <v>408</v>
      </c>
      <c r="D290" s="362" t="s">
        <v>34</v>
      </c>
      <c r="E290" s="361" t="s">
        <v>14</v>
      </c>
      <c r="F290" s="361" t="s">
        <v>15</v>
      </c>
      <c r="G290" s="361" t="s">
        <v>758</v>
      </c>
      <c r="H290" s="361" t="s">
        <v>759</v>
      </c>
      <c r="I290" s="198">
        <v>45483</v>
      </c>
      <c r="J290" s="199">
        <v>52422</v>
      </c>
    </row>
    <row r="291" spans="1:10" x14ac:dyDescent="0.25">
      <c r="A291" s="196" t="s">
        <v>715</v>
      </c>
      <c r="B291" s="197">
        <v>475</v>
      </c>
      <c r="C291" s="361" t="s">
        <v>408</v>
      </c>
      <c r="D291" s="362" t="s">
        <v>34</v>
      </c>
      <c r="E291" s="361" t="s">
        <v>14</v>
      </c>
      <c r="F291" s="361" t="s">
        <v>15</v>
      </c>
      <c r="G291" s="361" t="s">
        <v>760</v>
      </c>
      <c r="H291" s="361" t="s">
        <v>761</v>
      </c>
      <c r="I291" s="198">
        <v>45335</v>
      </c>
      <c r="J291" s="199">
        <v>53974</v>
      </c>
    </row>
    <row r="292" spans="1:10" ht="26.25" x14ac:dyDescent="0.25">
      <c r="A292" s="196" t="s">
        <v>715</v>
      </c>
      <c r="B292" s="197">
        <v>476</v>
      </c>
      <c r="C292" s="361" t="s">
        <v>661</v>
      </c>
      <c r="D292" s="362" t="s">
        <v>34</v>
      </c>
      <c r="E292" s="361" t="s">
        <v>14</v>
      </c>
      <c r="F292" s="361" t="s">
        <v>15</v>
      </c>
      <c r="G292" s="361" t="s">
        <v>762</v>
      </c>
      <c r="H292" s="361" t="s">
        <v>763</v>
      </c>
      <c r="I292" s="198">
        <v>45352</v>
      </c>
      <c r="J292" s="199">
        <v>93682</v>
      </c>
    </row>
    <row r="293" spans="1:10" x14ac:dyDescent="0.25">
      <c r="A293" s="196" t="s">
        <v>715</v>
      </c>
      <c r="B293" s="197">
        <v>487</v>
      </c>
      <c r="C293" s="361" t="s">
        <v>18</v>
      </c>
      <c r="D293" s="362" t="s">
        <v>34</v>
      </c>
      <c r="E293" s="361" t="s">
        <v>14</v>
      </c>
      <c r="F293" s="361" t="s">
        <v>15</v>
      </c>
      <c r="G293" s="361" t="s">
        <v>764</v>
      </c>
      <c r="H293" s="361" t="s">
        <v>765</v>
      </c>
      <c r="I293" s="198">
        <v>45330</v>
      </c>
      <c r="J293" s="199">
        <v>58257</v>
      </c>
    </row>
    <row r="294" spans="1:10" x14ac:dyDescent="0.25">
      <c r="A294" s="196" t="s">
        <v>715</v>
      </c>
      <c r="B294" s="197">
        <v>522</v>
      </c>
      <c r="C294" s="197" t="s">
        <v>480</v>
      </c>
      <c r="D294" s="237" t="s">
        <v>34</v>
      </c>
      <c r="E294" s="197" t="s">
        <v>14</v>
      </c>
      <c r="F294" s="197" t="s">
        <v>15</v>
      </c>
      <c r="G294" s="197" t="s">
        <v>766</v>
      </c>
      <c r="H294" s="197" t="s">
        <v>767</v>
      </c>
      <c r="I294" s="198">
        <v>42908</v>
      </c>
      <c r="J294" s="199">
        <v>50830</v>
      </c>
    </row>
    <row r="295" spans="1:10" x14ac:dyDescent="0.25">
      <c r="A295" s="196" t="s">
        <v>715</v>
      </c>
      <c r="B295" s="197">
        <v>529</v>
      </c>
      <c r="C295" s="197" t="s">
        <v>43</v>
      </c>
      <c r="D295" s="237" t="s">
        <v>34</v>
      </c>
      <c r="E295" s="197" t="s">
        <v>14</v>
      </c>
      <c r="F295" s="197" t="s">
        <v>15</v>
      </c>
      <c r="G295" s="197" t="s">
        <v>768</v>
      </c>
      <c r="H295" s="197" t="s">
        <v>769</v>
      </c>
      <c r="I295" s="198">
        <v>42934</v>
      </c>
      <c r="J295" s="199">
        <v>31116</v>
      </c>
    </row>
    <row r="296" spans="1:10" x14ac:dyDescent="0.25">
      <c r="A296" s="196" t="s">
        <v>715</v>
      </c>
      <c r="B296" s="197">
        <v>530</v>
      </c>
      <c r="C296" s="197" t="s">
        <v>477</v>
      </c>
      <c r="D296" s="237" t="s">
        <v>34</v>
      </c>
      <c r="E296" s="197" t="s">
        <v>14</v>
      </c>
      <c r="F296" s="197" t="s">
        <v>15</v>
      </c>
      <c r="G296" s="197" t="s">
        <v>770</v>
      </c>
      <c r="H296" s="197" t="s">
        <v>771</v>
      </c>
      <c r="I296" s="198">
        <v>42934</v>
      </c>
      <c r="J296" s="199">
        <v>34589</v>
      </c>
    </row>
    <row r="297" spans="1:10" x14ac:dyDescent="0.25">
      <c r="A297" s="196" t="s">
        <v>715</v>
      </c>
      <c r="B297" s="197">
        <v>572</v>
      </c>
      <c r="C297" s="197" t="s">
        <v>58</v>
      </c>
      <c r="D297" s="237" t="s">
        <v>34</v>
      </c>
      <c r="E297" s="197" t="s">
        <v>14</v>
      </c>
      <c r="F297" s="197" t="s">
        <v>15</v>
      </c>
      <c r="G297" s="197" t="s">
        <v>772</v>
      </c>
      <c r="H297" s="197" t="s">
        <v>773</v>
      </c>
      <c r="I297" s="198">
        <v>43081</v>
      </c>
      <c r="J297" s="199">
        <v>32999</v>
      </c>
    </row>
    <row r="298" spans="1:10" x14ac:dyDescent="0.25">
      <c r="A298" s="196" t="s">
        <v>715</v>
      </c>
      <c r="B298" s="197">
        <v>573</v>
      </c>
      <c r="C298" s="197" t="s">
        <v>58</v>
      </c>
      <c r="D298" s="237" t="s">
        <v>34</v>
      </c>
      <c r="E298" s="197" t="s">
        <v>14</v>
      </c>
      <c r="F298" s="197" t="s">
        <v>15</v>
      </c>
      <c r="G298" s="197" t="s">
        <v>774</v>
      </c>
      <c r="H298" s="197" t="s">
        <v>775</v>
      </c>
      <c r="I298" s="198">
        <v>43081</v>
      </c>
      <c r="J298" s="199">
        <v>33000</v>
      </c>
    </row>
    <row r="299" spans="1:10" x14ac:dyDescent="0.25">
      <c r="A299" s="196" t="s">
        <v>715</v>
      </c>
      <c r="B299" s="197">
        <v>577</v>
      </c>
      <c r="C299" s="197" t="s">
        <v>472</v>
      </c>
      <c r="D299" s="237" t="s">
        <v>34</v>
      </c>
      <c r="E299" s="197" t="s">
        <v>14</v>
      </c>
      <c r="F299" s="197" t="s">
        <v>15</v>
      </c>
      <c r="G299" s="197" t="s">
        <v>776</v>
      </c>
      <c r="H299" s="197" t="s">
        <v>777</v>
      </c>
      <c r="I299" s="198">
        <v>43110</v>
      </c>
      <c r="J299" s="199">
        <v>43260</v>
      </c>
    </row>
    <row r="300" spans="1:10" x14ac:dyDescent="0.25">
      <c r="A300" s="196" t="s">
        <v>715</v>
      </c>
      <c r="B300" s="197">
        <v>584</v>
      </c>
      <c r="C300" s="197" t="s">
        <v>477</v>
      </c>
      <c r="D300" s="237" t="s">
        <v>34</v>
      </c>
      <c r="E300" s="197" t="s">
        <v>14</v>
      </c>
      <c r="F300" s="197" t="s">
        <v>15</v>
      </c>
      <c r="G300" s="197" t="s">
        <v>778</v>
      </c>
      <c r="H300" s="197" t="s">
        <v>779</v>
      </c>
      <c r="I300" s="198">
        <v>43108</v>
      </c>
      <c r="J300" s="199">
        <v>35038</v>
      </c>
    </row>
    <row r="301" spans="1:10" x14ac:dyDescent="0.25">
      <c r="A301" s="196" t="s">
        <v>715</v>
      </c>
      <c r="B301" s="197">
        <v>588</v>
      </c>
      <c r="C301" s="197" t="s">
        <v>415</v>
      </c>
      <c r="D301" s="237" t="s">
        <v>34</v>
      </c>
      <c r="E301" s="197" t="s">
        <v>14</v>
      </c>
      <c r="F301" s="197" t="s">
        <v>15</v>
      </c>
      <c r="G301" s="197" t="s">
        <v>780</v>
      </c>
      <c r="H301" s="197" t="s">
        <v>781</v>
      </c>
      <c r="I301" s="198">
        <v>43136</v>
      </c>
      <c r="J301" s="199">
        <v>35623</v>
      </c>
    </row>
    <row r="302" spans="1:10" x14ac:dyDescent="0.25">
      <c r="A302" s="196" t="s">
        <v>715</v>
      </c>
      <c r="B302" s="197">
        <v>599</v>
      </c>
      <c r="C302" s="197" t="s">
        <v>513</v>
      </c>
      <c r="D302" s="237" t="s">
        <v>34</v>
      </c>
      <c r="E302" s="197" t="s">
        <v>14</v>
      </c>
      <c r="F302" s="197" t="s">
        <v>15</v>
      </c>
      <c r="G302" s="197" t="s">
        <v>782</v>
      </c>
      <c r="H302" s="197" t="s">
        <v>783</v>
      </c>
      <c r="I302" s="198">
        <v>43193</v>
      </c>
      <c r="J302" s="199">
        <v>53598</v>
      </c>
    </row>
    <row r="303" spans="1:10" x14ac:dyDescent="0.25">
      <c r="A303" s="196" t="s">
        <v>715</v>
      </c>
      <c r="B303" s="197">
        <v>636</v>
      </c>
      <c r="C303" s="197" t="s">
        <v>513</v>
      </c>
      <c r="D303" s="237" t="s">
        <v>34</v>
      </c>
      <c r="E303" s="197" t="s">
        <v>14</v>
      </c>
      <c r="F303" s="197" t="s">
        <v>15</v>
      </c>
      <c r="G303" s="197" t="s">
        <v>784</v>
      </c>
      <c r="H303" s="197" t="s">
        <v>785</v>
      </c>
      <c r="I303" s="198">
        <v>43274</v>
      </c>
      <c r="J303" s="199">
        <v>53738</v>
      </c>
    </row>
    <row r="304" spans="1:10" x14ac:dyDescent="0.25">
      <c r="A304" s="196" t="s">
        <v>715</v>
      </c>
      <c r="B304" s="197">
        <v>638</v>
      </c>
      <c r="C304" s="197" t="s">
        <v>513</v>
      </c>
      <c r="D304" s="237" t="s">
        <v>34</v>
      </c>
      <c r="E304" s="197" t="s">
        <v>14</v>
      </c>
      <c r="F304" s="197" t="s">
        <v>15</v>
      </c>
      <c r="G304" s="197" t="s">
        <v>786</v>
      </c>
      <c r="H304" s="197" t="s">
        <v>787</v>
      </c>
      <c r="I304" s="198">
        <v>43274</v>
      </c>
      <c r="J304" s="199">
        <v>59157</v>
      </c>
    </row>
    <row r="305" spans="1:10" x14ac:dyDescent="0.25">
      <c r="A305" s="196" t="s">
        <v>715</v>
      </c>
      <c r="B305" s="197">
        <v>643</v>
      </c>
      <c r="C305" s="197" t="s">
        <v>510</v>
      </c>
      <c r="D305" s="237" t="s">
        <v>34</v>
      </c>
      <c r="E305" s="197" t="s">
        <v>14</v>
      </c>
      <c r="F305" s="197" t="s">
        <v>15</v>
      </c>
      <c r="G305" s="197" t="s">
        <v>788</v>
      </c>
      <c r="H305" s="197" t="s">
        <v>789</v>
      </c>
      <c r="I305" s="198">
        <v>43290</v>
      </c>
      <c r="J305" s="199">
        <v>48183</v>
      </c>
    </row>
    <row r="306" spans="1:10" x14ac:dyDescent="0.25">
      <c r="A306" s="196" t="s">
        <v>715</v>
      </c>
      <c r="B306" s="197">
        <v>657</v>
      </c>
      <c r="C306" s="197" t="s">
        <v>790</v>
      </c>
      <c r="D306" s="237" t="s">
        <v>34</v>
      </c>
      <c r="E306" s="197" t="s">
        <v>14</v>
      </c>
      <c r="F306" s="197" t="s">
        <v>15</v>
      </c>
      <c r="G306" s="197" t="s">
        <v>791</v>
      </c>
      <c r="H306" s="197" t="s">
        <v>792</v>
      </c>
      <c r="I306" s="198">
        <v>43361</v>
      </c>
      <c r="J306" s="199">
        <v>28984</v>
      </c>
    </row>
    <row r="307" spans="1:10" x14ac:dyDescent="0.25">
      <c r="A307" s="196" t="s">
        <v>715</v>
      </c>
      <c r="B307" s="197">
        <v>665</v>
      </c>
      <c r="C307" s="197" t="s">
        <v>793</v>
      </c>
      <c r="D307" s="237" t="s">
        <v>34</v>
      </c>
      <c r="E307" s="197" t="s">
        <v>14</v>
      </c>
      <c r="F307" s="197" t="s">
        <v>15</v>
      </c>
      <c r="G307" s="197" t="s">
        <v>794</v>
      </c>
      <c r="H307" s="197" t="s">
        <v>795</v>
      </c>
      <c r="I307" s="198">
        <v>43413</v>
      </c>
      <c r="J307" s="199">
        <v>35384</v>
      </c>
    </row>
    <row r="308" spans="1:10" x14ac:dyDescent="0.25">
      <c r="A308" s="196" t="s">
        <v>715</v>
      </c>
      <c r="B308" s="197">
        <v>830</v>
      </c>
      <c r="C308" s="197" t="s">
        <v>796</v>
      </c>
      <c r="D308" s="237" t="s">
        <v>34</v>
      </c>
      <c r="E308" s="197" t="s">
        <v>14</v>
      </c>
      <c r="F308" s="197" t="s">
        <v>15</v>
      </c>
      <c r="G308" s="197" t="s">
        <v>797</v>
      </c>
      <c r="H308" s="197" t="s">
        <v>798</v>
      </c>
      <c r="I308" s="198">
        <v>43472</v>
      </c>
      <c r="J308" s="199">
        <v>67598</v>
      </c>
    </row>
    <row r="309" spans="1:10" x14ac:dyDescent="0.25">
      <c r="A309" s="196" t="s">
        <v>715</v>
      </c>
      <c r="B309" s="197">
        <v>841</v>
      </c>
      <c r="C309" s="197" t="s">
        <v>526</v>
      </c>
      <c r="D309" s="237" t="s">
        <v>34</v>
      </c>
      <c r="E309" s="197" t="s">
        <v>14</v>
      </c>
      <c r="F309" s="197" t="s">
        <v>15</v>
      </c>
      <c r="G309" s="197" t="s">
        <v>799</v>
      </c>
      <c r="H309" s="197" t="s">
        <v>800</v>
      </c>
      <c r="I309" s="198">
        <v>41690</v>
      </c>
      <c r="J309" s="199">
        <v>29300</v>
      </c>
    </row>
    <row r="310" spans="1:10" x14ac:dyDescent="0.25">
      <c r="A310" s="196" t="s">
        <v>715</v>
      </c>
      <c r="B310" s="197">
        <v>843</v>
      </c>
      <c r="C310" s="197" t="s">
        <v>526</v>
      </c>
      <c r="D310" s="237" t="s">
        <v>34</v>
      </c>
      <c r="E310" s="197" t="s">
        <v>14</v>
      </c>
      <c r="F310" s="197" t="s">
        <v>15</v>
      </c>
      <c r="G310" s="197" t="s">
        <v>801</v>
      </c>
      <c r="H310" s="197" t="s">
        <v>802</v>
      </c>
      <c r="I310" s="198">
        <v>41690</v>
      </c>
      <c r="J310" s="199">
        <v>29399</v>
      </c>
    </row>
    <row r="311" spans="1:10" x14ac:dyDescent="0.25">
      <c r="A311" s="196" t="s">
        <v>715</v>
      </c>
      <c r="B311" s="197">
        <v>926</v>
      </c>
      <c r="C311" s="197" t="s">
        <v>803</v>
      </c>
      <c r="D311" s="237" t="s">
        <v>34</v>
      </c>
      <c r="E311" s="197" t="s">
        <v>14</v>
      </c>
      <c r="F311" s="197" t="s">
        <v>15</v>
      </c>
      <c r="G311" s="197" t="s">
        <v>804</v>
      </c>
      <c r="H311" s="197" t="s">
        <v>805</v>
      </c>
      <c r="I311" s="198">
        <v>42289</v>
      </c>
      <c r="J311" s="199">
        <v>27400</v>
      </c>
    </row>
    <row r="312" spans="1:10" x14ac:dyDescent="0.25">
      <c r="A312" s="196" t="s">
        <v>715</v>
      </c>
      <c r="B312" s="197">
        <v>955</v>
      </c>
      <c r="C312" s="197" t="s">
        <v>535</v>
      </c>
      <c r="D312" s="237" t="s">
        <v>34</v>
      </c>
      <c r="E312" s="197" t="s">
        <v>14</v>
      </c>
      <c r="F312" s="197" t="s">
        <v>15</v>
      </c>
      <c r="G312" s="197" t="s">
        <v>806</v>
      </c>
      <c r="H312" s="197" t="s">
        <v>807</v>
      </c>
      <c r="I312" s="198">
        <v>42374</v>
      </c>
      <c r="J312" s="199">
        <v>32857</v>
      </c>
    </row>
    <row r="313" spans="1:10" x14ac:dyDescent="0.25">
      <c r="A313" s="196" t="s">
        <v>715</v>
      </c>
      <c r="B313" s="197">
        <v>970</v>
      </c>
      <c r="C313" s="197" t="s">
        <v>535</v>
      </c>
      <c r="D313" s="237" t="s">
        <v>34</v>
      </c>
      <c r="E313" s="197" t="s">
        <v>14</v>
      </c>
      <c r="F313" s="197" t="s">
        <v>15</v>
      </c>
      <c r="G313" s="197" t="s">
        <v>808</v>
      </c>
      <c r="H313" s="197" t="s">
        <v>809</v>
      </c>
      <c r="I313" s="198">
        <v>42473</v>
      </c>
      <c r="J313" s="199">
        <v>32793</v>
      </c>
    </row>
    <row r="314" spans="1:10" x14ac:dyDescent="0.25">
      <c r="A314" s="196" t="s">
        <v>715</v>
      </c>
      <c r="B314" s="197">
        <v>991</v>
      </c>
      <c r="C314" s="197" t="s">
        <v>535</v>
      </c>
      <c r="D314" s="237" t="s">
        <v>34</v>
      </c>
      <c r="E314" s="197" t="s">
        <v>14</v>
      </c>
      <c r="F314" s="197" t="s">
        <v>15</v>
      </c>
      <c r="G314" s="197" t="s">
        <v>810</v>
      </c>
      <c r="H314" s="197" t="s">
        <v>811</v>
      </c>
      <c r="I314" s="198">
        <v>42604</v>
      </c>
      <c r="J314" s="199">
        <v>41153</v>
      </c>
    </row>
    <row r="315" spans="1:10" x14ac:dyDescent="0.25">
      <c r="A315" s="196" t="s">
        <v>715</v>
      </c>
      <c r="B315" s="197" t="s">
        <v>812</v>
      </c>
      <c r="C315" s="197" t="s">
        <v>79</v>
      </c>
      <c r="D315" s="237" t="s">
        <v>34</v>
      </c>
      <c r="E315" s="197" t="s">
        <v>14</v>
      </c>
      <c r="F315" s="197" t="s">
        <v>15</v>
      </c>
      <c r="G315" s="197" t="s">
        <v>813</v>
      </c>
      <c r="H315" s="197" t="s">
        <v>814</v>
      </c>
      <c r="I315" s="198">
        <v>44958</v>
      </c>
      <c r="J315" s="199">
        <v>34456</v>
      </c>
    </row>
    <row r="316" spans="1:10" ht="26.25" x14ac:dyDescent="0.25">
      <c r="A316" s="196" t="s">
        <v>715</v>
      </c>
      <c r="B316" s="197" t="s">
        <v>815</v>
      </c>
      <c r="C316" s="361" t="s">
        <v>816</v>
      </c>
      <c r="D316" s="362" t="s">
        <v>34</v>
      </c>
      <c r="E316" s="361" t="s">
        <v>14</v>
      </c>
      <c r="F316" s="361" t="s">
        <v>15</v>
      </c>
      <c r="G316" s="361" t="s">
        <v>817</v>
      </c>
      <c r="H316" s="361" t="s">
        <v>818</v>
      </c>
      <c r="I316" s="198">
        <v>45513</v>
      </c>
      <c r="J316" s="199">
        <v>88648</v>
      </c>
    </row>
    <row r="317" spans="1:10" x14ac:dyDescent="0.25">
      <c r="A317" s="196" t="s">
        <v>819</v>
      </c>
      <c r="B317" s="197">
        <v>143</v>
      </c>
      <c r="C317" s="197" t="s">
        <v>619</v>
      </c>
      <c r="D317" s="237" t="s">
        <v>820</v>
      </c>
      <c r="E317" s="197" t="s">
        <v>14</v>
      </c>
      <c r="F317" s="197" t="s">
        <v>15</v>
      </c>
      <c r="G317" s="197" t="s">
        <v>821</v>
      </c>
      <c r="H317" s="197" t="s">
        <v>822</v>
      </c>
      <c r="I317" s="198">
        <v>43516</v>
      </c>
      <c r="J317" s="199">
        <v>45852</v>
      </c>
    </row>
    <row r="318" spans="1:10" ht="26.25" x14ac:dyDescent="0.25">
      <c r="A318" s="196" t="s">
        <v>819</v>
      </c>
      <c r="B318" s="197">
        <v>209</v>
      </c>
      <c r="C318" s="197" t="s">
        <v>421</v>
      </c>
      <c r="D318" s="237" t="s">
        <v>820</v>
      </c>
      <c r="E318" s="197" t="s">
        <v>14</v>
      </c>
      <c r="F318" s="197" t="s">
        <v>15</v>
      </c>
      <c r="G318" s="197" t="s">
        <v>823</v>
      </c>
      <c r="H318" s="197" t="s">
        <v>824</v>
      </c>
      <c r="I318" s="198">
        <v>43811</v>
      </c>
      <c r="J318" s="199">
        <v>38164</v>
      </c>
    </row>
    <row r="319" spans="1:10" x14ac:dyDescent="0.25">
      <c r="A319" s="196" t="s">
        <v>819</v>
      </c>
      <c r="B319" s="197">
        <v>213</v>
      </c>
      <c r="C319" s="197" t="s">
        <v>622</v>
      </c>
      <c r="D319" s="237" t="s">
        <v>820</v>
      </c>
      <c r="E319" s="197" t="s">
        <v>14</v>
      </c>
      <c r="F319" s="197" t="s">
        <v>15</v>
      </c>
      <c r="G319" s="197" t="s">
        <v>825</v>
      </c>
      <c r="H319" s="197" t="s">
        <v>826</v>
      </c>
      <c r="I319" s="198">
        <v>43808</v>
      </c>
      <c r="J319" s="199">
        <v>38045</v>
      </c>
    </row>
    <row r="320" spans="1:10" ht="26.25" x14ac:dyDescent="0.25">
      <c r="A320" s="196" t="s">
        <v>819</v>
      </c>
      <c r="B320" s="197">
        <v>217</v>
      </c>
      <c r="C320" s="197" t="s">
        <v>827</v>
      </c>
      <c r="D320" s="237" t="s">
        <v>820</v>
      </c>
      <c r="E320" s="197" t="s">
        <v>14</v>
      </c>
      <c r="F320" s="197" t="s">
        <v>15</v>
      </c>
      <c r="G320" s="197" t="s">
        <v>828</v>
      </c>
      <c r="H320" s="197" t="s">
        <v>829</v>
      </c>
      <c r="I320" s="198">
        <v>43851</v>
      </c>
      <c r="J320" s="199">
        <v>53903</v>
      </c>
    </row>
    <row r="321" spans="1:10" x14ac:dyDescent="0.25">
      <c r="A321" s="196" t="s">
        <v>819</v>
      </c>
      <c r="B321" s="197">
        <v>244</v>
      </c>
      <c r="C321" s="197" t="s">
        <v>426</v>
      </c>
      <c r="D321" s="237" t="s">
        <v>820</v>
      </c>
      <c r="E321" s="197" t="s">
        <v>14</v>
      </c>
      <c r="F321" s="197" t="s">
        <v>15</v>
      </c>
      <c r="G321" s="197" t="s">
        <v>830</v>
      </c>
      <c r="H321" s="197" t="s">
        <v>831</v>
      </c>
      <c r="I321" s="198">
        <v>43916</v>
      </c>
      <c r="J321" s="199">
        <v>38677</v>
      </c>
    </row>
    <row r="322" spans="1:10" x14ac:dyDescent="0.25">
      <c r="A322" s="196" t="s">
        <v>819</v>
      </c>
      <c r="B322" s="197">
        <v>248</v>
      </c>
      <c r="C322" s="197" t="s">
        <v>426</v>
      </c>
      <c r="D322" s="237" t="s">
        <v>820</v>
      </c>
      <c r="E322" s="197" t="s">
        <v>14</v>
      </c>
      <c r="F322" s="197" t="s">
        <v>15</v>
      </c>
      <c r="G322" s="197" t="s">
        <v>832</v>
      </c>
      <c r="H322" s="197" t="s">
        <v>833</v>
      </c>
      <c r="I322" s="198">
        <v>43978</v>
      </c>
      <c r="J322" s="199">
        <v>38677</v>
      </c>
    </row>
    <row r="323" spans="1:10" x14ac:dyDescent="0.25">
      <c r="A323" s="196" t="s">
        <v>819</v>
      </c>
      <c r="B323" s="197">
        <v>276</v>
      </c>
      <c r="C323" s="197" t="s">
        <v>827</v>
      </c>
      <c r="D323" s="237" t="s">
        <v>820</v>
      </c>
      <c r="E323" s="197" t="s">
        <v>14</v>
      </c>
      <c r="F323" s="197" t="s">
        <v>15</v>
      </c>
      <c r="G323" s="197" t="s">
        <v>834</v>
      </c>
      <c r="H323" s="197" t="s">
        <v>835</v>
      </c>
      <c r="I323" s="198">
        <v>44049</v>
      </c>
      <c r="J323" s="199">
        <v>53998</v>
      </c>
    </row>
    <row r="324" spans="1:10" x14ac:dyDescent="0.25">
      <c r="A324" s="196" t="s">
        <v>819</v>
      </c>
      <c r="B324" s="197">
        <v>281</v>
      </c>
      <c r="C324" s="197" t="s">
        <v>431</v>
      </c>
      <c r="D324" s="237" t="s">
        <v>820</v>
      </c>
      <c r="E324" s="197" t="s">
        <v>14</v>
      </c>
      <c r="F324" s="197" t="s">
        <v>15</v>
      </c>
      <c r="G324" s="197" t="s">
        <v>836</v>
      </c>
      <c r="H324" s="197" t="s">
        <v>837</v>
      </c>
      <c r="I324" s="198">
        <v>44075</v>
      </c>
      <c r="J324" s="199">
        <v>55364</v>
      </c>
    </row>
    <row r="325" spans="1:10" x14ac:dyDescent="0.25">
      <c r="A325" s="196" t="s">
        <v>819</v>
      </c>
      <c r="B325" s="197">
        <v>301</v>
      </c>
      <c r="C325" s="197" t="s">
        <v>637</v>
      </c>
      <c r="D325" s="237" t="s">
        <v>820</v>
      </c>
      <c r="E325" s="197" t="s">
        <v>14</v>
      </c>
      <c r="F325" s="197" t="s">
        <v>15</v>
      </c>
      <c r="G325" s="197" t="s">
        <v>838</v>
      </c>
      <c r="H325" s="197" t="s">
        <v>839</v>
      </c>
      <c r="I325" s="198">
        <v>44209</v>
      </c>
      <c r="J325" s="199">
        <v>64075</v>
      </c>
    </row>
    <row r="326" spans="1:10" x14ac:dyDescent="0.25">
      <c r="A326" s="196" t="s">
        <v>819</v>
      </c>
      <c r="B326" s="197">
        <v>309</v>
      </c>
      <c r="C326" s="197" t="s">
        <v>284</v>
      </c>
      <c r="D326" s="237" t="s">
        <v>820</v>
      </c>
      <c r="E326" s="197" t="s">
        <v>14</v>
      </c>
      <c r="F326" s="197" t="s">
        <v>15</v>
      </c>
      <c r="G326" s="197" t="s">
        <v>840</v>
      </c>
      <c r="H326" s="197" t="s">
        <v>841</v>
      </c>
      <c r="I326" s="198">
        <v>44251</v>
      </c>
      <c r="J326" s="199">
        <v>41952</v>
      </c>
    </row>
    <row r="327" spans="1:10" x14ac:dyDescent="0.25">
      <c r="A327" s="196" t="s">
        <v>819</v>
      </c>
      <c r="B327" s="197">
        <v>313</v>
      </c>
      <c r="C327" s="197" t="s">
        <v>572</v>
      </c>
      <c r="D327" s="237" t="s">
        <v>820</v>
      </c>
      <c r="E327" s="197" t="s">
        <v>14</v>
      </c>
      <c r="F327" s="197" t="s">
        <v>15</v>
      </c>
      <c r="G327" s="200" t="s">
        <v>842</v>
      </c>
      <c r="H327" s="197" t="s">
        <v>843</v>
      </c>
      <c r="I327" s="198">
        <v>44284</v>
      </c>
      <c r="J327" s="199">
        <v>39402</v>
      </c>
    </row>
    <row r="328" spans="1:10" x14ac:dyDescent="0.25">
      <c r="A328" s="196" t="s">
        <v>819</v>
      </c>
      <c r="B328" s="197">
        <v>398</v>
      </c>
      <c r="C328" s="197" t="s">
        <v>307</v>
      </c>
      <c r="D328" s="237" t="s">
        <v>820</v>
      </c>
      <c r="E328" s="197" t="s">
        <v>14</v>
      </c>
      <c r="F328" s="197" t="s">
        <v>15</v>
      </c>
      <c r="G328" s="197" t="s">
        <v>844</v>
      </c>
      <c r="H328" s="197" t="s">
        <v>845</v>
      </c>
      <c r="I328" s="198">
        <v>44839</v>
      </c>
      <c r="J328" s="199">
        <v>37658</v>
      </c>
    </row>
    <row r="329" spans="1:10" x14ac:dyDescent="0.25">
      <c r="A329" s="196" t="s">
        <v>819</v>
      </c>
      <c r="B329" s="197">
        <v>412</v>
      </c>
      <c r="C329" s="197" t="s">
        <v>440</v>
      </c>
      <c r="D329" s="237" t="s">
        <v>820</v>
      </c>
      <c r="E329" s="197" t="s">
        <v>14</v>
      </c>
      <c r="F329" s="197" t="s">
        <v>15</v>
      </c>
      <c r="G329" s="197" t="s">
        <v>846</v>
      </c>
      <c r="H329" s="197" t="s">
        <v>847</v>
      </c>
      <c r="I329" s="198">
        <v>44894</v>
      </c>
      <c r="J329" s="199">
        <v>46472</v>
      </c>
    </row>
    <row r="330" spans="1:10" x14ac:dyDescent="0.25">
      <c r="A330" s="196" t="s">
        <v>819</v>
      </c>
      <c r="B330" s="197">
        <v>414</v>
      </c>
      <c r="C330" s="197" t="s">
        <v>440</v>
      </c>
      <c r="D330" s="237" t="s">
        <v>820</v>
      </c>
      <c r="E330" s="197" t="s">
        <v>14</v>
      </c>
      <c r="F330" s="197" t="s">
        <v>15</v>
      </c>
      <c r="G330" s="197" t="s">
        <v>848</v>
      </c>
      <c r="H330" s="197" t="s">
        <v>849</v>
      </c>
      <c r="I330" s="198">
        <v>44894</v>
      </c>
      <c r="J330" s="199">
        <v>46472</v>
      </c>
    </row>
    <row r="331" spans="1:10" x14ac:dyDescent="0.25">
      <c r="A331" s="196" t="s">
        <v>819</v>
      </c>
      <c r="B331" s="197">
        <v>478</v>
      </c>
      <c r="C331" s="197" t="s">
        <v>753</v>
      </c>
      <c r="D331" s="237" t="s">
        <v>820</v>
      </c>
      <c r="E331" s="197" t="s">
        <v>14</v>
      </c>
      <c r="F331" s="197" t="s">
        <v>15</v>
      </c>
      <c r="G331" s="197" t="s">
        <v>850</v>
      </c>
      <c r="H331" s="197" t="s">
        <v>851</v>
      </c>
      <c r="I331" s="198">
        <v>44967</v>
      </c>
      <c r="J331" s="199">
        <v>40349</v>
      </c>
    </row>
    <row r="332" spans="1:10" x14ac:dyDescent="0.25">
      <c r="A332" s="196" t="s">
        <v>819</v>
      </c>
      <c r="B332" s="197">
        <v>520</v>
      </c>
      <c r="C332" s="197" t="s">
        <v>472</v>
      </c>
      <c r="D332" s="237" t="s">
        <v>820</v>
      </c>
      <c r="E332" s="197" t="s">
        <v>14</v>
      </c>
      <c r="F332" s="197" t="s">
        <v>15</v>
      </c>
      <c r="G332" s="197" t="s">
        <v>852</v>
      </c>
      <c r="H332" s="197" t="s">
        <v>853</v>
      </c>
      <c r="I332" s="198">
        <v>42852</v>
      </c>
      <c r="J332" s="199">
        <v>41047</v>
      </c>
    </row>
    <row r="333" spans="1:10" x14ac:dyDescent="0.25">
      <c r="A333" s="196" t="s">
        <v>819</v>
      </c>
      <c r="B333" s="197">
        <v>546</v>
      </c>
      <c r="C333" s="197" t="s">
        <v>854</v>
      </c>
      <c r="D333" s="237" t="s">
        <v>820</v>
      </c>
      <c r="E333" s="197" t="s">
        <v>14</v>
      </c>
      <c r="F333" s="197" t="s">
        <v>15</v>
      </c>
      <c r="G333" s="197" t="s">
        <v>855</v>
      </c>
      <c r="H333" s="197" t="s">
        <v>856</v>
      </c>
      <c r="I333" s="198">
        <v>43019</v>
      </c>
      <c r="J333" s="199">
        <v>29082</v>
      </c>
    </row>
    <row r="334" spans="1:10" x14ac:dyDescent="0.25">
      <c r="A334" s="196" t="s">
        <v>819</v>
      </c>
      <c r="B334" s="197">
        <v>581</v>
      </c>
      <c r="C334" s="197" t="s">
        <v>477</v>
      </c>
      <c r="D334" s="237" t="s">
        <v>820</v>
      </c>
      <c r="E334" s="197" t="s">
        <v>14</v>
      </c>
      <c r="F334" s="197" t="s">
        <v>15</v>
      </c>
      <c r="G334" s="197" t="s">
        <v>857</v>
      </c>
      <c r="H334" s="197" t="s">
        <v>858</v>
      </c>
      <c r="I334" s="198">
        <v>43108</v>
      </c>
      <c r="J334" s="199">
        <v>35038</v>
      </c>
    </row>
    <row r="335" spans="1:10" x14ac:dyDescent="0.25">
      <c r="A335" s="196" t="s">
        <v>819</v>
      </c>
      <c r="B335" s="197">
        <v>582</v>
      </c>
      <c r="C335" s="197" t="s">
        <v>477</v>
      </c>
      <c r="D335" s="237" t="s">
        <v>820</v>
      </c>
      <c r="E335" s="197" t="s">
        <v>14</v>
      </c>
      <c r="F335" s="197" t="s">
        <v>15</v>
      </c>
      <c r="G335" s="197" t="s">
        <v>859</v>
      </c>
      <c r="H335" s="197" t="s">
        <v>860</v>
      </c>
      <c r="I335" s="198">
        <v>43108</v>
      </c>
      <c r="J335" s="199">
        <v>35038</v>
      </c>
    </row>
    <row r="336" spans="1:10" x14ac:dyDescent="0.25">
      <c r="A336" s="196" t="s">
        <v>819</v>
      </c>
      <c r="B336" s="197">
        <v>605</v>
      </c>
      <c r="C336" s="197" t="s">
        <v>861</v>
      </c>
      <c r="D336" s="237" t="s">
        <v>820</v>
      </c>
      <c r="E336" s="197" t="s">
        <v>14</v>
      </c>
      <c r="F336" s="197" t="s">
        <v>15</v>
      </c>
      <c r="G336" s="197" t="s">
        <v>862</v>
      </c>
      <c r="H336" s="197" t="s">
        <v>863</v>
      </c>
      <c r="I336" s="198">
        <v>42898</v>
      </c>
      <c r="J336" s="199">
        <v>16177</v>
      </c>
    </row>
    <row r="337" spans="1:10" x14ac:dyDescent="0.25">
      <c r="A337" s="196" t="s">
        <v>819</v>
      </c>
      <c r="B337" s="197">
        <v>631</v>
      </c>
      <c r="C337" s="197" t="s">
        <v>58</v>
      </c>
      <c r="D337" s="237" t="s">
        <v>820</v>
      </c>
      <c r="E337" s="197" t="s">
        <v>14</v>
      </c>
      <c r="F337" s="197" t="s">
        <v>15</v>
      </c>
      <c r="G337" s="197" t="s">
        <v>864</v>
      </c>
      <c r="H337" s="197" t="s">
        <v>865</v>
      </c>
      <c r="I337" s="198">
        <v>43271</v>
      </c>
      <c r="J337" s="199">
        <v>32315</v>
      </c>
    </row>
    <row r="338" spans="1:10" x14ac:dyDescent="0.25">
      <c r="A338" s="196" t="s">
        <v>819</v>
      </c>
      <c r="B338" s="197">
        <v>725</v>
      </c>
      <c r="C338" s="197" t="s">
        <v>58</v>
      </c>
      <c r="D338" s="237" t="s">
        <v>820</v>
      </c>
      <c r="E338" s="197" t="s">
        <v>14</v>
      </c>
      <c r="F338" s="197" t="s">
        <v>15</v>
      </c>
      <c r="G338" s="197" t="s">
        <v>866</v>
      </c>
      <c r="H338" s="197" t="s">
        <v>867</v>
      </c>
      <c r="I338" s="198">
        <v>43453</v>
      </c>
      <c r="J338" s="199">
        <v>38558</v>
      </c>
    </row>
    <row r="339" spans="1:10" x14ac:dyDescent="0.25">
      <c r="A339" s="196" t="s">
        <v>819</v>
      </c>
      <c r="B339" s="197">
        <v>807</v>
      </c>
      <c r="C339" s="197" t="s">
        <v>868</v>
      </c>
      <c r="D339" s="237" t="s">
        <v>820</v>
      </c>
      <c r="E339" s="197" t="s">
        <v>14</v>
      </c>
      <c r="F339" s="197" t="s">
        <v>88</v>
      </c>
      <c r="G339" s="197" t="s">
        <v>869</v>
      </c>
      <c r="H339" s="197" t="s">
        <v>870</v>
      </c>
      <c r="I339" s="198">
        <v>41428</v>
      </c>
      <c r="J339" s="199">
        <v>22928</v>
      </c>
    </row>
    <row r="340" spans="1:10" x14ac:dyDescent="0.25">
      <c r="A340" s="196" t="s">
        <v>819</v>
      </c>
      <c r="B340" s="197">
        <v>847</v>
      </c>
      <c r="C340" s="197" t="s">
        <v>871</v>
      </c>
      <c r="D340" s="237" t="s">
        <v>820</v>
      </c>
      <c r="E340" s="197" t="s">
        <v>14</v>
      </c>
      <c r="F340" s="197" t="s">
        <v>15</v>
      </c>
      <c r="G340" s="197" t="s">
        <v>872</v>
      </c>
      <c r="H340" s="197" t="s">
        <v>873</v>
      </c>
      <c r="I340" s="198">
        <v>41689</v>
      </c>
      <c r="J340" s="199">
        <v>23898</v>
      </c>
    </row>
    <row r="341" spans="1:10" x14ac:dyDescent="0.25">
      <c r="A341" s="196" t="s">
        <v>819</v>
      </c>
      <c r="B341" s="197">
        <v>940</v>
      </c>
      <c r="C341" s="197" t="s">
        <v>704</v>
      </c>
      <c r="D341" s="237" t="s">
        <v>820</v>
      </c>
      <c r="E341" s="197" t="s">
        <v>14</v>
      </c>
      <c r="F341" s="197" t="s">
        <v>15</v>
      </c>
      <c r="G341" s="197" t="s">
        <v>874</v>
      </c>
      <c r="H341" s="197" t="s">
        <v>875</v>
      </c>
      <c r="I341" s="198">
        <v>42303</v>
      </c>
      <c r="J341" s="199">
        <v>28385</v>
      </c>
    </row>
    <row r="342" spans="1:10" ht="26.25" x14ac:dyDescent="0.25">
      <c r="A342" s="196" t="s">
        <v>819</v>
      </c>
      <c r="B342" s="197">
        <v>942</v>
      </c>
      <c r="C342" s="197" t="s">
        <v>876</v>
      </c>
      <c r="D342" s="237" t="s">
        <v>820</v>
      </c>
      <c r="E342" s="197" t="s">
        <v>14</v>
      </c>
      <c r="F342" s="197" t="s">
        <v>15</v>
      </c>
      <c r="G342" s="197" t="s">
        <v>877</v>
      </c>
      <c r="H342" s="197" t="s">
        <v>878</v>
      </c>
      <c r="I342" s="198">
        <v>42326</v>
      </c>
      <c r="J342" s="199">
        <v>49885</v>
      </c>
    </row>
    <row r="343" spans="1:10" x14ac:dyDescent="0.25">
      <c r="A343" s="196" t="s">
        <v>819</v>
      </c>
      <c r="B343" s="197">
        <v>976</v>
      </c>
      <c r="C343" s="197" t="s">
        <v>543</v>
      </c>
      <c r="D343" s="237" t="s">
        <v>820</v>
      </c>
      <c r="E343" s="197" t="s">
        <v>14</v>
      </c>
      <c r="F343" s="197" t="s">
        <v>15</v>
      </c>
      <c r="G343" s="197" t="s">
        <v>879</v>
      </c>
      <c r="H343" s="197" t="s">
        <v>880</v>
      </c>
      <c r="I343" s="198">
        <v>42495</v>
      </c>
      <c r="J343" s="199">
        <v>65706</v>
      </c>
    </row>
    <row r="344" spans="1:10" x14ac:dyDescent="0.25">
      <c r="A344" s="196" t="s">
        <v>819</v>
      </c>
      <c r="B344" s="197">
        <v>994</v>
      </c>
      <c r="C344" s="197" t="s">
        <v>881</v>
      </c>
      <c r="D344" s="237" t="s">
        <v>820</v>
      </c>
      <c r="E344" s="197" t="s">
        <v>14</v>
      </c>
      <c r="F344" s="197" t="s">
        <v>15</v>
      </c>
      <c r="G344" s="197" t="s">
        <v>882</v>
      </c>
      <c r="H344" s="197" t="s">
        <v>883</v>
      </c>
      <c r="I344" s="198">
        <v>42600</v>
      </c>
      <c r="J344" s="199">
        <v>65376</v>
      </c>
    </row>
    <row r="345" spans="1:10" x14ac:dyDescent="0.25">
      <c r="A345" s="196" t="s">
        <v>884</v>
      </c>
      <c r="B345" s="197">
        <v>119</v>
      </c>
      <c r="C345" s="197" t="s">
        <v>885</v>
      </c>
      <c r="D345" s="237" t="s">
        <v>886</v>
      </c>
      <c r="E345" s="197" t="s">
        <v>14</v>
      </c>
      <c r="F345" s="197" t="s">
        <v>15</v>
      </c>
      <c r="G345" s="197" t="s">
        <v>887</v>
      </c>
      <c r="H345" s="197" t="s">
        <v>888</v>
      </c>
      <c r="I345" s="198">
        <v>43480</v>
      </c>
      <c r="J345" s="199">
        <v>70467</v>
      </c>
    </row>
    <row r="346" spans="1:10" x14ac:dyDescent="0.25">
      <c r="A346" s="196" t="s">
        <v>884</v>
      </c>
      <c r="B346" s="197">
        <v>121</v>
      </c>
      <c r="C346" s="197" t="s">
        <v>885</v>
      </c>
      <c r="D346" s="237" t="s">
        <v>886</v>
      </c>
      <c r="E346" s="197" t="s">
        <v>14</v>
      </c>
      <c r="F346" s="197" t="s">
        <v>15</v>
      </c>
      <c r="G346" s="197" t="s">
        <v>889</v>
      </c>
      <c r="H346" s="197" t="s">
        <v>890</v>
      </c>
      <c r="I346" s="198">
        <v>43480</v>
      </c>
      <c r="J346" s="199">
        <v>70467</v>
      </c>
    </row>
    <row r="347" spans="1:10" x14ac:dyDescent="0.25">
      <c r="A347" s="196" t="s">
        <v>884</v>
      </c>
      <c r="B347" s="197">
        <v>167</v>
      </c>
      <c r="C347" s="197" t="s">
        <v>421</v>
      </c>
      <c r="D347" s="237" t="s">
        <v>886</v>
      </c>
      <c r="E347" s="197" t="s">
        <v>14</v>
      </c>
      <c r="F347" s="197" t="s">
        <v>15</v>
      </c>
      <c r="G347" s="197" t="s">
        <v>891</v>
      </c>
      <c r="H347" s="197" t="s">
        <v>892</v>
      </c>
      <c r="I347" s="198">
        <v>43684</v>
      </c>
      <c r="J347" s="199">
        <v>33373</v>
      </c>
    </row>
    <row r="348" spans="1:10" ht="26.25" x14ac:dyDescent="0.25">
      <c r="A348" s="196" t="s">
        <v>884</v>
      </c>
      <c r="B348" s="197">
        <v>218</v>
      </c>
      <c r="C348" s="197" t="s">
        <v>827</v>
      </c>
      <c r="D348" s="237" t="s">
        <v>886</v>
      </c>
      <c r="E348" s="197" t="s">
        <v>14</v>
      </c>
      <c r="F348" s="197" t="s">
        <v>15</v>
      </c>
      <c r="G348" s="197" t="s">
        <v>893</v>
      </c>
      <c r="H348" s="197" t="s">
        <v>894</v>
      </c>
      <c r="I348" s="198">
        <v>43851</v>
      </c>
      <c r="J348" s="199">
        <v>53903</v>
      </c>
    </row>
    <row r="349" spans="1:10" x14ac:dyDescent="0.25">
      <c r="A349" s="196" t="s">
        <v>884</v>
      </c>
      <c r="B349" s="197">
        <v>225</v>
      </c>
      <c r="C349" s="197" t="s">
        <v>105</v>
      </c>
      <c r="D349" s="237" t="s">
        <v>886</v>
      </c>
      <c r="E349" s="197" t="s">
        <v>14</v>
      </c>
      <c r="F349" s="197" t="s">
        <v>15</v>
      </c>
      <c r="G349" s="197" t="s">
        <v>895</v>
      </c>
      <c r="H349" s="197" t="s">
        <v>896</v>
      </c>
      <c r="I349" s="198">
        <v>43860</v>
      </c>
      <c r="J349" s="199">
        <v>31910</v>
      </c>
    </row>
    <row r="350" spans="1:10" x14ac:dyDescent="0.25">
      <c r="A350" s="196" t="s">
        <v>884</v>
      </c>
      <c r="B350" s="197">
        <v>269</v>
      </c>
      <c r="C350" s="197" t="s">
        <v>827</v>
      </c>
      <c r="D350" s="237" t="s">
        <v>886</v>
      </c>
      <c r="E350" s="197" t="s">
        <v>14</v>
      </c>
      <c r="F350" s="197" t="s">
        <v>15</v>
      </c>
      <c r="G350" s="197" t="s">
        <v>897</v>
      </c>
      <c r="H350" s="197" t="s">
        <v>898</v>
      </c>
      <c r="I350" s="198">
        <v>44049</v>
      </c>
      <c r="J350" s="199">
        <v>53998</v>
      </c>
    </row>
    <row r="351" spans="1:10" x14ac:dyDescent="0.25">
      <c r="A351" s="196" t="s">
        <v>884</v>
      </c>
      <c r="B351" s="197">
        <v>274</v>
      </c>
      <c r="C351" s="197" t="s">
        <v>426</v>
      </c>
      <c r="D351" s="237" t="s">
        <v>886</v>
      </c>
      <c r="E351" s="197" t="s">
        <v>14</v>
      </c>
      <c r="F351" s="197" t="s">
        <v>15</v>
      </c>
      <c r="G351" s="197" t="s">
        <v>899</v>
      </c>
      <c r="H351" s="197" t="s">
        <v>900</v>
      </c>
      <c r="I351" s="198">
        <v>44054</v>
      </c>
      <c r="J351" s="199">
        <v>39144</v>
      </c>
    </row>
    <row r="352" spans="1:10" x14ac:dyDescent="0.25">
      <c r="A352" s="196" t="s">
        <v>884</v>
      </c>
      <c r="B352" s="197">
        <v>275</v>
      </c>
      <c r="C352" s="197" t="s">
        <v>724</v>
      </c>
      <c r="D352" s="237" t="s">
        <v>886</v>
      </c>
      <c r="E352" s="197" t="s">
        <v>14</v>
      </c>
      <c r="F352" s="197" t="s">
        <v>15</v>
      </c>
      <c r="G352" s="197" t="s">
        <v>901</v>
      </c>
      <c r="H352" s="197" t="s">
        <v>902</v>
      </c>
      <c r="I352" s="198">
        <v>44049</v>
      </c>
      <c r="J352" s="199">
        <v>59385</v>
      </c>
    </row>
    <row r="353" spans="1:10" x14ac:dyDescent="0.25">
      <c r="A353" s="196" t="s">
        <v>884</v>
      </c>
      <c r="B353" s="197">
        <v>280</v>
      </c>
      <c r="C353" s="197" t="s">
        <v>827</v>
      </c>
      <c r="D353" s="237" t="s">
        <v>886</v>
      </c>
      <c r="E353" s="197" t="s">
        <v>14</v>
      </c>
      <c r="F353" s="197" t="s">
        <v>15</v>
      </c>
      <c r="G353" s="197" t="s">
        <v>903</v>
      </c>
      <c r="H353" s="197" t="s">
        <v>904</v>
      </c>
      <c r="I353" s="198">
        <v>44076</v>
      </c>
      <c r="J353" s="199">
        <v>53998</v>
      </c>
    </row>
    <row r="354" spans="1:10" x14ac:dyDescent="0.25">
      <c r="A354" s="196" t="s">
        <v>884</v>
      </c>
      <c r="B354" s="197">
        <v>291</v>
      </c>
      <c r="C354" s="197" t="s">
        <v>905</v>
      </c>
      <c r="D354" s="237" t="s">
        <v>886</v>
      </c>
      <c r="E354" s="197" t="s">
        <v>14</v>
      </c>
      <c r="F354" s="197" t="s">
        <v>15</v>
      </c>
      <c r="G354" s="197" t="s">
        <v>906</v>
      </c>
      <c r="H354" s="197" t="s">
        <v>907</v>
      </c>
      <c r="I354" s="198">
        <v>44173</v>
      </c>
      <c r="J354" s="199">
        <v>63230</v>
      </c>
    </row>
    <row r="355" spans="1:10" x14ac:dyDescent="0.25">
      <c r="A355" s="196" t="s">
        <v>884</v>
      </c>
      <c r="B355" s="197">
        <v>292</v>
      </c>
      <c r="C355" s="197" t="s">
        <v>905</v>
      </c>
      <c r="D355" s="237" t="s">
        <v>886</v>
      </c>
      <c r="E355" s="197" t="s">
        <v>14</v>
      </c>
      <c r="F355" s="197" t="s">
        <v>15</v>
      </c>
      <c r="G355" s="197" t="s">
        <v>908</v>
      </c>
      <c r="H355" s="197" t="s">
        <v>909</v>
      </c>
      <c r="I355" s="198">
        <v>44173</v>
      </c>
      <c r="J355" s="199">
        <v>63842</v>
      </c>
    </row>
    <row r="356" spans="1:10" x14ac:dyDescent="0.25">
      <c r="A356" s="196" t="s">
        <v>884</v>
      </c>
      <c r="B356" s="197">
        <v>307</v>
      </c>
      <c r="C356" s="197" t="s">
        <v>275</v>
      </c>
      <c r="D356" s="237" t="s">
        <v>886</v>
      </c>
      <c r="E356" s="197" t="s">
        <v>14</v>
      </c>
      <c r="F356" s="197" t="s">
        <v>15</v>
      </c>
      <c r="G356" s="197" t="s">
        <v>910</v>
      </c>
      <c r="H356" s="197" t="s">
        <v>911</v>
      </c>
      <c r="I356" s="198">
        <v>44239</v>
      </c>
      <c r="J356" s="199">
        <v>36275</v>
      </c>
    </row>
    <row r="357" spans="1:10" x14ac:dyDescent="0.25">
      <c r="A357" s="196" t="s">
        <v>884</v>
      </c>
      <c r="B357" s="197">
        <v>339</v>
      </c>
      <c r="C357" s="197" t="s">
        <v>640</v>
      </c>
      <c r="D357" s="237" t="s">
        <v>886</v>
      </c>
      <c r="E357" s="197" t="s">
        <v>14</v>
      </c>
      <c r="F357" s="197" t="s">
        <v>15</v>
      </c>
      <c r="G357" s="200" t="s">
        <v>912</v>
      </c>
      <c r="H357" s="197" t="s">
        <v>913</v>
      </c>
      <c r="I357" s="198">
        <v>44417</v>
      </c>
      <c r="J357" s="199">
        <v>61441</v>
      </c>
    </row>
    <row r="358" spans="1:10" x14ac:dyDescent="0.25">
      <c r="A358" s="196" t="s">
        <v>884</v>
      </c>
      <c r="B358" s="197">
        <v>340</v>
      </c>
      <c r="C358" s="197" t="s">
        <v>151</v>
      </c>
      <c r="D358" s="237" t="s">
        <v>886</v>
      </c>
      <c r="E358" s="197" t="s">
        <v>14</v>
      </c>
      <c r="F358" s="197" t="s">
        <v>15</v>
      </c>
      <c r="G358" s="197" t="s">
        <v>914</v>
      </c>
      <c r="H358" s="197" t="s">
        <v>915</v>
      </c>
      <c r="I358" s="198">
        <v>44454</v>
      </c>
      <c r="J358" s="199">
        <v>41220</v>
      </c>
    </row>
    <row r="359" spans="1:10" x14ac:dyDescent="0.25">
      <c r="A359" s="196" t="s">
        <v>884</v>
      </c>
      <c r="B359" s="197">
        <v>406</v>
      </c>
      <c r="C359" s="197" t="s">
        <v>307</v>
      </c>
      <c r="D359" s="237" t="s">
        <v>886</v>
      </c>
      <c r="E359" s="197" t="s">
        <v>14</v>
      </c>
      <c r="F359" s="197" t="s">
        <v>15</v>
      </c>
      <c r="G359" s="197" t="s">
        <v>916</v>
      </c>
      <c r="H359" s="197" t="s">
        <v>917</v>
      </c>
      <c r="I359" s="198">
        <v>44851</v>
      </c>
      <c r="J359" s="199">
        <v>37658</v>
      </c>
    </row>
    <row r="360" spans="1:10" x14ac:dyDescent="0.25">
      <c r="A360" s="196" t="s">
        <v>884</v>
      </c>
      <c r="B360" s="197">
        <v>417</v>
      </c>
      <c r="C360" s="197" t="s">
        <v>918</v>
      </c>
      <c r="D360" s="237" t="s">
        <v>886</v>
      </c>
      <c r="E360" s="197" t="s">
        <v>14</v>
      </c>
      <c r="F360" s="197" t="s">
        <v>15</v>
      </c>
      <c r="G360" s="197" t="s">
        <v>919</v>
      </c>
      <c r="H360" s="197" t="s">
        <v>920</v>
      </c>
      <c r="I360" s="198">
        <v>44902</v>
      </c>
      <c r="J360" s="199">
        <v>48580</v>
      </c>
    </row>
    <row r="361" spans="1:10" x14ac:dyDescent="0.25">
      <c r="A361" s="196" t="s">
        <v>884</v>
      </c>
      <c r="B361" s="197">
        <v>424</v>
      </c>
      <c r="C361" s="197" t="s">
        <v>460</v>
      </c>
      <c r="D361" s="237" t="s">
        <v>886</v>
      </c>
      <c r="E361" s="197" t="s">
        <v>14</v>
      </c>
      <c r="F361" s="197" t="s">
        <v>15</v>
      </c>
      <c r="G361" s="197" t="s">
        <v>921</v>
      </c>
      <c r="H361" s="197" t="s">
        <v>922</v>
      </c>
      <c r="I361" s="198">
        <v>44903</v>
      </c>
      <c r="J361" s="199">
        <v>41646</v>
      </c>
    </row>
    <row r="362" spans="1:10" x14ac:dyDescent="0.25">
      <c r="A362" s="196" t="s">
        <v>884</v>
      </c>
      <c r="B362" s="197">
        <v>521</v>
      </c>
      <c r="C362" s="197" t="s">
        <v>43</v>
      </c>
      <c r="D362" s="237" t="s">
        <v>886</v>
      </c>
      <c r="E362" s="197" t="s">
        <v>14</v>
      </c>
      <c r="F362" s="197" t="s">
        <v>15</v>
      </c>
      <c r="G362" s="197" t="s">
        <v>923</v>
      </c>
      <c r="H362" s="197" t="s">
        <v>924</v>
      </c>
      <c r="I362" s="198">
        <v>42880</v>
      </c>
      <c r="J362" s="199">
        <v>31116</v>
      </c>
    </row>
    <row r="363" spans="1:10" x14ac:dyDescent="0.25">
      <c r="A363" s="196" t="s">
        <v>884</v>
      </c>
      <c r="B363" s="197">
        <v>534</v>
      </c>
      <c r="C363" s="197" t="s">
        <v>584</v>
      </c>
      <c r="D363" s="237" t="s">
        <v>886</v>
      </c>
      <c r="E363" s="197" t="s">
        <v>14</v>
      </c>
      <c r="F363" s="197" t="s">
        <v>15</v>
      </c>
      <c r="G363" s="197" t="s">
        <v>925</v>
      </c>
      <c r="H363" s="197" t="s">
        <v>926</v>
      </c>
      <c r="I363" s="198">
        <v>42963</v>
      </c>
      <c r="J363" s="199">
        <v>48747</v>
      </c>
    </row>
    <row r="364" spans="1:10" x14ac:dyDescent="0.25">
      <c r="A364" s="196" t="s">
        <v>884</v>
      </c>
      <c r="B364" s="197">
        <v>535</v>
      </c>
      <c r="C364" s="197" t="s">
        <v>43</v>
      </c>
      <c r="D364" s="237" t="s">
        <v>886</v>
      </c>
      <c r="E364" s="197" t="s">
        <v>14</v>
      </c>
      <c r="F364" s="197" t="s">
        <v>15</v>
      </c>
      <c r="G364" s="197" t="s">
        <v>927</v>
      </c>
      <c r="H364" s="197" t="s">
        <v>928</v>
      </c>
      <c r="I364" s="198">
        <v>42970</v>
      </c>
      <c r="J364" s="199">
        <v>31116</v>
      </c>
    </row>
    <row r="365" spans="1:10" x14ac:dyDescent="0.25">
      <c r="A365" s="196" t="s">
        <v>884</v>
      </c>
      <c r="B365" s="197">
        <v>548</v>
      </c>
      <c r="C365" s="197" t="s">
        <v>477</v>
      </c>
      <c r="D365" s="237" t="s">
        <v>886</v>
      </c>
      <c r="E365" s="197" t="s">
        <v>14</v>
      </c>
      <c r="F365" s="197" t="s">
        <v>15</v>
      </c>
      <c r="G365" s="197" t="s">
        <v>929</v>
      </c>
      <c r="H365" s="197" t="s">
        <v>930</v>
      </c>
      <c r="I365" s="198">
        <v>43024</v>
      </c>
      <c r="J365" s="199">
        <v>35103</v>
      </c>
    </row>
    <row r="366" spans="1:10" x14ac:dyDescent="0.25">
      <c r="A366" s="196" t="s">
        <v>884</v>
      </c>
      <c r="B366" s="197">
        <v>558</v>
      </c>
      <c r="C366" s="197" t="s">
        <v>584</v>
      </c>
      <c r="D366" s="237" t="s">
        <v>886</v>
      </c>
      <c r="E366" s="197" t="s">
        <v>14</v>
      </c>
      <c r="F366" s="197" t="s">
        <v>15</v>
      </c>
      <c r="G366" s="197" t="s">
        <v>931</v>
      </c>
      <c r="H366" s="197" t="s">
        <v>932</v>
      </c>
      <c r="I366" s="198">
        <v>43049</v>
      </c>
      <c r="J366" s="199">
        <v>53392</v>
      </c>
    </row>
    <row r="367" spans="1:10" x14ac:dyDescent="0.25">
      <c r="A367" s="196" t="s">
        <v>884</v>
      </c>
      <c r="B367" s="197">
        <v>570</v>
      </c>
      <c r="C367" s="197" t="s">
        <v>58</v>
      </c>
      <c r="D367" s="237" t="s">
        <v>886</v>
      </c>
      <c r="E367" s="197" t="s">
        <v>14</v>
      </c>
      <c r="F367" s="197" t="s">
        <v>15</v>
      </c>
      <c r="G367" s="197" t="s">
        <v>933</v>
      </c>
      <c r="H367" s="197" t="s">
        <v>934</v>
      </c>
      <c r="I367" s="198">
        <v>43081</v>
      </c>
      <c r="J367" s="199">
        <v>33000</v>
      </c>
    </row>
    <row r="368" spans="1:10" x14ac:dyDescent="0.25">
      <c r="A368" s="196" t="s">
        <v>884</v>
      </c>
      <c r="B368" s="197">
        <v>586</v>
      </c>
      <c r="C368" s="197" t="s">
        <v>415</v>
      </c>
      <c r="D368" s="237" t="s">
        <v>886</v>
      </c>
      <c r="E368" s="197" t="s">
        <v>14</v>
      </c>
      <c r="F368" s="197" t="s">
        <v>15</v>
      </c>
      <c r="G368" s="197" t="s">
        <v>935</v>
      </c>
      <c r="H368" s="197" t="s">
        <v>936</v>
      </c>
      <c r="I368" s="198">
        <v>43136</v>
      </c>
      <c r="J368" s="199">
        <v>35623</v>
      </c>
    </row>
    <row r="369" spans="1:10" x14ac:dyDescent="0.25">
      <c r="A369" s="196" t="s">
        <v>884</v>
      </c>
      <c r="B369" s="197">
        <v>649</v>
      </c>
      <c r="C369" s="197" t="s">
        <v>58</v>
      </c>
      <c r="D369" s="237" t="s">
        <v>886</v>
      </c>
      <c r="E369" s="197" t="s">
        <v>14</v>
      </c>
      <c r="F369" s="197" t="s">
        <v>15</v>
      </c>
      <c r="G369" s="197" t="s">
        <v>937</v>
      </c>
      <c r="H369" s="197" t="s">
        <v>938</v>
      </c>
      <c r="I369" s="198">
        <v>43327</v>
      </c>
      <c r="J369" s="199">
        <v>35002</v>
      </c>
    </row>
    <row r="370" spans="1:10" x14ac:dyDescent="0.25">
      <c r="A370" s="196" t="s">
        <v>884</v>
      </c>
      <c r="B370" s="197">
        <v>650</v>
      </c>
      <c r="C370" s="197" t="s">
        <v>415</v>
      </c>
      <c r="D370" s="237" t="s">
        <v>886</v>
      </c>
      <c r="E370" s="197" t="s">
        <v>14</v>
      </c>
      <c r="F370" s="197" t="s">
        <v>15</v>
      </c>
      <c r="G370" s="197" t="s">
        <v>939</v>
      </c>
      <c r="H370" s="197" t="s">
        <v>940</v>
      </c>
      <c r="I370" s="198">
        <v>43329</v>
      </c>
      <c r="J370" s="199">
        <v>34989</v>
      </c>
    </row>
    <row r="371" spans="1:10" x14ac:dyDescent="0.25">
      <c r="A371" s="196" t="s">
        <v>884</v>
      </c>
      <c r="B371" s="197">
        <v>651</v>
      </c>
      <c r="C371" s="197" t="s">
        <v>415</v>
      </c>
      <c r="D371" s="237" t="s">
        <v>886</v>
      </c>
      <c r="E371" s="197" t="s">
        <v>14</v>
      </c>
      <c r="F371" s="197" t="s">
        <v>15</v>
      </c>
      <c r="G371" s="197" t="s">
        <v>941</v>
      </c>
      <c r="H371" s="197" t="s">
        <v>942</v>
      </c>
      <c r="I371" s="198">
        <v>43329</v>
      </c>
      <c r="J371" s="199">
        <v>34989</v>
      </c>
    </row>
    <row r="372" spans="1:10" x14ac:dyDescent="0.25">
      <c r="A372" s="196" t="s">
        <v>884</v>
      </c>
      <c r="B372" s="197">
        <v>652</v>
      </c>
      <c r="C372" s="197" t="s">
        <v>415</v>
      </c>
      <c r="D372" s="237" t="s">
        <v>886</v>
      </c>
      <c r="E372" s="197" t="s">
        <v>14</v>
      </c>
      <c r="F372" s="197" t="s">
        <v>15</v>
      </c>
      <c r="G372" s="197" t="s">
        <v>943</v>
      </c>
      <c r="H372" s="197" t="s">
        <v>944</v>
      </c>
      <c r="I372" s="198">
        <v>43329</v>
      </c>
      <c r="J372" s="199">
        <v>34989</v>
      </c>
    </row>
    <row r="373" spans="1:10" x14ac:dyDescent="0.25">
      <c r="A373" s="196" t="s">
        <v>884</v>
      </c>
      <c r="B373" s="197">
        <v>711</v>
      </c>
      <c r="C373" s="197" t="s">
        <v>415</v>
      </c>
      <c r="D373" s="237" t="s">
        <v>886</v>
      </c>
      <c r="E373" s="197" t="s">
        <v>14</v>
      </c>
      <c r="F373" s="197" t="s">
        <v>15</v>
      </c>
      <c r="G373" s="197" t="s">
        <v>945</v>
      </c>
      <c r="H373" s="197" t="s">
        <v>946</v>
      </c>
      <c r="I373" s="198">
        <v>43438</v>
      </c>
      <c r="J373" s="199">
        <v>33767</v>
      </c>
    </row>
    <row r="374" spans="1:10" x14ac:dyDescent="0.25">
      <c r="A374" s="196" t="s">
        <v>884</v>
      </c>
      <c r="B374" s="197">
        <v>724</v>
      </c>
      <c r="C374" s="197" t="s">
        <v>415</v>
      </c>
      <c r="D374" s="237" t="s">
        <v>886</v>
      </c>
      <c r="E374" s="197" t="s">
        <v>14</v>
      </c>
      <c r="F374" s="197" t="s">
        <v>15</v>
      </c>
      <c r="G374" s="197" t="s">
        <v>947</v>
      </c>
      <c r="H374" s="197" t="s">
        <v>948</v>
      </c>
      <c r="I374" s="198">
        <v>43452</v>
      </c>
      <c r="J374" s="199">
        <v>35206</v>
      </c>
    </row>
    <row r="375" spans="1:10" x14ac:dyDescent="0.25">
      <c r="A375" s="196" t="s">
        <v>884</v>
      </c>
      <c r="B375" s="197">
        <v>737</v>
      </c>
      <c r="C375" s="197" t="s">
        <v>415</v>
      </c>
      <c r="D375" s="237" t="s">
        <v>886</v>
      </c>
      <c r="E375" s="197" t="s">
        <v>14</v>
      </c>
      <c r="F375" s="197" t="s">
        <v>15</v>
      </c>
      <c r="G375" s="197" t="s">
        <v>949</v>
      </c>
      <c r="H375" s="197" t="s">
        <v>950</v>
      </c>
      <c r="I375" s="198">
        <v>43454</v>
      </c>
      <c r="J375" s="199">
        <v>35206</v>
      </c>
    </row>
    <row r="376" spans="1:10" x14ac:dyDescent="0.25">
      <c r="A376" s="196" t="s">
        <v>884</v>
      </c>
      <c r="B376" s="197">
        <v>836</v>
      </c>
      <c r="C376" s="197" t="s">
        <v>526</v>
      </c>
      <c r="D376" s="237" t="s">
        <v>886</v>
      </c>
      <c r="E376" s="197" t="s">
        <v>14</v>
      </c>
      <c r="F376" s="197" t="s">
        <v>15</v>
      </c>
      <c r="G376" s="197" t="s">
        <v>951</v>
      </c>
      <c r="H376" s="197" t="s">
        <v>952</v>
      </c>
      <c r="I376" s="198">
        <v>41690</v>
      </c>
      <c r="J376" s="199">
        <v>29300</v>
      </c>
    </row>
    <row r="377" spans="1:10" x14ac:dyDescent="0.25">
      <c r="A377" s="196" t="s">
        <v>884</v>
      </c>
      <c r="B377" s="197">
        <v>842</v>
      </c>
      <c r="C377" s="197" t="s">
        <v>526</v>
      </c>
      <c r="D377" s="237" t="s">
        <v>886</v>
      </c>
      <c r="E377" s="197" t="s">
        <v>14</v>
      </c>
      <c r="F377" s="197" t="s">
        <v>15</v>
      </c>
      <c r="G377" s="197" t="s">
        <v>953</v>
      </c>
      <c r="H377" s="197" t="s">
        <v>954</v>
      </c>
      <c r="I377" s="198">
        <v>41690</v>
      </c>
      <c r="J377" s="199">
        <v>29300</v>
      </c>
    </row>
    <row r="378" spans="1:10" x14ac:dyDescent="0.25">
      <c r="A378" s="196" t="s">
        <v>884</v>
      </c>
      <c r="B378" s="197">
        <v>876</v>
      </c>
      <c r="C378" s="197" t="s">
        <v>955</v>
      </c>
      <c r="D378" s="237" t="s">
        <v>886</v>
      </c>
      <c r="E378" s="197" t="s">
        <v>14</v>
      </c>
      <c r="F378" s="197" t="s">
        <v>15</v>
      </c>
      <c r="G378" s="197" t="s">
        <v>956</v>
      </c>
      <c r="H378" s="197" t="s">
        <v>957</v>
      </c>
      <c r="I378" s="198">
        <v>41892</v>
      </c>
      <c r="J378" s="199">
        <v>34497</v>
      </c>
    </row>
    <row r="379" spans="1:10" x14ac:dyDescent="0.25">
      <c r="A379" s="196" t="s">
        <v>884</v>
      </c>
      <c r="B379" s="197">
        <v>904</v>
      </c>
      <c r="C379" s="197" t="s">
        <v>958</v>
      </c>
      <c r="D379" s="237" t="s">
        <v>886</v>
      </c>
      <c r="E379" s="197" t="s">
        <v>14</v>
      </c>
      <c r="F379" s="197" t="s">
        <v>15</v>
      </c>
      <c r="G379" s="197" t="s">
        <v>959</v>
      </c>
      <c r="H379" s="197" t="s">
        <v>960</v>
      </c>
      <c r="I379" s="198">
        <v>42032</v>
      </c>
      <c r="J379" s="199">
        <v>36911</v>
      </c>
    </row>
    <row r="380" spans="1:10" x14ac:dyDescent="0.25">
      <c r="A380" s="196" t="s">
        <v>884</v>
      </c>
      <c r="B380" s="197">
        <v>920</v>
      </c>
      <c r="C380" s="197" t="s">
        <v>961</v>
      </c>
      <c r="D380" s="237" t="s">
        <v>886</v>
      </c>
      <c r="E380" s="197" t="s">
        <v>14</v>
      </c>
      <c r="F380" s="197" t="s">
        <v>15</v>
      </c>
      <c r="G380" s="197" t="s">
        <v>962</v>
      </c>
      <c r="H380" s="197" t="s">
        <v>963</v>
      </c>
      <c r="I380" s="198">
        <v>42174</v>
      </c>
      <c r="J380" s="199">
        <v>1</v>
      </c>
    </row>
    <row r="381" spans="1:10" x14ac:dyDescent="0.25">
      <c r="A381" s="196" t="s">
        <v>884</v>
      </c>
      <c r="B381" s="197">
        <v>932</v>
      </c>
      <c r="C381" s="197" t="s">
        <v>535</v>
      </c>
      <c r="D381" s="237" t="s">
        <v>886</v>
      </c>
      <c r="E381" s="197" t="s">
        <v>14</v>
      </c>
      <c r="F381" s="197" t="s">
        <v>15</v>
      </c>
      <c r="G381" s="197" t="s">
        <v>964</v>
      </c>
      <c r="H381" s="197" t="s">
        <v>965</v>
      </c>
      <c r="I381" s="198">
        <v>42298</v>
      </c>
      <c r="J381" s="199">
        <v>31730</v>
      </c>
    </row>
    <row r="382" spans="1:10" x14ac:dyDescent="0.25">
      <c r="A382" s="196" t="s">
        <v>884</v>
      </c>
      <c r="B382" s="197">
        <v>933</v>
      </c>
      <c r="C382" s="197" t="s">
        <v>961</v>
      </c>
      <c r="D382" s="237" t="s">
        <v>886</v>
      </c>
      <c r="E382" s="197" t="s">
        <v>14</v>
      </c>
      <c r="F382" s="197" t="s">
        <v>15</v>
      </c>
      <c r="G382" s="197" t="s">
        <v>966</v>
      </c>
      <c r="H382" s="197" t="s">
        <v>967</v>
      </c>
      <c r="I382" s="198">
        <v>42298</v>
      </c>
      <c r="J382" s="199">
        <v>30755</v>
      </c>
    </row>
    <row r="383" spans="1:10" x14ac:dyDescent="0.25">
      <c r="A383" s="196" t="s">
        <v>884</v>
      </c>
      <c r="B383" s="197">
        <v>995</v>
      </c>
      <c r="C383" s="197" t="s">
        <v>707</v>
      </c>
      <c r="D383" s="237" t="s">
        <v>886</v>
      </c>
      <c r="E383" s="197" t="s">
        <v>14</v>
      </c>
      <c r="F383" s="197" t="s">
        <v>15</v>
      </c>
      <c r="G383" s="197" t="s">
        <v>968</v>
      </c>
      <c r="H383" s="197" t="s">
        <v>969</v>
      </c>
      <c r="I383" s="198">
        <v>42597</v>
      </c>
      <c r="J383" s="199">
        <v>53112</v>
      </c>
    </row>
    <row r="384" spans="1:10" x14ac:dyDescent="0.25">
      <c r="A384" s="196" t="s">
        <v>970</v>
      </c>
      <c r="B384" s="197">
        <v>123</v>
      </c>
      <c r="C384" s="197" t="s">
        <v>415</v>
      </c>
      <c r="D384" s="237" t="s">
        <v>971</v>
      </c>
      <c r="E384" s="197" t="s">
        <v>14</v>
      </c>
      <c r="F384" s="197" t="s">
        <v>15</v>
      </c>
      <c r="G384" s="197" t="s">
        <v>972</v>
      </c>
      <c r="H384" s="197" t="s">
        <v>973</v>
      </c>
      <c r="I384" s="198">
        <v>43475</v>
      </c>
      <c r="J384" s="199">
        <v>37139</v>
      </c>
    </row>
    <row r="385" spans="1:10" x14ac:dyDescent="0.25">
      <c r="A385" s="196" t="s">
        <v>970</v>
      </c>
      <c r="B385" s="197">
        <v>146</v>
      </c>
      <c r="C385" s="197" t="s">
        <v>619</v>
      </c>
      <c r="D385" s="237" t="s">
        <v>971</v>
      </c>
      <c r="E385" s="197" t="s">
        <v>14</v>
      </c>
      <c r="F385" s="197" t="s">
        <v>15</v>
      </c>
      <c r="G385" s="197" t="s">
        <v>974</v>
      </c>
      <c r="H385" s="197" t="s">
        <v>975</v>
      </c>
      <c r="I385" s="198">
        <v>43516</v>
      </c>
      <c r="J385" s="199">
        <v>63712</v>
      </c>
    </row>
    <row r="386" spans="1:10" x14ac:dyDescent="0.25">
      <c r="A386" s="196" t="s">
        <v>970</v>
      </c>
      <c r="B386" s="197">
        <v>203</v>
      </c>
      <c r="C386" s="197" t="s">
        <v>976</v>
      </c>
      <c r="D386" s="237" t="s">
        <v>971</v>
      </c>
      <c r="E386" s="197" t="s">
        <v>14</v>
      </c>
      <c r="F386" s="197" t="s">
        <v>15</v>
      </c>
      <c r="G386" s="197" t="s">
        <v>977</v>
      </c>
      <c r="H386" s="197" t="s">
        <v>978</v>
      </c>
      <c r="I386" s="198">
        <v>43754</v>
      </c>
      <c r="J386" s="199">
        <v>64373</v>
      </c>
    </row>
    <row r="387" spans="1:10" x14ac:dyDescent="0.25">
      <c r="A387" s="196" t="s">
        <v>970</v>
      </c>
      <c r="B387" s="197">
        <v>219</v>
      </c>
      <c r="C387" s="197" t="s">
        <v>827</v>
      </c>
      <c r="D387" s="237" t="s">
        <v>971</v>
      </c>
      <c r="E387" s="197" t="s">
        <v>14</v>
      </c>
      <c r="F387" s="197" t="s">
        <v>15</v>
      </c>
      <c r="G387" s="197" t="s">
        <v>979</v>
      </c>
      <c r="H387" s="197" t="s">
        <v>980</v>
      </c>
      <c r="I387" s="198">
        <v>43851</v>
      </c>
      <c r="J387" s="199">
        <v>53903</v>
      </c>
    </row>
    <row r="388" spans="1:10" x14ac:dyDescent="0.25">
      <c r="A388" s="196" t="s">
        <v>970</v>
      </c>
      <c r="B388" s="197">
        <v>227</v>
      </c>
      <c r="C388" s="197" t="s">
        <v>264</v>
      </c>
      <c r="D388" s="237" t="s">
        <v>971</v>
      </c>
      <c r="E388" s="197" t="s">
        <v>14</v>
      </c>
      <c r="F388" s="197" t="s">
        <v>15</v>
      </c>
      <c r="G388" s="197" t="s">
        <v>981</v>
      </c>
      <c r="H388" s="197" t="s">
        <v>982</v>
      </c>
      <c r="I388" s="198">
        <v>43864</v>
      </c>
      <c r="J388" s="199">
        <v>35858</v>
      </c>
    </row>
    <row r="389" spans="1:10" ht="26.25" x14ac:dyDescent="0.25">
      <c r="A389" s="196" t="s">
        <v>970</v>
      </c>
      <c r="B389" s="197">
        <v>234</v>
      </c>
      <c r="C389" s="197" t="s">
        <v>724</v>
      </c>
      <c r="D389" s="237" t="s">
        <v>971</v>
      </c>
      <c r="E389" s="197" t="s">
        <v>14</v>
      </c>
      <c r="F389" s="197" t="s">
        <v>15</v>
      </c>
      <c r="G389" s="197" t="s">
        <v>983</v>
      </c>
      <c r="H389" s="197" t="s">
        <v>984</v>
      </c>
      <c r="I389" s="198">
        <v>43913</v>
      </c>
      <c r="J389" s="199">
        <v>59858</v>
      </c>
    </row>
    <row r="390" spans="1:10" x14ac:dyDescent="0.25">
      <c r="A390" s="196" t="s">
        <v>970</v>
      </c>
      <c r="B390" s="197">
        <v>236</v>
      </c>
      <c r="C390" s="197" t="s">
        <v>985</v>
      </c>
      <c r="D390" s="237" t="s">
        <v>971</v>
      </c>
      <c r="E390" s="197" t="s">
        <v>14</v>
      </c>
      <c r="F390" s="197" t="s">
        <v>15</v>
      </c>
      <c r="G390" s="197" t="s">
        <v>986</v>
      </c>
      <c r="H390" s="197" t="s">
        <v>987</v>
      </c>
      <c r="I390" s="198">
        <v>43923</v>
      </c>
      <c r="J390" s="199">
        <v>31352</v>
      </c>
    </row>
    <row r="391" spans="1:10" x14ac:dyDescent="0.25">
      <c r="A391" s="196" t="s">
        <v>970</v>
      </c>
      <c r="B391" s="197">
        <v>255</v>
      </c>
      <c r="C391" s="197" t="s">
        <v>988</v>
      </c>
      <c r="D391" s="237" t="s">
        <v>971</v>
      </c>
      <c r="E391" s="197" t="s">
        <v>14</v>
      </c>
      <c r="F391" s="197" t="s">
        <v>15</v>
      </c>
      <c r="G391" s="197" t="s">
        <v>989</v>
      </c>
      <c r="H391" s="197" t="s">
        <v>990</v>
      </c>
      <c r="I391" s="198">
        <v>44019</v>
      </c>
      <c r="J391" s="199">
        <v>33176</v>
      </c>
    </row>
    <row r="392" spans="1:10" x14ac:dyDescent="0.25">
      <c r="A392" s="196" t="s">
        <v>970</v>
      </c>
      <c r="B392" s="197">
        <v>259</v>
      </c>
      <c r="C392" s="197" t="s">
        <v>724</v>
      </c>
      <c r="D392" s="237" t="s">
        <v>971</v>
      </c>
      <c r="E392" s="197" t="s">
        <v>14</v>
      </c>
      <c r="F392" s="197" t="s">
        <v>15</v>
      </c>
      <c r="G392" s="197" t="s">
        <v>991</v>
      </c>
      <c r="H392" s="197" t="s">
        <v>992</v>
      </c>
      <c r="I392" s="198">
        <v>44019</v>
      </c>
      <c r="J392" s="199">
        <v>59385</v>
      </c>
    </row>
    <row r="393" spans="1:10" x14ac:dyDescent="0.25">
      <c r="A393" s="196" t="s">
        <v>970</v>
      </c>
      <c r="B393" s="197">
        <v>261</v>
      </c>
      <c r="C393" s="197" t="s">
        <v>264</v>
      </c>
      <c r="D393" s="237" t="s">
        <v>971</v>
      </c>
      <c r="E393" s="197" t="s">
        <v>14</v>
      </c>
      <c r="F393" s="197" t="s">
        <v>15</v>
      </c>
      <c r="G393" s="197" t="s">
        <v>993</v>
      </c>
      <c r="H393" s="197" t="s">
        <v>994</v>
      </c>
      <c r="I393" s="198">
        <v>44019</v>
      </c>
      <c r="J393" s="199">
        <v>36693</v>
      </c>
    </row>
    <row r="394" spans="1:10" x14ac:dyDescent="0.25">
      <c r="A394" s="196" t="s">
        <v>970</v>
      </c>
      <c r="B394" s="197">
        <v>266</v>
      </c>
      <c r="C394" s="197" t="s">
        <v>724</v>
      </c>
      <c r="D394" s="237" t="s">
        <v>971</v>
      </c>
      <c r="E394" s="197" t="s">
        <v>14</v>
      </c>
      <c r="F394" s="197" t="s">
        <v>15</v>
      </c>
      <c r="G394" s="197" t="s">
        <v>995</v>
      </c>
      <c r="H394" s="197" t="s">
        <v>996</v>
      </c>
      <c r="I394" s="198">
        <v>44019</v>
      </c>
      <c r="J394" s="199">
        <v>59385</v>
      </c>
    </row>
    <row r="395" spans="1:10" x14ac:dyDescent="0.25">
      <c r="A395" s="196" t="s">
        <v>970</v>
      </c>
      <c r="B395" s="197">
        <v>270</v>
      </c>
      <c r="C395" s="197" t="s">
        <v>827</v>
      </c>
      <c r="D395" s="237" t="s">
        <v>971</v>
      </c>
      <c r="E395" s="197" t="s">
        <v>14</v>
      </c>
      <c r="F395" s="197" t="s">
        <v>15</v>
      </c>
      <c r="G395" s="197" t="s">
        <v>997</v>
      </c>
      <c r="H395" s="197" t="s">
        <v>998</v>
      </c>
      <c r="I395" s="198">
        <v>44049</v>
      </c>
      <c r="J395" s="199">
        <v>53998</v>
      </c>
    </row>
    <row r="396" spans="1:10" x14ac:dyDescent="0.25">
      <c r="A396" s="196" t="s">
        <v>970</v>
      </c>
      <c r="B396" s="197">
        <v>271</v>
      </c>
      <c r="C396" s="197" t="s">
        <v>724</v>
      </c>
      <c r="D396" s="237" t="s">
        <v>971</v>
      </c>
      <c r="E396" s="197" t="s">
        <v>14</v>
      </c>
      <c r="F396" s="197" t="s">
        <v>15</v>
      </c>
      <c r="G396" s="197" t="s">
        <v>999</v>
      </c>
      <c r="H396" s="197" t="s">
        <v>1000</v>
      </c>
      <c r="I396" s="198">
        <v>44049</v>
      </c>
      <c r="J396" s="199">
        <v>59385</v>
      </c>
    </row>
    <row r="397" spans="1:10" x14ac:dyDescent="0.25">
      <c r="A397" s="196" t="s">
        <v>970</v>
      </c>
      <c r="B397" s="197">
        <v>278</v>
      </c>
      <c r="C397" s="197" t="s">
        <v>67</v>
      </c>
      <c r="D397" s="237" t="s">
        <v>971</v>
      </c>
      <c r="E397" s="197" t="s">
        <v>14</v>
      </c>
      <c r="F397" s="197" t="s">
        <v>15</v>
      </c>
      <c r="G397" s="197" t="s">
        <v>1001</v>
      </c>
      <c r="H397" s="197" t="s">
        <v>1002</v>
      </c>
      <c r="I397" s="198">
        <v>44074</v>
      </c>
      <c r="J397" s="199">
        <v>38086</v>
      </c>
    </row>
    <row r="398" spans="1:10" x14ac:dyDescent="0.25">
      <c r="A398" s="196" t="s">
        <v>970</v>
      </c>
      <c r="B398" s="197">
        <v>289</v>
      </c>
      <c r="C398" s="197" t="s">
        <v>431</v>
      </c>
      <c r="D398" s="237" t="s">
        <v>971</v>
      </c>
      <c r="E398" s="197" t="s">
        <v>14</v>
      </c>
      <c r="F398" s="197" t="s">
        <v>15</v>
      </c>
      <c r="G398" s="197" t="s">
        <v>1003</v>
      </c>
      <c r="H398" s="197" t="s">
        <v>1004</v>
      </c>
      <c r="I398" s="198">
        <v>44158</v>
      </c>
      <c r="J398" s="199">
        <v>57842</v>
      </c>
    </row>
    <row r="399" spans="1:10" x14ac:dyDescent="0.25">
      <c r="A399" s="196" t="s">
        <v>970</v>
      </c>
      <c r="B399" s="197">
        <v>293</v>
      </c>
      <c r="C399" s="197" t="s">
        <v>431</v>
      </c>
      <c r="D399" s="237" t="s">
        <v>971</v>
      </c>
      <c r="E399" s="197" t="s">
        <v>14</v>
      </c>
      <c r="F399" s="197" t="s">
        <v>15</v>
      </c>
      <c r="G399" s="197" t="s">
        <v>1005</v>
      </c>
      <c r="H399" s="197" t="s">
        <v>1006</v>
      </c>
      <c r="I399" s="198">
        <v>44173</v>
      </c>
      <c r="J399" s="199">
        <v>57842</v>
      </c>
    </row>
    <row r="400" spans="1:10" x14ac:dyDescent="0.25">
      <c r="A400" s="196" t="s">
        <v>970</v>
      </c>
      <c r="B400" s="197">
        <v>294</v>
      </c>
      <c r="C400" s="197" t="s">
        <v>905</v>
      </c>
      <c r="D400" s="237" t="s">
        <v>971</v>
      </c>
      <c r="E400" s="197" t="s">
        <v>14</v>
      </c>
      <c r="F400" s="197" t="s">
        <v>15</v>
      </c>
      <c r="G400" s="197" t="s">
        <v>1007</v>
      </c>
      <c r="H400" s="197" t="s">
        <v>1008</v>
      </c>
      <c r="I400" s="198">
        <v>44173</v>
      </c>
      <c r="J400" s="199">
        <v>63230</v>
      </c>
    </row>
    <row r="401" spans="1:10" x14ac:dyDescent="0.25">
      <c r="A401" s="196" t="s">
        <v>970</v>
      </c>
      <c r="B401" s="197">
        <v>295</v>
      </c>
      <c r="C401" s="197" t="s">
        <v>905</v>
      </c>
      <c r="D401" s="237" t="s">
        <v>971</v>
      </c>
      <c r="E401" s="197" t="s">
        <v>14</v>
      </c>
      <c r="F401" s="197" t="s">
        <v>15</v>
      </c>
      <c r="G401" s="197" t="s">
        <v>1009</v>
      </c>
      <c r="H401" s="197" t="s">
        <v>1010</v>
      </c>
      <c r="I401" s="198">
        <v>44173</v>
      </c>
      <c r="J401" s="199">
        <v>63230</v>
      </c>
    </row>
    <row r="402" spans="1:10" x14ac:dyDescent="0.25">
      <c r="A402" s="196" t="s">
        <v>970</v>
      </c>
      <c r="B402" s="197">
        <v>306</v>
      </c>
      <c r="C402" s="197" t="s">
        <v>275</v>
      </c>
      <c r="D402" s="237" t="s">
        <v>971</v>
      </c>
      <c r="E402" s="197" t="s">
        <v>14</v>
      </c>
      <c r="F402" s="197" t="s">
        <v>15</v>
      </c>
      <c r="G402" s="197" t="s">
        <v>1011</v>
      </c>
      <c r="H402" s="197" t="s">
        <v>1012</v>
      </c>
      <c r="I402" s="198">
        <v>44229</v>
      </c>
      <c r="J402" s="199">
        <v>36275</v>
      </c>
    </row>
    <row r="403" spans="1:10" x14ac:dyDescent="0.25">
      <c r="A403" s="196" t="s">
        <v>970</v>
      </c>
      <c r="B403" s="197">
        <v>308</v>
      </c>
      <c r="C403" s="197" t="s">
        <v>284</v>
      </c>
      <c r="D403" s="237" t="s">
        <v>971</v>
      </c>
      <c r="E403" s="197" t="s">
        <v>14</v>
      </c>
      <c r="F403" s="197" t="s">
        <v>15</v>
      </c>
      <c r="G403" s="197" t="s">
        <v>1013</v>
      </c>
      <c r="H403" s="197" t="s">
        <v>1014</v>
      </c>
      <c r="I403" s="198">
        <v>44251</v>
      </c>
      <c r="J403" s="199">
        <v>41952</v>
      </c>
    </row>
    <row r="404" spans="1:10" x14ac:dyDescent="0.25">
      <c r="A404" s="196" t="s">
        <v>970</v>
      </c>
      <c r="B404" s="197">
        <v>347</v>
      </c>
      <c r="C404" s="197" t="s">
        <v>1015</v>
      </c>
      <c r="D404" s="237" t="s">
        <v>971</v>
      </c>
      <c r="E404" s="197" t="s">
        <v>14</v>
      </c>
      <c r="F404" s="197" t="s">
        <v>15</v>
      </c>
      <c r="G404" s="197" t="s">
        <v>1016</v>
      </c>
      <c r="H404" s="197" t="s">
        <v>1017</v>
      </c>
      <c r="I404" s="198">
        <v>44470</v>
      </c>
      <c r="J404" s="199">
        <v>41681</v>
      </c>
    </row>
    <row r="405" spans="1:10" x14ac:dyDescent="0.25">
      <c r="A405" s="196" t="s">
        <v>970</v>
      </c>
      <c r="B405" s="197">
        <v>356</v>
      </c>
      <c r="C405" s="197" t="s">
        <v>151</v>
      </c>
      <c r="D405" s="237" t="s">
        <v>971</v>
      </c>
      <c r="E405" s="197" t="s">
        <v>14</v>
      </c>
      <c r="F405" s="197" t="s">
        <v>15</v>
      </c>
      <c r="G405" s="197" t="s">
        <v>1018</v>
      </c>
      <c r="H405" s="197" t="s">
        <v>1019</v>
      </c>
      <c r="I405" s="198">
        <v>44483</v>
      </c>
      <c r="J405" s="199">
        <v>38778</v>
      </c>
    </row>
    <row r="406" spans="1:10" x14ac:dyDescent="0.25">
      <c r="A406" s="196" t="s">
        <v>970</v>
      </c>
      <c r="B406" s="197">
        <v>369</v>
      </c>
      <c r="C406" s="197" t="s">
        <v>572</v>
      </c>
      <c r="D406" s="237" t="s">
        <v>971</v>
      </c>
      <c r="E406" s="197" t="s">
        <v>14</v>
      </c>
      <c r="F406" s="197" t="s">
        <v>15</v>
      </c>
      <c r="G406" s="197" t="s">
        <v>1020</v>
      </c>
      <c r="H406" s="197" t="s">
        <v>1021</v>
      </c>
      <c r="I406" s="198">
        <v>44509</v>
      </c>
      <c r="J406" s="199">
        <v>40958</v>
      </c>
    </row>
    <row r="407" spans="1:10" x14ac:dyDescent="0.25">
      <c r="A407" s="196" t="s">
        <v>970</v>
      </c>
      <c r="B407" s="197">
        <v>385</v>
      </c>
      <c r="C407" s="197" t="s">
        <v>281</v>
      </c>
      <c r="D407" s="237" t="s">
        <v>971</v>
      </c>
      <c r="E407" s="197" t="s">
        <v>14</v>
      </c>
      <c r="F407" s="197" t="s">
        <v>15</v>
      </c>
      <c r="G407" s="197" t="s">
        <v>1022</v>
      </c>
      <c r="H407" s="197" t="s">
        <v>1023</v>
      </c>
      <c r="I407" s="198">
        <v>44627</v>
      </c>
      <c r="J407" s="199">
        <v>37374</v>
      </c>
    </row>
    <row r="408" spans="1:10" x14ac:dyDescent="0.25">
      <c r="A408" s="196" t="s">
        <v>970</v>
      </c>
      <c r="B408" s="197">
        <v>399</v>
      </c>
      <c r="C408" s="197" t="s">
        <v>307</v>
      </c>
      <c r="D408" s="237" t="s">
        <v>971</v>
      </c>
      <c r="E408" s="197" t="s">
        <v>14</v>
      </c>
      <c r="F408" s="197" t="s">
        <v>15</v>
      </c>
      <c r="G408" s="197" t="s">
        <v>1024</v>
      </c>
      <c r="H408" s="197" t="s">
        <v>1025</v>
      </c>
      <c r="I408" s="198">
        <v>44839</v>
      </c>
      <c r="J408" s="199">
        <v>37658</v>
      </c>
    </row>
    <row r="409" spans="1:10" ht="26.25" x14ac:dyDescent="0.25">
      <c r="A409" s="196" t="s">
        <v>970</v>
      </c>
      <c r="B409" s="197">
        <v>400</v>
      </c>
      <c r="C409" s="197" t="s">
        <v>105</v>
      </c>
      <c r="D409" s="237" t="s">
        <v>971</v>
      </c>
      <c r="E409" s="197" t="s">
        <v>14</v>
      </c>
      <c r="F409" s="197" t="s">
        <v>15</v>
      </c>
      <c r="G409" s="197" t="s">
        <v>1026</v>
      </c>
      <c r="H409" s="197" t="s">
        <v>1027</v>
      </c>
      <c r="I409" s="198">
        <v>43756</v>
      </c>
      <c r="J409" s="199">
        <v>32488</v>
      </c>
    </row>
    <row r="410" spans="1:10" x14ac:dyDescent="0.25">
      <c r="A410" s="196" t="s">
        <v>970</v>
      </c>
      <c r="B410" s="197">
        <v>415</v>
      </c>
      <c r="C410" s="197" t="s">
        <v>440</v>
      </c>
      <c r="D410" s="237" t="s">
        <v>971</v>
      </c>
      <c r="E410" s="197" t="s">
        <v>14</v>
      </c>
      <c r="F410" s="197" t="s">
        <v>15</v>
      </c>
      <c r="G410" s="197" t="s">
        <v>1028</v>
      </c>
      <c r="H410" s="197" t="s">
        <v>1029</v>
      </c>
      <c r="I410" s="198">
        <v>44897</v>
      </c>
      <c r="J410" s="199">
        <v>45936</v>
      </c>
    </row>
    <row r="411" spans="1:10" x14ac:dyDescent="0.25">
      <c r="A411" s="196" t="s">
        <v>970</v>
      </c>
      <c r="B411" s="197">
        <v>426</v>
      </c>
      <c r="C411" s="197" t="s">
        <v>79</v>
      </c>
      <c r="D411" s="237" t="s">
        <v>971</v>
      </c>
      <c r="E411" s="197" t="s">
        <v>14</v>
      </c>
      <c r="F411" s="197" t="s">
        <v>15</v>
      </c>
      <c r="G411" s="197" t="s">
        <v>1030</v>
      </c>
      <c r="H411" s="197" t="s">
        <v>1031</v>
      </c>
      <c r="I411" s="198">
        <v>44980</v>
      </c>
      <c r="J411" s="199">
        <v>34456</v>
      </c>
    </row>
    <row r="412" spans="1:10" x14ac:dyDescent="0.25">
      <c r="A412" s="196" t="s">
        <v>970</v>
      </c>
      <c r="B412" s="197">
        <v>439</v>
      </c>
      <c r="C412" s="361" t="s">
        <v>1032</v>
      </c>
      <c r="D412" s="362" t="s">
        <v>971</v>
      </c>
      <c r="E412" s="361" t="s">
        <v>14</v>
      </c>
      <c r="F412" s="361" t="s">
        <v>15</v>
      </c>
      <c r="G412" s="361" t="s">
        <v>1033</v>
      </c>
      <c r="H412" s="361" t="s">
        <v>1034</v>
      </c>
      <c r="I412" s="198">
        <v>45141</v>
      </c>
      <c r="J412" s="199">
        <v>59190</v>
      </c>
    </row>
    <row r="413" spans="1:10" x14ac:dyDescent="0.25">
      <c r="A413" s="196" t="s">
        <v>970</v>
      </c>
      <c r="B413" s="197">
        <v>440</v>
      </c>
      <c r="C413" s="361" t="s">
        <v>1032</v>
      </c>
      <c r="D413" s="362" t="s">
        <v>971</v>
      </c>
      <c r="E413" s="361" t="s">
        <v>14</v>
      </c>
      <c r="F413" s="361" t="s">
        <v>15</v>
      </c>
      <c r="G413" s="361" t="s">
        <v>1035</v>
      </c>
      <c r="H413" s="361" t="s">
        <v>1036</v>
      </c>
      <c r="I413" s="198">
        <v>45141</v>
      </c>
      <c r="J413" s="199">
        <v>55402</v>
      </c>
    </row>
    <row r="414" spans="1:10" x14ac:dyDescent="0.25">
      <c r="A414" s="196" t="s">
        <v>970</v>
      </c>
      <c r="B414" s="197">
        <v>444</v>
      </c>
      <c r="C414" s="361" t="s">
        <v>1037</v>
      </c>
      <c r="D414" s="362" t="s">
        <v>971</v>
      </c>
      <c r="E414" s="361" t="s">
        <v>14</v>
      </c>
      <c r="F414" s="361" t="s">
        <v>15</v>
      </c>
      <c r="G414" s="361" t="s">
        <v>1038</v>
      </c>
      <c r="H414" s="361" t="s">
        <v>1039</v>
      </c>
      <c r="I414" s="198">
        <v>45103</v>
      </c>
      <c r="J414" s="199">
        <v>91018</v>
      </c>
    </row>
    <row r="415" spans="1:10" x14ac:dyDescent="0.25">
      <c r="A415" s="196" t="s">
        <v>970</v>
      </c>
      <c r="B415" s="197">
        <v>503</v>
      </c>
      <c r="C415" s="197" t="s">
        <v>477</v>
      </c>
      <c r="D415" s="237" t="s">
        <v>971</v>
      </c>
      <c r="E415" s="197" t="s">
        <v>14</v>
      </c>
      <c r="F415" s="197" t="s">
        <v>15</v>
      </c>
      <c r="G415" s="200" t="s">
        <v>1040</v>
      </c>
      <c r="H415" s="197" t="s">
        <v>1041</v>
      </c>
      <c r="I415" s="198">
        <v>42741</v>
      </c>
      <c r="J415" s="199">
        <v>34369</v>
      </c>
    </row>
    <row r="416" spans="1:10" x14ac:dyDescent="0.25">
      <c r="A416" s="196" t="s">
        <v>970</v>
      </c>
      <c r="B416" s="197">
        <v>519</v>
      </c>
      <c r="C416" s="197" t="s">
        <v>477</v>
      </c>
      <c r="D416" s="237" t="s">
        <v>971</v>
      </c>
      <c r="E416" s="197" t="s">
        <v>14</v>
      </c>
      <c r="F416" s="197" t="s">
        <v>15</v>
      </c>
      <c r="G416" s="200" t="s">
        <v>1042</v>
      </c>
      <c r="H416" s="197" t="s">
        <v>1043</v>
      </c>
      <c r="I416" s="198">
        <v>42850</v>
      </c>
      <c r="J416" s="199">
        <v>34589</v>
      </c>
    </row>
    <row r="417" spans="1:10" x14ac:dyDescent="0.25">
      <c r="A417" s="196" t="s">
        <v>970</v>
      </c>
      <c r="B417" s="197">
        <v>560</v>
      </c>
      <c r="C417" s="197" t="s">
        <v>584</v>
      </c>
      <c r="D417" s="237" t="s">
        <v>971</v>
      </c>
      <c r="E417" s="197" t="s">
        <v>14</v>
      </c>
      <c r="F417" s="197" t="s">
        <v>15</v>
      </c>
      <c r="G417" s="197" t="s">
        <v>1044</v>
      </c>
      <c r="H417" s="197" t="s">
        <v>1045</v>
      </c>
      <c r="I417" s="198">
        <v>43049</v>
      </c>
      <c r="J417" s="199">
        <v>53392</v>
      </c>
    </row>
    <row r="418" spans="1:10" x14ac:dyDescent="0.25">
      <c r="A418" s="196" t="s">
        <v>970</v>
      </c>
      <c r="B418" s="197">
        <v>618</v>
      </c>
      <c r="C418" s="197" t="s">
        <v>58</v>
      </c>
      <c r="D418" s="237" t="s">
        <v>971</v>
      </c>
      <c r="E418" s="197" t="s">
        <v>14</v>
      </c>
      <c r="F418" s="197" t="s">
        <v>15</v>
      </c>
      <c r="G418" s="197" t="s">
        <v>1046</v>
      </c>
      <c r="H418" s="197" t="s">
        <v>1047</v>
      </c>
      <c r="I418" s="198">
        <v>43265</v>
      </c>
      <c r="J418" s="199">
        <v>36860</v>
      </c>
    </row>
    <row r="419" spans="1:10" x14ac:dyDescent="0.25">
      <c r="A419" s="196" t="s">
        <v>970</v>
      </c>
      <c r="B419" s="197">
        <v>640</v>
      </c>
      <c r="C419" s="197" t="s">
        <v>1048</v>
      </c>
      <c r="D419" s="237" t="s">
        <v>971</v>
      </c>
      <c r="E419" s="197" t="s">
        <v>14</v>
      </c>
      <c r="F419" s="197" t="s">
        <v>15</v>
      </c>
      <c r="G419" s="197" t="s">
        <v>1049</v>
      </c>
      <c r="H419" s="197" t="s">
        <v>1050</v>
      </c>
      <c r="I419" s="198">
        <v>43290</v>
      </c>
      <c r="J419" s="199">
        <v>42944</v>
      </c>
    </row>
    <row r="420" spans="1:10" x14ac:dyDescent="0.25">
      <c r="A420" s="196" t="s">
        <v>970</v>
      </c>
      <c r="B420" s="197">
        <v>814</v>
      </c>
      <c r="C420" s="197" t="s">
        <v>124</v>
      </c>
      <c r="D420" s="237" t="s">
        <v>971</v>
      </c>
      <c r="E420" s="197" t="s">
        <v>14</v>
      </c>
      <c r="F420" s="197" t="s">
        <v>15</v>
      </c>
      <c r="G420" s="197" t="s">
        <v>1051</v>
      </c>
      <c r="H420" s="197" t="s">
        <v>1052</v>
      </c>
      <c r="I420" s="198">
        <v>41472</v>
      </c>
      <c r="J420" s="199">
        <v>25090</v>
      </c>
    </row>
    <row r="421" spans="1:10" x14ac:dyDescent="0.25">
      <c r="A421" s="196" t="s">
        <v>970</v>
      </c>
      <c r="B421" s="197">
        <v>825</v>
      </c>
      <c r="C421" s="197" t="s">
        <v>415</v>
      </c>
      <c r="D421" s="237" t="s">
        <v>971</v>
      </c>
      <c r="E421" s="197" t="s">
        <v>14</v>
      </c>
      <c r="F421" s="197" t="s">
        <v>15</v>
      </c>
      <c r="G421" s="197" t="s">
        <v>1053</v>
      </c>
      <c r="H421" s="197" t="s">
        <v>1054</v>
      </c>
      <c r="I421" s="198">
        <v>43472</v>
      </c>
      <c r="J421" s="199">
        <v>35215</v>
      </c>
    </row>
    <row r="422" spans="1:10" x14ac:dyDescent="0.25">
      <c r="A422" s="196" t="s">
        <v>970</v>
      </c>
      <c r="B422" s="197">
        <v>827</v>
      </c>
      <c r="C422" s="197" t="s">
        <v>513</v>
      </c>
      <c r="D422" s="237" t="s">
        <v>971</v>
      </c>
      <c r="E422" s="197" t="s">
        <v>14</v>
      </c>
      <c r="F422" s="197" t="s">
        <v>15</v>
      </c>
      <c r="G422" s="197" t="s">
        <v>1055</v>
      </c>
      <c r="H422" s="197" t="s">
        <v>1056</v>
      </c>
      <c r="I422" s="198">
        <v>43472</v>
      </c>
      <c r="J422" s="199">
        <v>63188</v>
      </c>
    </row>
    <row r="423" spans="1:10" x14ac:dyDescent="0.25">
      <c r="A423" s="196" t="s">
        <v>970</v>
      </c>
      <c r="B423" s="197">
        <v>829</v>
      </c>
      <c r="C423" s="197" t="s">
        <v>513</v>
      </c>
      <c r="D423" s="237" t="s">
        <v>971</v>
      </c>
      <c r="E423" s="197" t="s">
        <v>14</v>
      </c>
      <c r="F423" s="197" t="s">
        <v>15</v>
      </c>
      <c r="G423" s="197" t="s">
        <v>1057</v>
      </c>
      <c r="H423" s="197" t="s">
        <v>1058</v>
      </c>
      <c r="I423" s="198">
        <v>43472</v>
      </c>
      <c r="J423" s="199">
        <v>63188</v>
      </c>
    </row>
    <row r="424" spans="1:10" x14ac:dyDescent="0.25">
      <c r="A424" s="196" t="s">
        <v>970</v>
      </c>
      <c r="B424" s="197">
        <v>846</v>
      </c>
      <c r="C424" s="197" t="s">
        <v>1059</v>
      </c>
      <c r="D424" s="237" t="s">
        <v>971</v>
      </c>
      <c r="E424" s="197" t="s">
        <v>14</v>
      </c>
      <c r="F424" s="197" t="s">
        <v>15</v>
      </c>
      <c r="G424" s="197" t="s">
        <v>1060</v>
      </c>
      <c r="H424" s="197" t="s">
        <v>1061</v>
      </c>
      <c r="I424" s="198">
        <v>41689</v>
      </c>
      <c r="J424" s="199">
        <v>27310</v>
      </c>
    </row>
    <row r="425" spans="1:10" x14ac:dyDescent="0.25">
      <c r="A425" s="196" t="s">
        <v>970</v>
      </c>
      <c r="B425" s="197">
        <v>896</v>
      </c>
      <c r="C425" s="197" t="s">
        <v>61</v>
      </c>
      <c r="D425" s="237" t="s">
        <v>971</v>
      </c>
      <c r="E425" s="197" t="s">
        <v>14</v>
      </c>
      <c r="F425" s="197" t="s">
        <v>15</v>
      </c>
      <c r="G425" s="197" t="s">
        <v>1062</v>
      </c>
      <c r="H425" s="197" t="s">
        <v>1063</v>
      </c>
      <c r="I425" s="198">
        <v>41961</v>
      </c>
      <c r="J425" s="199">
        <v>30651</v>
      </c>
    </row>
    <row r="426" spans="1:10" x14ac:dyDescent="0.25">
      <c r="A426" s="196" t="s">
        <v>970</v>
      </c>
      <c r="B426" s="197">
        <v>962</v>
      </c>
      <c r="C426" s="197" t="s">
        <v>535</v>
      </c>
      <c r="D426" s="237" t="s">
        <v>971</v>
      </c>
      <c r="E426" s="197" t="s">
        <v>14</v>
      </c>
      <c r="F426" s="197" t="s">
        <v>15</v>
      </c>
      <c r="G426" s="197" t="s">
        <v>1064</v>
      </c>
      <c r="H426" s="197" t="s">
        <v>1065</v>
      </c>
      <c r="I426" s="198">
        <v>42432</v>
      </c>
      <c r="J426" s="199">
        <v>42379</v>
      </c>
    </row>
    <row r="427" spans="1:10" x14ac:dyDescent="0.25">
      <c r="A427" s="196" t="s">
        <v>970</v>
      </c>
      <c r="B427" s="197">
        <v>964</v>
      </c>
      <c r="C427" s="197" t="s">
        <v>535</v>
      </c>
      <c r="D427" s="237" t="s">
        <v>971</v>
      </c>
      <c r="E427" s="197" t="s">
        <v>14</v>
      </c>
      <c r="F427" s="197" t="s">
        <v>15</v>
      </c>
      <c r="G427" s="197" t="s">
        <v>1066</v>
      </c>
      <c r="H427" s="197" t="s">
        <v>1067</v>
      </c>
      <c r="I427" s="198">
        <v>42432</v>
      </c>
      <c r="J427" s="199">
        <v>32800</v>
      </c>
    </row>
    <row r="428" spans="1:10" x14ac:dyDescent="0.25">
      <c r="A428" s="196" t="s">
        <v>970</v>
      </c>
      <c r="B428" s="197">
        <v>965</v>
      </c>
      <c r="C428" s="197" t="s">
        <v>1068</v>
      </c>
      <c r="D428" s="237" t="s">
        <v>971</v>
      </c>
      <c r="E428" s="197" t="s">
        <v>14</v>
      </c>
      <c r="F428" s="197" t="s">
        <v>15</v>
      </c>
      <c r="G428" s="197" t="s">
        <v>1069</v>
      </c>
      <c r="H428" s="197" t="s">
        <v>1070</v>
      </c>
      <c r="I428" s="198">
        <v>42450</v>
      </c>
      <c r="J428" s="199">
        <v>50498</v>
      </c>
    </row>
    <row r="429" spans="1:10" ht="26.25" x14ac:dyDescent="0.25">
      <c r="A429" s="196" t="s">
        <v>970</v>
      </c>
      <c r="B429" s="197">
        <v>982</v>
      </c>
      <c r="C429" s="197" t="s">
        <v>712</v>
      </c>
      <c r="D429" s="237" t="s">
        <v>971</v>
      </c>
      <c r="E429" s="197" t="s">
        <v>14</v>
      </c>
      <c r="F429" s="197" t="s">
        <v>15</v>
      </c>
      <c r="G429" s="197" t="s">
        <v>1071</v>
      </c>
      <c r="H429" s="197" t="s">
        <v>1072</v>
      </c>
      <c r="I429" s="198">
        <v>42539</v>
      </c>
      <c r="J429" s="199">
        <v>34990</v>
      </c>
    </row>
    <row r="430" spans="1:10" x14ac:dyDescent="0.25">
      <c r="A430" s="196" t="s">
        <v>970</v>
      </c>
      <c r="B430" s="197">
        <v>997</v>
      </c>
      <c r="C430" s="197" t="s">
        <v>477</v>
      </c>
      <c r="D430" s="237" t="s">
        <v>971</v>
      </c>
      <c r="E430" s="197" t="s">
        <v>14</v>
      </c>
      <c r="F430" s="197" t="s">
        <v>15</v>
      </c>
      <c r="G430" s="197" t="s">
        <v>1073</v>
      </c>
      <c r="H430" s="197" t="s">
        <v>1074</v>
      </c>
      <c r="I430" s="198">
        <v>42660</v>
      </c>
      <c r="J430" s="199">
        <v>32437</v>
      </c>
    </row>
    <row r="431" spans="1:10" x14ac:dyDescent="0.25">
      <c r="A431" s="196" t="s">
        <v>1075</v>
      </c>
      <c r="B431" s="197">
        <v>154</v>
      </c>
      <c r="C431" s="197" t="s">
        <v>622</v>
      </c>
      <c r="D431" s="237" t="s">
        <v>1076</v>
      </c>
      <c r="E431" s="197" t="s">
        <v>14</v>
      </c>
      <c r="F431" s="197" t="s">
        <v>15</v>
      </c>
      <c r="G431" s="197" t="s">
        <v>1077</v>
      </c>
      <c r="H431" s="197" t="s">
        <v>1078</v>
      </c>
      <c r="I431" s="198">
        <v>43585</v>
      </c>
      <c r="J431" s="199">
        <v>36862</v>
      </c>
    </row>
    <row r="432" spans="1:10" x14ac:dyDescent="0.25">
      <c r="A432" s="196" t="s">
        <v>1075</v>
      </c>
      <c r="B432" s="197">
        <v>224</v>
      </c>
      <c r="C432" s="197" t="s">
        <v>535</v>
      </c>
      <c r="D432" s="237" t="s">
        <v>1076</v>
      </c>
      <c r="E432" s="197" t="s">
        <v>14</v>
      </c>
      <c r="F432" s="197" t="s">
        <v>15</v>
      </c>
      <c r="G432" s="197" t="s">
        <v>1079</v>
      </c>
      <c r="H432" s="197" t="s">
        <v>1080</v>
      </c>
      <c r="I432" s="198">
        <v>43858</v>
      </c>
      <c r="J432" s="199">
        <v>27658</v>
      </c>
    </row>
    <row r="433" spans="1:10" ht="26.25" x14ac:dyDescent="0.25">
      <c r="A433" s="196" t="s">
        <v>1075</v>
      </c>
      <c r="B433" s="197">
        <v>253</v>
      </c>
      <c r="C433" s="197" t="s">
        <v>61</v>
      </c>
      <c r="D433" s="237" t="s">
        <v>1076</v>
      </c>
      <c r="E433" s="197" t="s">
        <v>14</v>
      </c>
      <c r="F433" s="197" t="s">
        <v>15</v>
      </c>
      <c r="G433" s="197" t="s">
        <v>1081</v>
      </c>
      <c r="H433" s="197" t="s">
        <v>1082</v>
      </c>
      <c r="I433" s="198">
        <v>42165</v>
      </c>
      <c r="J433" s="199">
        <v>32808</v>
      </c>
    </row>
    <row r="434" spans="1:10" x14ac:dyDescent="0.25">
      <c r="A434" s="196" t="s">
        <v>1075</v>
      </c>
      <c r="B434" s="197">
        <v>354</v>
      </c>
      <c r="C434" s="197" t="s">
        <v>281</v>
      </c>
      <c r="D434" s="237" t="s">
        <v>1076</v>
      </c>
      <c r="E434" s="197" t="s">
        <v>14</v>
      </c>
      <c r="F434" s="197" t="s">
        <v>15</v>
      </c>
      <c r="G434" s="197" t="s">
        <v>1083</v>
      </c>
      <c r="H434" s="197" t="s">
        <v>1084</v>
      </c>
      <c r="I434" s="198">
        <v>44481</v>
      </c>
      <c r="J434" s="199">
        <v>37270</v>
      </c>
    </row>
    <row r="435" spans="1:10" x14ac:dyDescent="0.25">
      <c r="A435" s="196" t="s">
        <v>1075</v>
      </c>
      <c r="B435" s="197">
        <v>390</v>
      </c>
      <c r="C435" s="197" t="s">
        <v>918</v>
      </c>
      <c r="D435" s="237" t="s">
        <v>1076</v>
      </c>
      <c r="E435" s="197" t="s">
        <v>14</v>
      </c>
      <c r="F435" s="197" t="s">
        <v>15</v>
      </c>
      <c r="G435" s="197" t="s">
        <v>1085</v>
      </c>
      <c r="H435" s="197" t="s">
        <v>1086</v>
      </c>
      <c r="I435" s="198">
        <v>44756</v>
      </c>
      <c r="J435" s="199">
        <v>48580</v>
      </c>
    </row>
    <row r="436" spans="1:10" x14ac:dyDescent="0.25">
      <c r="A436" s="196" t="s">
        <v>1075</v>
      </c>
      <c r="B436" s="197">
        <v>397</v>
      </c>
      <c r="C436" s="197" t="s">
        <v>1087</v>
      </c>
      <c r="D436" s="237" t="s">
        <v>1076</v>
      </c>
      <c r="E436" s="197" t="s">
        <v>14</v>
      </c>
      <c r="F436" s="197" t="s">
        <v>15</v>
      </c>
      <c r="G436" s="197" t="s">
        <v>1088</v>
      </c>
      <c r="H436" s="197" t="s">
        <v>1089</v>
      </c>
      <c r="I436" s="198">
        <v>42681</v>
      </c>
      <c r="J436" s="199">
        <v>50621</v>
      </c>
    </row>
    <row r="437" spans="1:10" x14ac:dyDescent="0.25">
      <c r="A437" s="196" t="s">
        <v>1075</v>
      </c>
      <c r="B437" s="197">
        <v>411</v>
      </c>
      <c r="C437" s="197" t="s">
        <v>460</v>
      </c>
      <c r="D437" s="237" t="s">
        <v>1076</v>
      </c>
      <c r="E437" s="197" t="s">
        <v>14</v>
      </c>
      <c r="F437" s="197" t="s">
        <v>15</v>
      </c>
      <c r="G437" s="197" t="s">
        <v>1090</v>
      </c>
      <c r="H437" s="197" t="s">
        <v>1091</v>
      </c>
      <c r="I437" s="198">
        <v>44894</v>
      </c>
      <c r="J437" s="199">
        <v>41646</v>
      </c>
    </row>
    <row r="438" spans="1:10" x14ac:dyDescent="0.25">
      <c r="A438" s="196" t="s">
        <v>1075</v>
      </c>
      <c r="B438" s="197">
        <v>512</v>
      </c>
      <c r="C438" s="197" t="s">
        <v>672</v>
      </c>
      <c r="D438" s="237" t="s">
        <v>1076</v>
      </c>
      <c r="E438" s="197" t="s">
        <v>14</v>
      </c>
      <c r="F438" s="197" t="s">
        <v>88</v>
      </c>
      <c r="G438" s="197" t="s">
        <v>1092</v>
      </c>
      <c r="H438" s="197" t="s">
        <v>1093</v>
      </c>
      <c r="I438" s="198">
        <v>42766</v>
      </c>
      <c r="J438" s="199">
        <v>17650</v>
      </c>
    </row>
    <row r="439" spans="1:10" x14ac:dyDescent="0.25">
      <c r="A439" s="196" t="s">
        <v>1075</v>
      </c>
      <c r="B439" s="197">
        <v>625</v>
      </c>
      <c r="C439" s="197" t="s">
        <v>415</v>
      </c>
      <c r="D439" s="237" t="s">
        <v>1076</v>
      </c>
      <c r="E439" s="197" t="s">
        <v>14</v>
      </c>
      <c r="F439" s="197" t="s">
        <v>15</v>
      </c>
      <c r="G439" s="197" t="s">
        <v>1094</v>
      </c>
      <c r="H439" s="197" t="s">
        <v>1095</v>
      </c>
      <c r="I439" s="198">
        <v>43271</v>
      </c>
      <c r="J439" s="199">
        <v>35646</v>
      </c>
    </row>
    <row r="440" spans="1:10" x14ac:dyDescent="0.25">
      <c r="A440" s="196" t="s">
        <v>1075</v>
      </c>
      <c r="B440" s="197">
        <v>826</v>
      </c>
      <c r="C440" s="197" t="s">
        <v>1096</v>
      </c>
      <c r="D440" s="237" t="s">
        <v>1076</v>
      </c>
      <c r="E440" s="197" t="s">
        <v>14</v>
      </c>
      <c r="F440" s="197" t="s">
        <v>15</v>
      </c>
      <c r="G440" s="197" t="s">
        <v>1097</v>
      </c>
      <c r="H440" s="197" t="s">
        <v>1098</v>
      </c>
      <c r="I440" s="198">
        <v>41668</v>
      </c>
      <c r="J440" s="199">
        <v>19027</v>
      </c>
    </row>
    <row r="441" spans="1:10" x14ac:dyDescent="0.25">
      <c r="A441" s="196" t="s">
        <v>1075</v>
      </c>
      <c r="B441" s="197">
        <v>834</v>
      </c>
      <c r="C441" s="197" t="s">
        <v>526</v>
      </c>
      <c r="D441" s="237" t="s">
        <v>1076</v>
      </c>
      <c r="E441" s="197" t="s">
        <v>14</v>
      </c>
      <c r="F441" s="197" t="s">
        <v>15</v>
      </c>
      <c r="G441" s="197" t="s">
        <v>1099</v>
      </c>
      <c r="H441" s="197" t="s">
        <v>1100</v>
      </c>
      <c r="I441" s="198">
        <v>41690</v>
      </c>
      <c r="J441" s="199">
        <v>29300</v>
      </c>
    </row>
    <row r="442" spans="1:10" x14ac:dyDescent="0.25">
      <c r="A442" s="196" t="s">
        <v>1075</v>
      </c>
      <c r="B442" s="197">
        <v>851</v>
      </c>
      <c r="C442" s="197" t="s">
        <v>1101</v>
      </c>
      <c r="D442" s="237" t="s">
        <v>1076</v>
      </c>
      <c r="E442" s="197" t="s">
        <v>14</v>
      </c>
      <c r="F442" s="197" t="s">
        <v>15</v>
      </c>
      <c r="G442" s="197" t="s">
        <v>1102</v>
      </c>
      <c r="H442" s="197" t="s">
        <v>1103</v>
      </c>
      <c r="I442" s="198">
        <v>41708</v>
      </c>
      <c r="J442" s="199">
        <v>31332</v>
      </c>
    </row>
    <row r="443" spans="1:10" ht="26.25" x14ac:dyDescent="0.25">
      <c r="A443" s="196" t="s">
        <v>1075</v>
      </c>
      <c r="B443" s="197">
        <v>858</v>
      </c>
      <c r="C443" s="197" t="s">
        <v>1104</v>
      </c>
      <c r="D443" s="237" t="s">
        <v>1076</v>
      </c>
      <c r="E443" s="197" t="s">
        <v>14</v>
      </c>
      <c r="F443" s="197" t="s">
        <v>88</v>
      </c>
      <c r="G443" s="197" t="s">
        <v>1105</v>
      </c>
      <c r="H443" s="197" t="s">
        <v>1106</v>
      </c>
      <c r="I443" s="198">
        <v>41726</v>
      </c>
      <c r="J443" s="199">
        <v>28001</v>
      </c>
    </row>
    <row r="444" spans="1:10" x14ac:dyDescent="0.25">
      <c r="A444" s="196" t="s">
        <v>1075</v>
      </c>
      <c r="B444" s="197">
        <v>953</v>
      </c>
      <c r="C444" s="197" t="s">
        <v>611</v>
      </c>
      <c r="D444" s="237" t="s">
        <v>1076</v>
      </c>
      <c r="E444" s="197" t="s">
        <v>14</v>
      </c>
      <c r="F444" s="197" t="s">
        <v>15</v>
      </c>
      <c r="G444" s="197" t="s">
        <v>1107</v>
      </c>
      <c r="H444" s="197" t="s">
        <v>1108</v>
      </c>
      <c r="I444" s="198">
        <v>42374</v>
      </c>
      <c r="J444" s="199">
        <v>31238</v>
      </c>
    </row>
    <row r="445" spans="1:10" x14ac:dyDescent="0.25">
      <c r="A445" s="196" t="s">
        <v>1075</v>
      </c>
      <c r="B445" s="197">
        <v>966</v>
      </c>
      <c r="C445" s="197" t="s">
        <v>535</v>
      </c>
      <c r="D445" s="237" t="s">
        <v>1076</v>
      </c>
      <c r="E445" s="197" t="s">
        <v>14</v>
      </c>
      <c r="F445" s="197" t="s">
        <v>15</v>
      </c>
      <c r="G445" s="197" t="s">
        <v>1109</v>
      </c>
      <c r="H445" s="197" t="s">
        <v>1110</v>
      </c>
      <c r="I445" s="198">
        <v>42450</v>
      </c>
      <c r="J445" s="199">
        <v>32772</v>
      </c>
    </row>
    <row r="446" spans="1:10" x14ac:dyDescent="0.25">
      <c r="A446" s="196" t="s">
        <v>1075</v>
      </c>
      <c r="B446" s="197">
        <v>986</v>
      </c>
      <c r="C446" s="197" t="s">
        <v>704</v>
      </c>
      <c r="D446" s="237" t="s">
        <v>1076</v>
      </c>
      <c r="E446" s="197" t="s">
        <v>14</v>
      </c>
      <c r="F446" s="197" t="s">
        <v>15</v>
      </c>
      <c r="G446" s="197" t="s">
        <v>1111</v>
      </c>
      <c r="H446" s="197" t="s">
        <v>1112</v>
      </c>
      <c r="I446" s="198">
        <v>42556</v>
      </c>
      <c r="J446" s="199">
        <v>27783</v>
      </c>
    </row>
    <row r="447" spans="1:10" x14ac:dyDescent="0.25">
      <c r="A447" s="196" t="s">
        <v>1113</v>
      </c>
      <c r="B447" s="197">
        <v>235</v>
      </c>
      <c r="C447" s="197" t="s">
        <v>264</v>
      </c>
      <c r="D447" s="237" t="s">
        <v>1114</v>
      </c>
      <c r="E447" s="197" t="s">
        <v>14</v>
      </c>
      <c r="F447" s="197" t="s">
        <v>15</v>
      </c>
      <c r="G447" s="197" t="s">
        <v>1115</v>
      </c>
      <c r="H447" s="197" t="s">
        <v>1116</v>
      </c>
      <c r="I447" s="198">
        <v>43923</v>
      </c>
      <c r="J447" s="199">
        <v>35885</v>
      </c>
    </row>
    <row r="448" spans="1:10" x14ac:dyDescent="0.25">
      <c r="A448" s="196" t="s">
        <v>1113</v>
      </c>
      <c r="B448" s="197">
        <v>252</v>
      </c>
      <c r="C448" s="197" t="s">
        <v>685</v>
      </c>
      <c r="D448" s="237" t="s">
        <v>1114</v>
      </c>
      <c r="E448" s="197" t="s">
        <v>14</v>
      </c>
      <c r="F448" s="197" t="s">
        <v>15</v>
      </c>
      <c r="G448" s="197" t="s">
        <v>1117</v>
      </c>
      <c r="H448" s="197" t="s">
        <v>1118</v>
      </c>
      <c r="I448" s="198">
        <v>43081</v>
      </c>
      <c r="J448" s="199">
        <v>29750</v>
      </c>
    </row>
    <row r="449" spans="1:10" x14ac:dyDescent="0.25">
      <c r="A449" s="196" t="s">
        <v>1113</v>
      </c>
      <c r="B449" s="197">
        <v>272</v>
      </c>
      <c r="C449" s="197" t="s">
        <v>724</v>
      </c>
      <c r="D449" s="237" t="s">
        <v>1114</v>
      </c>
      <c r="E449" s="197" t="s">
        <v>14</v>
      </c>
      <c r="F449" s="197" t="s">
        <v>15</v>
      </c>
      <c r="G449" s="197" t="s">
        <v>1119</v>
      </c>
      <c r="H449" s="197" t="s">
        <v>1120</v>
      </c>
      <c r="I449" s="198">
        <v>44049</v>
      </c>
      <c r="J449" s="199">
        <v>59385</v>
      </c>
    </row>
    <row r="450" spans="1:10" x14ac:dyDescent="0.25">
      <c r="A450" s="196" t="s">
        <v>1113</v>
      </c>
      <c r="B450" s="197">
        <v>284</v>
      </c>
      <c r="C450" s="197" t="s">
        <v>431</v>
      </c>
      <c r="D450" s="237" t="s">
        <v>1114</v>
      </c>
      <c r="E450" s="197" t="s">
        <v>14</v>
      </c>
      <c r="F450" s="197" t="s">
        <v>15</v>
      </c>
      <c r="G450" s="197" t="s">
        <v>1121</v>
      </c>
      <c r="H450" s="197" t="s">
        <v>1122</v>
      </c>
      <c r="I450" s="198">
        <v>44075</v>
      </c>
      <c r="J450" s="199">
        <v>55364</v>
      </c>
    </row>
    <row r="451" spans="1:10" x14ac:dyDescent="0.25">
      <c r="A451" s="196" t="s">
        <v>1113</v>
      </c>
      <c r="B451" s="197">
        <v>297</v>
      </c>
      <c r="C451" s="197" t="s">
        <v>431</v>
      </c>
      <c r="D451" s="237" t="s">
        <v>1114</v>
      </c>
      <c r="E451" s="197" t="s">
        <v>14</v>
      </c>
      <c r="F451" s="197" t="s">
        <v>15</v>
      </c>
      <c r="G451" s="197" t="s">
        <v>1123</v>
      </c>
      <c r="H451" s="197" t="s">
        <v>1124</v>
      </c>
      <c r="I451" s="198">
        <v>44173</v>
      </c>
      <c r="J451" s="199">
        <v>57842</v>
      </c>
    </row>
    <row r="452" spans="1:10" x14ac:dyDescent="0.25">
      <c r="A452" s="196" t="s">
        <v>1113</v>
      </c>
      <c r="B452" s="197">
        <v>299</v>
      </c>
      <c r="C452" s="197" t="s">
        <v>1125</v>
      </c>
      <c r="D452" s="237" t="s">
        <v>1114</v>
      </c>
      <c r="E452" s="197" t="s">
        <v>14</v>
      </c>
      <c r="F452" s="197" t="s">
        <v>15</v>
      </c>
      <c r="G452" s="197" t="s">
        <v>1126</v>
      </c>
      <c r="H452" s="197" t="s">
        <v>1127</v>
      </c>
      <c r="I452" s="198">
        <v>44209</v>
      </c>
      <c r="J452" s="199">
        <v>59075</v>
      </c>
    </row>
    <row r="453" spans="1:10" x14ac:dyDescent="0.25">
      <c r="A453" s="196" t="s">
        <v>1113</v>
      </c>
      <c r="B453" s="197">
        <v>300</v>
      </c>
      <c r="C453" s="197" t="s">
        <v>1125</v>
      </c>
      <c r="D453" s="237" t="s">
        <v>1114</v>
      </c>
      <c r="E453" s="197" t="s">
        <v>14</v>
      </c>
      <c r="F453" s="197" t="s">
        <v>15</v>
      </c>
      <c r="G453" s="197" t="s">
        <v>1128</v>
      </c>
      <c r="H453" s="197" t="s">
        <v>1129</v>
      </c>
      <c r="I453" s="198">
        <v>44209</v>
      </c>
      <c r="J453" s="199">
        <v>59075</v>
      </c>
    </row>
    <row r="454" spans="1:10" x14ac:dyDescent="0.25">
      <c r="A454" s="196" t="s">
        <v>1113</v>
      </c>
      <c r="B454" s="197">
        <v>305</v>
      </c>
      <c r="C454" s="197" t="s">
        <v>275</v>
      </c>
      <c r="D454" s="237" t="s">
        <v>1114</v>
      </c>
      <c r="E454" s="197" t="s">
        <v>14</v>
      </c>
      <c r="F454" s="197" t="s">
        <v>15</v>
      </c>
      <c r="G454" s="197" t="s">
        <v>1130</v>
      </c>
      <c r="H454" s="197" t="s">
        <v>1131</v>
      </c>
      <c r="I454" s="198">
        <v>44229</v>
      </c>
      <c r="J454" s="199">
        <v>36275</v>
      </c>
    </row>
    <row r="455" spans="1:10" x14ac:dyDescent="0.25">
      <c r="A455" s="196" t="s">
        <v>1113</v>
      </c>
      <c r="B455" s="197">
        <v>319</v>
      </c>
      <c r="C455" s="197" t="s">
        <v>284</v>
      </c>
      <c r="D455" s="237" t="s">
        <v>1114</v>
      </c>
      <c r="E455" s="197" t="s">
        <v>14</v>
      </c>
      <c r="F455" s="197" t="s">
        <v>15</v>
      </c>
      <c r="G455" s="197" t="s">
        <v>1132</v>
      </c>
      <c r="H455" s="197" t="s">
        <v>1133</v>
      </c>
      <c r="I455" s="198">
        <v>44307</v>
      </c>
      <c r="J455" s="199">
        <v>42712</v>
      </c>
    </row>
    <row r="456" spans="1:10" x14ac:dyDescent="0.25">
      <c r="A456" s="196" t="s">
        <v>1113</v>
      </c>
      <c r="B456" s="197">
        <v>351</v>
      </c>
      <c r="C456" s="197" t="s">
        <v>440</v>
      </c>
      <c r="D456" s="237" t="s">
        <v>1114</v>
      </c>
      <c r="E456" s="197" t="s">
        <v>14</v>
      </c>
      <c r="F456" s="197" t="s">
        <v>15</v>
      </c>
      <c r="G456" s="197" t="s">
        <v>1134</v>
      </c>
      <c r="H456" s="197" t="s">
        <v>1135</v>
      </c>
      <c r="I456" s="198">
        <v>44476</v>
      </c>
      <c r="J456" s="199">
        <v>40958</v>
      </c>
    </row>
    <row r="457" spans="1:10" x14ac:dyDescent="0.25">
      <c r="A457" s="196" t="s">
        <v>1113</v>
      </c>
      <c r="B457" s="197">
        <v>353</v>
      </c>
      <c r="C457" s="197" t="s">
        <v>281</v>
      </c>
      <c r="D457" s="237" t="s">
        <v>1114</v>
      </c>
      <c r="E457" s="197" t="s">
        <v>14</v>
      </c>
      <c r="F457" s="197" t="s">
        <v>15</v>
      </c>
      <c r="G457" s="197" t="s">
        <v>1136</v>
      </c>
      <c r="H457" s="197" t="s">
        <v>1137</v>
      </c>
      <c r="I457" s="198">
        <v>44481</v>
      </c>
      <c r="J457" s="199">
        <v>37270</v>
      </c>
    </row>
    <row r="458" spans="1:10" x14ac:dyDescent="0.25">
      <c r="A458" s="196" t="s">
        <v>1113</v>
      </c>
      <c r="B458" s="197">
        <v>371</v>
      </c>
      <c r="C458" s="197" t="s">
        <v>281</v>
      </c>
      <c r="D458" s="237" t="s">
        <v>1114</v>
      </c>
      <c r="E458" s="197" t="s">
        <v>14</v>
      </c>
      <c r="F458" s="197" t="s">
        <v>15</v>
      </c>
      <c r="G458" s="197" t="s">
        <v>1138</v>
      </c>
      <c r="H458" s="197" t="s">
        <v>1139</v>
      </c>
      <c r="I458" s="198">
        <v>44509</v>
      </c>
      <c r="J458" s="199">
        <v>37270</v>
      </c>
    </row>
    <row r="459" spans="1:10" x14ac:dyDescent="0.25">
      <c r="A459" s="196" t="s">
        <v>1113</v>
      </c>
      <c r="B459" s="197">
        <v>379</v>
      </c>
      <c r="C459" s="197" t="s">
        <v>440</v>
      </c>
      <c r="D459" s="237" t="s">
        <v>1114</v>
      </c>
      <c r="E459" s="197" t="s">
        <v>14</v>
      </c>
      <c r="F459" s="197" t="s">
        <v>15</v>
      </c>
      <c r="G459" s="197" t="s">
        <v>1140</v>
      </c>
      <c r="H459" s="197" t="s">
        <v>1141</v>
      </c>
      <c r="I459" s="198">
        <v>44543</v>
      </c>
      <c r="J459" s="199">
        <v>40958</v>
      </c>
    </row>
    <row r="460" spans="1:10" x14ac:dyDescent="0.25">
      <c r="A460" s="196" t="s">
        <v>1113</v>
      </c>
      <c r="B460" s="197">
        <v>380</v>
      </c>
      <c r="C460" s="197" t="s">
        <v>272</v>
      </c>
      <c r="D460" s="237" t="s">
        <v>1114</v>
      </c>
      <c r="E460" s="197" t="s">
        <v>14</v>
      </c>
      <c r="F460" s="197" t="s">
        <v>15</v>
      </c>
      <c r="G460" s="197" t="s">
        <v>1142</v>
      </c>
      <c r="H460" s="197" t="s">
        <v>1143</v>
      </c>
      <c r="I460" s="198">
        <v>44018</v>
      </c>
      <c r="J460" s="199">
        <v>29709</v>
      </c>
    </row>
    <row r="461" spans="1:10" x14ac:dyDescent="0.25">
      <c r="A461" s="196" t="s">
        <v>1113</v>
      </c>
      <c r="B461" s="197">
        <v>386</v>
      </c>
      <c r="C461" s="197" t="s">
        <v>281</v>
      </c>
      <c r="D461" s="237" t="s">
        <v>1114</v>
      </c>
      <c r="E461" s="197" t="s">
        <v>14</v>
      </c>
      <c r="F461" s="197" t="s">
        <v>15</v>
      </c>
      <c r="G461" s="197" t="s">
        <v>1144</v>
      </c>
      <c r="H461" s="197" t="s">
        <v>1145</v>
      </c>
      <c r="I461" s="198">
        <v>44627</v>
      </c>
      <c r="J461" s="199">
        <v>37374</v>
      </c>
    </row>
    <row r="462" spans="1:10" x14ac:dyDescent="0.25">
      <c r="A462" s="196" t="s">
        <v>1113</v>
      </c>
      <c r="B462" s="197">
        <v>393</v>
      </c>
      <c r="C462" s="197" t="s">
        <v>307</v>
      </c>
      <c r="D462" s="237" t="s">
        <v>1114</v>
      </c>
      <c r="E462" s="197" t="s">
        <v>14</v>
      </c>
      <c r="F462" s="197" t="s">
        <v>15</v>
      </c>
      <c r="G462" s="197" t="s">
        <v>1146</v>
      </c>
      <c r="H462" s="197" t="s">
        <v>1147</v>
      </c>
      <c r="I462" s="198">
        <v>44791</v>
      </c>
      <c r="J462" s="199">
        <v>37636</v>
      </c>
    </row>
    <row r="463" spans="1:10" x14ac:dyDescent="0.25">
      <c r="A463" s="196" t="s">
        <v>1113</v>
      </c>
      <c r="B463" s="197">
        <v>394</v>
      </c>
      <c r="C463" s="197" t="s">
        <v>460</v>
      </c>
      <c r="D463" s="237" t="s">
        <v>1114</v>
      </c>
      <c r="E463" s="197" t="s">
        <v>14</v>
      </c>
      <c r="F463" s="197" t="s">
        <v>15</v>
      </c>
      <c r="G463" s="197" t="s">
        <v>1148</v>
      </c>
      <c r="H463" s="197" t="s">
        <v>1149</v>
      </c>
      <c r="I463" s="198">
        <v>44825</v>
      </c>
      <c r="J463" s="199">
        <v>41625</v>
      </c>
    </row>
    <row r="464" spans="1:10" x14ac:dyDescent="0.25">
      <c r="A464" s="196" t="s">
        <v>1113</v>
      </c>
      <c r="B464" s="197">
        <v>395</v>
      </c>
      <c r="C464" s="197" t="s">
        <v>1150</v>
      </c>
      <c r="D464" s="237" t="s">
        <v>1114</v>
      </c>
      <c r="E464" s="197" t="s">
        <v>14</v>
      </c>
      <c r="F464" s="197" t="s">
        <v>15</v>
      </c>
      <c r="G464" s="197" t="s">
        <v>1151</v>
      </c>
      <c r="H464" s="197" t="s">
        <v>1152</v>
      </c>
      <c r="I464" s="198">
        <v>44834</v>
      </c>
      <c r="J464" s="199">
        <v>85593</v>
      </c>
    </row>
    <row r="465" spans="1:10" x14ac:dyDescent="0.25">
      <c r="A465" s="196" t="s">
        <v>1113</v>
      </c>
      <c r="B465" s="197">
        <v>396</v>
      </c>
      <c r="C465" s="197" t="s">
        <v>1153</v>
      </c>
      <c r="D465" s="237" t="s">
        <v>1114</v>
      </c>
      <c r="E465" s="197" t="s">
        <v>14</v>
      </c>
      <c r="F465" s="197" t="s">
        <v>15</v>
      </c>
      <c r="G465" s="197" t="s">
        <v>1154</v>
      </c>
      <c r="H465" s="197" t="s">
        <v>1155</v>
      </c>
      <c r="I465" s="198">
        <v>44834</v>
      </c>
      <c r="J465" s="199">
        <v>92640</v>
      </c>
    </row>
    <row r="466" spans="1:10" x14ac:dyDescent="0.25">
      <c r="A466" s="196" t="s">
        <v>1113</v>
      </c>
      <c r="B466" s="197">
        <v>425</v>
      </c>
      <c r="C466" s="197" t="s">
        <v>460</v>
      </c>
      <c r="D466" s="237" t="s">
        <v>1114</v>
      </c>
      <c r="E466" s="197" t="s">
        <v>14</v>
      </c>
      <c r="F466" s="197" t="s">
        <v>15</v>
      </c>
      <c r="G466" s="197" t="s">
        <v>1156</v>
      </c>
      <c r="H466" s="197" t="s">
        <v>1157</v>
      </c>
      <c r="I466" s="198">
        <v>44903</v>
      </c>
      <c r="J466" s="199">
        <v>41646</v>
      </c>
    </row>
    <row r="467" spans="1:10" x14ac:dyDescent="0.25">
      <c r="A467" s="196" t="s">
        <v>1113</v>
      </c>
      <c r="B467" s="197">
        <v>427</v>
      </c>
      <c r="C467" s="197" t="s">
        <v>79</v>
      </c>
      <c r="D467" s="237" t="s">
        <v>1114</v>
      </c>
      <c r="E467" s="197" t="s">
        <v>14</v>
      </c>
      <c r="F467" s="197" t="s">
        <v>15</v>
      </c>
      <c r="G467" s="197" t="s">
        <v>1158</v>
      </c>
      <c r="H467" s="197" t="s">
        <v>1159</v>
      </c>
      <c r="I467" s="198">
        <v>44956</v>
      </c>
      <c r="J467" s="199">
        <v>34456</v>
      </c>
    </row>
    <row r="468" spans="1:10" x14ac:dyDescent="0.25">
      <c r="A468" s="196" t="s">
        <v>1113</v>
      </c>
      <c r="B468" s="197">
        <v>432</v>
      </c>
      <c r="C468" s="197" t="s">
        <v>1032</v>
      </c>
      <c r="D468" s="237" t="s">
        <v>1114</v>
      </c>
      <c r="E468" s="197" t="s">
        <v>14</v>
      </c>
      <c r="F468" s="197" t="s">
        <v>15</v>
      </c>
      <c r="G468" s="197" t="s">
        <v>1160</v>
      </c>
      <c r="H468" s="197" t="s">
        <v>1161</v>
      </c>
      <c r="I468" s="198">
        <v>45103</v>
      </c>
      <c r="J468" s="199">
        <v>59190</v>
      </c>
    </row>
    <row r="469" spans="1:10" x14ac:dyDescent="0.25">
      <c r="A469" s="196" t="s">
        <v>1113</v>
      </c>
      <c r="B469" s="197">
        <v>438</v>
      </c>
      <c r="C469" s="197" t="s">
        <v>79</v>
      </c>
      <c r="D469" s="237" t="s">
        <v>1114</v>
      </c>
      <c r="E469" s="197" t="s">
        <v>14</v>
      </c>
      <c r="F469" s="197" t="s">
        <v>15</v>
      </c>
      <c r="G469" s="197" t="s">
        <v>1162</v>
      </c>
      <c r="H469" s="197" t="s">
        <v>1163</v>
      </c>
      <c r="I469" s="198">
        <v>45065</v>
      </c>
      <c r="J469" s="199">
        <v>34927</v>
      </c>
    </row>
    <row r="470" spans="1:10" x14ac:dyDescent="0.25">
      <c r="A470" s="196" t="s">
        <v>1113</v>
      </c>
      <c r="B470" s="197">
        <v>441</v>
      </c>
      <c r="C470" s="361" t="s">
        <v>753</v>
      </c>
      <c r="D470" s="362" t="s">
        <v>1114</v>
      </c>
      <c r="E470" s="361" t="s">
        <v>14</v>
      </c>
      <c r="F470" s="361" t="s">
        <v>15</v>
      </c>
      <c r="G470" s="361" t="s">
        <v>1164</v>
      </c>
      <c r="H470" s="361" t="s">
        <v>1165</v>
      </c>
      <c r="I470" s="198">
        <v>45096</v>
      </c>
      <c r="J470" s="199">
        <v>42063</v>
      </c>
    </row>
    <row r="471" spans="1:10" x14ac:dyDescent="0.25">
      <c r="A471" s="196" t="s">
        <v>1113</v>
      </c>
      <c r="B471" s="197">
        <v>506</v>
      </c>
      <c r="C471" s="197" t="s">
        <v>477</v>
      </c>
      <c r="D471" s="237" t="s">
        <v>1114</v>
      </c>
      <c r="E471" s="197" t="s">
        <v>14</v>
      </c>
      <c r="F471" s="197" t="s">
        <v>15</v>
      </c>
      <c r="G471" s="200" t="s">
        <v>1166</v>
      </c>
      <c r="H471" s="197" t="s">
        <v>1167</v>
      </c>
      <c r="I471" s="198">
        <v>42740</v>
      </c>
      <c r="J471" s="199">
        <v>34369</v>
      </c>
    </row>
    <row r="472" spans="1:10" x14ac:dyDescent="0.25">
      <c r="A472" s="196" t="s">
        <v>1113</v>
      </c>
      <c r="B472" s="197">
        <v>514</v>
      </c>
      <c r="C472" s="197" t="s">
        <v>477</v>
      </c>
      <c r="D472" s="237" t="s">
        <v>1114</v>
      </c>
      <c r="E472" s="197" t="s">
        <v>14</v>
      </c>
      <c r="F472" s="197" t="s">
        <v>15</v>
      </c>
      <c r="G472" s="200" t="s">
        <v>1168</v>
      </c>
      <c r="H472" s="197" t="s">
        <v>1169</v>
      </c>
      <c r="I472" s="198">
        <v>42740</v>
      </c>
      <c r="J472" s="199">
        <v>34369</v>
      </c>
    </row>
    <row r="473" spans="1:10" x14ac:dyDescent="0.25">
      <c r="A473" s="196" t="s">
        <v>1113</v>
      </c>
      <c r="B473" s="197">
        <v>531</v>
      </c>
      <c r="C473" s="197" t="s">
        <v>43</v>
      </c>
      <c r="D473" s="237" t="s">
        <v>1114</v>
      </c>
      <c r="E473" s="197" t="s">
        <v>14</v>
      </c>
      <c r="F473" s="197" t="s">
        <v>15</v>
      </c>
      <c r="G473" s="197" t="s">
        <v>1170</v>
      </c>
      <c r="H473" s="197" t="s">
        <v>1171</v>
      </c>
      <c r="I473" s="198">
        <v>42951</v>
      </c>
      <c r="J473" s="199">
        <v>31116</v>
      </c>
    </row>
    <row r="474" spans="1:10" x14ac:dyDescent="0.25">
      <c r="A474" s="196" t="s">
        <v>1113</v>
      </c>
      <c r="B474" s="197">
        <v>542</v>
      </c>
      <c r="C474" s="197" t="s">
        <v>58</v>
      </c>
      <c r="D474" s="237" t="s">
        <v>1114</v>
      </c>
      <c r="E474" s="197" t="s">
        <v>14</v>
      </c>
      <c r="F474" s="197" t="s">
        <v>15</v>
      </c>
      <c r="G474" s="197" t="s">
        <v>1172</v>
      </c>
      <c r="H474" s="197" t="s">
        <v>1173</v>
      </c>
      <c r="I474" s="198">
        <v>43011</v>
      </c>
      <c r="J474" s="199">
        <v>32391</v>
      </c>
    </row>
    <row r="475" spans="1:10" x14ac:dyDescent="0.25">
      <c r="A475" s="196" t="s">
        <v>1113</v>
      </c>
      <c r="B475" s="197">
        <v>559</v>
      </c>
      <c r="C475" s="197" t="s">
        <v>584</v>
      </c>
      <c r="D475" s="237" t="s">
        <v>1114</v>
      </c>
      <c r="E475" s="197" t="s">
        <v>14</v>
      </c>
      <c r="F475" s="197" t="s">
        <v>15</v>
      </c>
      <c r="G475" s="197" t="s">
        <v>1174</v>
      </c>
      <c r="H475" s="197" t="s">
        <v>1175</v>
      </c>
      <c r="I475" s="198">
        <v>43049</v>
      </c>
      <c r="J475" s="199">
        <v>53392</v>
      </c>
    </row>
    <row r="476" spans="1:10" x14ac:dyDescent="0.25">
      <c r="A476" s="196" t="s">
        <v>1113</v>
      </c>
      <c r="B476" s="197">
        <v>593</v>
      </c>
      <c r="C476" s="197" t="s">
        <v>58</v>
      </c>
      <c r="D476" s="237" t="s">
        <v>1114</v>
      </c>
      <c r="E476" s="197" t="s">
        <v>14</v>
      </c>
      <c r="F476" s="197" t="s">
        <v>15</v>
      </c>
      <c r="G476" s="197" t="s">
        <v>1176</v>
      </c>
      <c r="H476" s="197" t="s">
        <v>1177</v>
      </c>
      <c r="I476" s="198">
        <v>43136</v>
      </c>
      <c r="J476" s="199">
        <v>32399</v>
      </c>
    </row>
    <row r="477" spans="1:10" x14ac:dyDescent="0.25">
      <c r="A477" s="196" t="s">
        <v>1113</v>
      </c>
      <c r="B477" s="197">
        <v>597</v>
      </c>
      <c r="C477" s="197" t="s">
        <v>513</v>
      </c>
      <c r="D477" s="237" t="s">
        <v>1114</v>
      </c>
      <c r="E477" s="197" t="s">
        <v>14</v>
      </c>
      <c r="F477" s="197" t="s">
        <v>15</v>
      </c>
      <c r="G477" s="197" t="s">
        <v>1178</v>
      </c>
      <c r="H477" s="197" t="s">
        <v>1179</v>
      </c>
      <c r="I477" s="198">
        <v>43193</v>
      </c>
      <c r="J477" s="199">
        <v>53598</v>
      </c>
    </row>
    <row r="478" spans="1:10" x14ac:dyDescent="0.25">
      <c r="A478" s="196" t="s">
        <v>1113</v>
      </c>
      <c r="B478" s="197">
        <v>606</v>
      </c>
      <c r="C478" s="197" t="s">
        <v>1180</v>
      </c>
      <c r="D478" s="237" t="s">
        <v>1114</v>
      </c>
      <c r="E478" s="197" t="s">
        <v>14</v>
      </c>
      <c r="F478" s="197" t="s">
        <v>15</v>
      </c>
      <c r="G478" s="197" t="s">
        <v>1181</v>
      </c>
      <c r="H478" s="197" t="s">
        <v>1182</v>
      </c>
      <c r="I478" s="198">
        <v>43201</v>
      </c>
      <c r="J478" s="199">
        <v>53930</v>
      </c>
    </row>
    <row r="479" spans="1:10" x14ac:dyDescent="0.25">
      <c r="A479" s="196" t="s">
        <v>1113</v>
      </c>
      <c r="B479" s="197">
        <v>609</v>
      </c>
      <c r="C479" s="197" t="s">
        <v>1180</v>
      </c>
      <c r="D479" s="237" t="s">
        <v>1114</v>
      </c>
      <c r="E479" s="197" t="s">
        <v>14</v>
      </c>
      <c r="F479" s="197" t="s">
        <v>15</v>
      </c>
      <c r="G479" s="197" t="s">
        <v>1183</v>
      </c>
      <c r="H479" s="197" t="s">
        <v>1184</v>
      </c>
      <c r="I479" s="198">
        <v>43201</v>
      </c>
      <c r="J479" s="199">
        <v>53930</v>
      </c>
    </row>
    <row r="480" spans="1:10" x14ac:dyDescent="0.25">
      <c r="A480" s="196" t="s">
        <v>1113</v>
      </c>
      <c r="B480" s="197">
        <v>610</v>
      </c>
      <c r="C480" s="197" t="s">
        <v>793</v>
      </c>
      <c r="D480" s="237" t="s">
        <v>1114</v>
      </c>
      <c r="E480" s="197" t="s">
        <v>14</v>
      </c>
      <c r="F480" s="197" t="s">
        <v>15</v>
      </c>
      <c r="G480" s="197" t="s">
        <v>1185</v>
      </c>
      <c r="H480" s="197" t="s">
        <v>1186</v>
      </c>
      <c r="I480" s="198">
        <v>43255</v>
      </c>
      <c r="J480" s="199">
        <v>34000</v>
      </c>
    </row>
    <row r="481" spans="1:10" x14ac:dyDescent="0.25">
      <c r="A481" s="196" t="s">
        <v>1113</v>
      </c>
      <c r="B481" s="197">
        <v>612</v>
      </c>
      <c r="C481" s="197" t="s">
        <v>415</v>
      </c>
      <c r="D481" s="237" t="s">
        <v>1114</v>
      </c>
      <c r="E481" s="197" t="s">
        <v>14</v>
      </c>
      <c r="F481" s="197" t="s">
        <v>15</v>
      </c>
      <c r="G481" s="197" t="s">
        <v>1187</v>
      </c>
      <c r="H481" s="197" t="s">
        <v>1188</v>
      </c>
      <c r="I481" s="198">
        <v>43265</v>
      </c>
      <c r="J481" s="199">
        <v>35623</v>
      </c>
    </row>
    <row r="482" spans="1:10" x14ac:dyDescent="0.25">
      <c r="A482" s="196" t="s">
        <v>1113</v>
      </c>
      <c r="B482" s="197">
        <v>635</v>
      </c>
      <c r="C482" s="197" t="s">
        <v>513</v>
      </c>
      <c r="D482" s="237" t="s">
        <v>1114</v>
      </c>
      <c r="E482" s="197" t="s">
        <v>14</v>
      </c>
      <c r="F482" s="197" t="s">
        <v>15</v>
      </c>
      <c r="G482" s="197" t="s">
        <v>1189</v>
      </c>
      <c r="H482" s="197" t="s">
        <v>1190</v>
      </c>
      <c r="I482" s="198">
        <v>43274</v>
      </c>
      <c r="J482" s="199">
        <v>59157</v>
      </c>
    </row>
    <row r="483" spans="1:10" x14ac:dyDescent="0.25">
      <c r="A483" s="196" t="s">
        <v>1113</v>
      </c>
      <c r="B483" s="197">
        <v>644</v>
      </c>
      <c r="C483" s="197" t="s">
        <v>1191</v>
      </c>
      <c r="D483" s="237" t="s">
        <v>1114</v>
      </c>
      <c r="E483" s="197" t="s">
        <v>14</v>
      </c>
      <c r="F483" s="197" t="s">
        <v>15</v>
      </c>
      <c r="G483" s="197" t="s">
        <v>1192</v>
      </c>
      <c r="H483" s="197" t="s">
        <v>1193</v>
      </c>
      <c r="I483" s="198">
        <v>43313</v>
      </c>
      <c r="J483" s="199">
        <v>5575</v>
      </c>
    </row>
    <row r="484" spans="1:10" x14ac:dyDescent="0.25">
      <c r="A484" s="196" t="s">
        <v>1113</v>
      </c>
      <c r="B484" s="197">
        <v>708</v>
      </c>
      <c r="C484" s="197" t="s">
        <v>1194</v>
      </c>
      <c r="D484" s="237" t="s">
        <v>1114</v>
      </c>
      <c r="E484" s="197" t="s">
        <v>14</v>
      </c>
      <c r="F484" s="197" t="s">
        <v>15</v>
      </c>
      <c r="G484" s="197" t="s">
        <v>1195</v>
      </c>
      <c r="H484" s="197" t="s">
        <v>1196</v>
      </c>
      <c r="I484" s="198">
        <v>43445</v>
      </c>
      <c r="J484" s="199">
        <v>54146</v>
      </c>
    </row>
    <row r="485" spans="1:10" x14ac:dyDescent="0.25">
      <c r="A485" s="196" t="s">
        <v>1113</v>
      </c>
      <c r="B485" s="197">
        <v>722</v>
      </c>
      <c r="C485" s="197" t="s">
        <v>58</v>
      </c>
      <c r="D485" s="237" t="s">
        <v>1114</v>
      </c>
      <c r="E485" s="197" t="s">
        <v>14</v>
      </c>
      <c r="F485" s="197" t="s">
        <v>15</v>
      </c>
      <c r="G485" s="197" t="s">
        <v>1197</v>
      </c>
      <c r="H485" s="197" t="s">
        <v>1198</v>
      </c>
      <c r="I485" s="198">
        <v>43452</v>
      </c>
      <c r="J485" s="199">
        <v>34916</v>
      </c>
    </row>
    <row r="486" spans="1:10" x14ac:dyDescent="0.25">
      <c r="A486" s="196" t="s">
        <v>1113</v>
      </c>
      <c r="B486" s="197">
        <v>821</v>
      </c>
      <c r="C486" s="197" t="s">
        <v>523</v>
      </c>
      <c r="D486" s="237" t="s">
        <v>1114</v>
      </c>
      <c r="E486" s="197" t="s">
        <v>14</v>
      </c>
      <c r="F486" s="197" t="s">
        <v>15</v>
      </c>
      <c r="G486" s="197" t="s">
        <v>1199</v>
      </c>
      <c r="H486" s="197" t="s">
        <v>1200</v>
      </c>
      <c r="I486" s="198">
        <v>41621</v>
      </c>
      <c r="J486" s="199">
        <v>22847</v>
      </c>
    </row>
    <row r="487" spans="1:10" x14ac:dyDescent="0.25">
      <c r="A487" s="196" t="s">
        <v>1113</v>
      </c>
      <c r="B487" s="197">
        <v>839</v>
      </c>
      <c r="C487" s="197" t="s">
        <v>526</v>
      </c>
      <c r="D487" s="237" t="s">
        <v>1114</v>
      </c>
      <c r="E487" s="197" t="s">
        <v>14</v>
      </c>
      <c r="F487" s="197" t="s">
        <v>15</v>
      </c>
      <c r="G487" s="197" t="s">
        <v>1201</v>
      </c>
      <c r="H487" s="197" t="s">
        <v>1202</v>
      </c>
      <c r="I487" s="198">
        <v>41690</v>
      </c>
      <c r="J487" s="199">
        <v>29300</v>
      </c>
    </row>
    <row r="488" spans="1:10" x14ac:dyDescent="0.25">
      <c r="A488" s="196" t="s">
        <v>1113</v>
      </c>
      <c r="B488" s="197">
        <v>878</v>
      </c>
      <c r="C488" s="197" t="s">
        <v>1203</v>
      </c>
      <c r="D488" s="237" t="s">
        <v>1114</v>
      </c>
      <c r="E488" s="197" t="s">
        <v>14</v>
      </c>
      <c r="F488" s="197" t="s">
        <v>15</v>
      </c>
      <c r="G488" s="197" t="s">
        <v>1204</v>
      </c>
      <c r="H488" s="197" t="s">
        <v>1205</v>
      </c>
      <c r="I488" s="198">
        <v>41904</v>
      </c>
      <c r="J488" s="199">
        <v>25800</v>
      </c>
    </row>
    <row r="489" spans="1:10" x14ac:dyDescent="0.25">
      <c r="A489" s="196" t="s">
        <v>1113</v>
      </c>
      <c r="B489" s="197">
        <v>884</v>
      </c>
      <c r="C489" s="197" t="s">
        <v>608</v>
      </c>
      <c r="D489" s="237" t="s">
        <v>1114</v>
      </c>
      <c r="E489" s="197" t="s">
        <v>14</v>
      </c>
      <c r="F489" s="197" t="s">
        <v>15</v>
      </c>
      <c r="G489" s="197" t="s">
        <v>1206</v>
      </c>
      <c r="H489" s="197" t="s">
        <v>1207</v>
      </c>
      <c r="I489" s="198">
        <v>41940</v>
      </c>
      <c r="J489" s="199">
        <v>25600</v>
      </c>
    </row>
    <row r="490" spans="1:10" x14ac:dyDescent="0.25">
      <c r="A490" s="196" t="s">
        <v>1113</v>
      </c>
      <c r="B490" s="197">
        <v>941</v>
      </c>
      <c r="C490" s="197" t="s">
        <v>704</v>
      </c>
      <c r="D490" s="237" t="s">
        <v>1114</v>
      </c>
      <c r="E490" s="197" t="s">
        <v>14</v>
      </c>
      <c r="F490" s="197" t="s">
        <v>15</v>
      </c>
      <c r="G490" s="197" t="s">
        <v>1208</v>
      </c>
      <c r="H490" s="197" t="s">
        <v>1209</v>
      </c>
      <c r="I490" s="198">
        <v>42303</v>
      </c>
      <c r="J490" s="199">
        <v>30744</v>
      </c>
    </row>
    <row r="491" spans="1:10" x14ac:dyDescent="0.25">
      <c r="A491" s="196" t="s">
        <v>1113</v>
      </c>
      <c r="B491" s="197">
        <v>947</v>
      </c>
      <c r="C491" s="197" t="s">
        <v>704</v>
      </c>
      <c r="D491" s="237" t="s">
        <v>1114</v>
      </c>
      <c r="E491" s="197" t="s">
        <v>14</v>
      </c>
      <c r="F491" s="197" t="s">
        <v>15</v>
      </c>
      <c r="G491" s="197" t="s">
        <v>1210</v>
      </c>
      <c r="H491" s="197" t="s">
        <v>1211</v>
      </c>
      <c r="I491" s="198">
        <v>42347</v>
      </c>
      <c r="J491" s="199">
        <v>27745</v>
      </c>
    </row>
    <row r="492" spans="1:10" x14ac:dyDescent="0.25">
      <c r="A492" s="196" t="s">
        <v>1113</v>
      </c>
      <c r="B492" s="197">
        <v>954</v>
      </c>
      <c r="C492" s="197" t="s">
        <v>535</v>
      </c>
      <c r="D492" s="237" t="s">
        <v>1114</v>
      </c>
      <c r="E492" s="197" t="s">
        <v>14</v>
      </c>
      <c r="F492" s="197" t="s">
        <v>15</v>
      </c>
      <c r="G492" s="197" t="s">
        <v>1212</v>
      </c>
      <c r="H492" s="197" t="s">
        <v>1213</v>
      </c>
      <c r="I492" s="198">
        <v>42374</v>
      </c>
      <c r="J492" s="199">
        <v>32857</v>
      </c>
    </row>
    <row r="493" spans="1:10" x14ac:dyDescent="0.25">
      <c r="A493" s="196" t="s">
        <v>1113</v>
      </c>
      <c r="B493" s="197">
        <v>956</v>
      </c>
      <c r="C493" s="197" t="s">
        <v>535</v>
      </c>
      <c r="D493" s="237" t="s">
        <v>1114</v>
      </c>
      <c r="E493" s="197" t="s">
        <v>14</v>
      </c>
      <c r="F493" s="197" t="s">
        <v>15</v>
      </c>
      <c r="G493" s="197" t="s">
        <v>1214</v>
      </c>
      <c r="H493" s="197" t="s">
        <v>1215</v>
      </c>
      <c r="I493" s="198">
        <v>42375</v>
      </c>
      <c r="J493" s="199">
        <v>42677</v>
      </c>
    </row>
    <row r="494" spans="1:10" x14ac:dyDescent="0.25">
      <c r="A494" s="196" t="s">
        <v>1113</v>
      </c>
      <c r="B494" s="197">
        <v>957</v>
      </c>
      <c r="C494" s="197" t="s">
        <v>611</v>
      </c>
      <c r="D494" s="237" t="s">
        <v>1114</v>
      </c>
      <c r="E494" s="197" t="s">
        <v>14</v>
      </c>
      <c r="F494" s="197" t="s">
        <v>15</v>
      </c>
      <c r="G494" s="197" t="s">
        <v>1216</v>
      </c>
      <c r="H494" s="197" t="s">
        <v>1217</v>
      </c>
      <c r="I494" s="198">
        <v>42375</v>
      </c>
      <c r="J494" s="199">
        <v>31238</v>
      </c>
    </row>
    <row r="495" spans="1:10" x14ac:dyDescent="0.25">
      <c r="A495" s="196" t="s">
        <v>1113</v>
      </c>
      <c r="B495" s="197">
        <v>969</v>
      </c>
      <c r="C495" s="197" t="s">
        <v>535</v>
      </c>
      <c r="D495" s="237" t="s">
        <v>1114</v>
      </c>
      <c r="E495" s="197" t="s">
        <v>14</v>
      </c>
      <c r="F495" s="197" t="s">
        <v>15</v>
      </c>
      <c r="G495" s="197" t="s">
        <v>1218</v>
      </c>
      <c r="H495" s="197" t="s">
        <v>1219</v>
      </c>
      <c r="I495" s="198">
        <v>42472</v>
      </c>
      <c r="J495" s="199">
        <v>32772</v>
      </c>
    </row>
    <row r="496" spans="1:10" x14ac:dyDescent="0.25">
      <c r="A496" s="196" t="s">
        <v>1113</v>
      </c>
      <c r="B496" s="197">
        <v>980</v>
      </c>
      <c r="C496" s="197" t="s">
        <v>193</v>
      </c>
      <c r="D496" s="237" t="s">
        <v>1114</v>
      </c>
      <c r="E496" s="197" t="s">
        <v>14</v>
      </c>
      <c r="F496" s="197" t="s">
        <v>15</v>
      </c>
      <c r="G496" s="197" t="s">
        <v>1220</v>
      </c>
      <c r="H496" s="197" t="s">
        <v>1221</v>
      </c>
      <c r="I496" s="198">
        <v>42521</v>
      </c>
      <c r="J496" s="199">
        <v>31000</v>
      </c>
    </row>
    <row r="497" spans="1:10" x14ac:dyDescent="0.25">
      <c r="A497" s="196" t="s">
        <v>1113</v>
      </c>
      <c r="B497" s="197">
        <v>983</v>
      </c>
      <c r="C497" s="197" t="s">
        <v>1222</v>
      </c>
      <c r="D497" s="237" t="s">
        <v>1114</v>
      </c>
      <c r="E497" s="197" t="s">
        <v>14</v>
      </c>
      <c r="F497" s="197" t="s">
        <v>15</v>
      </c>
      <c r="G497" s="197" t="s">
        <v>1223</v>
      </c>
      <c r="H497" s="197" t="s">
        <v>1224</v>
      </c>
      <c r="I497" s="198">
        <v>42538</v>
      </c>
      <c r="J497" s="199">
        <v>161881</v>
      </c>
    </row>
    <row r="498" spans="1:10" x14ac:dyDescent="0.25">
      <c r="A498" s="196" t="s">
        <v>1113</v>
      </c>
      <c r="B498" s="197">
        <v>992</v>
      </c>
      <c r="C498" s="197" t="s">
        <v>535</v>
      </c>
      <c r="D498" s="237" t="s">
        <v>1114</v>
      </c>
      <c r="E498" s="197" t="s">
        <v>14</v>
      </c>
      <c r="F498" s="197" t="s">
        <v>15</v>
      </c>
      <c r="G498" s="197" t="s">
        <v>1225</v>
      </c>
      <c r="H498" s="197" t="s">
        <v>1226</v>
      </c>
      <c r="I498" s="198">
        <v>42604</v>
      </c>
      <c r="J498" s="199">
        <v>31234</v>
      </c>
    </row>
    <row r="499" spans="1:10" x14ac:dyDescent="0.25">
      <c r="A499" s="196" t="s">
        <v>1113</v>
      </c>
      <c r="B499" s="197">
        <v>998</v>
      </c>
      <c r="C499" s="197" t="s">
        <v>477</v>
      </c>
      <c r="D499" s="237" t="s">
        <v>1114</v>
      </c>
      <c r="E499" s="197" t="s">
        <v>14</v>
      </c>
      <c r="F499" s="197" t="s">
        <v>15</v>
      </c>
      <c r="G499" s="197" t="s">
        <v>1227</v>
      </c>
      <c r="H499" s="197" t="s">
        <v>1228</v>
      </c>
      <c r="I499" s="198">
        <v>42660</v>
      </c>
      <c r="J499" s="199">
        <v>43287</v>
      </c>
    </row>
    <row r="500" spans="1:10" x14ac:dyDescent="0.25">
      <c r="A500" s="196" t="s">
        <v>1113</v>
      </c>
      <c r="B500" s="197" t="s">
        <v>1229</v>
      </c>
      <c r="C500" s="361" t="s">
        <v>18</v>
      </c>
      <c r="D500" s="362" t="s">
        <v>1114</v>
      </c>
      <c r="E500" s="361" t="s">
        <v>14</v>
      </c>
      <c r="F500" s="361" t="s">
        <v>15</v>
      </c>
      <c r="G500" s="361" t="s">
        <v>1230</v>
      </c>
      <c r="H500" s="361" t="s">
        <v>1231</v>
      </c>
      <c r="I500" s="198">
        <v>45551</v>
      </c>
      <c r="J500" s="199">
        <v>59842</v>
      </c>
    </row>
    <row r="501" spans="1:10" x14ac:dyDescent="0.25">
      <c r="A501" s="196" t="s">
        <v>1232</v>
      </c>
      <c r="B501" s="197">
        <v>122</v>
      </c>
      <c r="C501" s="197" t="s">
        <v>885</v>
      </c>
      <c r="D501" s="237" t="s">
        <v>971</v>
      </c>
      <c r="E501" s="197" t="s">
        <v>14</v>
      </c>
      <c r="F501" s="197" t="s">
        <v>15</v>
      </c>
      <c r="G501" s="197" t="s">
        <v>1233</v>
      </c>
      <c r="H501" s="197" t="s">
        <v>1234</v>
      </c>
      <c r="I501" s="198">
        <v>43480</v>
      </c>
      <c r="J501" s="199">
        <v>70467</v>
      </c>
    </row>
    <row r="502" spans="1:10" x14ac:dyDescent="0.25">
      <c r="A502" s="196" t="s">
        <v>1232</v>
      </c>
      <c r="B502" s="197">
        <v>201</v>
      </c>
      <c r="C502" s="197" t="s">
        <v>558</v>
      </c>
      <c r="D502" s="237" t="s">
        <v>971</v>
      </c>
      <c r="E502" s="197" t="s">
        <v>14</v>
      </c>
      <c r="F502" s="197" t="s">
        <v>15</v>
      </c>
      <c r="G502" s="197" t="s">
        <v>1235</v>
      </c>
      <c r="H502" s="197" t="s">
        <v>1236</v>
      </c>
      <c r="I502" s="198">
        <v>43733</v>
      </c>
      <c r="J502" s="199">
        <v>44026</v>
      </c>
    </row>
    <row r="503" spans="1:10" ht="26.25" x14ac:dyDescent="0.25">
      <c r="A503" s="196" t="s">
        <v>1232</v>
      </c>
      <c r="B503" s="197">
        <v>207</v>
      </c>
      <c r="C503" s="197" t="s">
        <v>622</v>
      </c>
      <c r="D503" s="237" t="s">
        <v>971</v>
      </c>
      <c r="E503" s="197" t="s">
        <v>14</v>
      </c>
      <c r="F503" s="197" t="s">
        <v>15</v>
      </c>
      <c r="G503" s="197" t="s">
        <v>1237</v>
      </c>
      <c r="H503" s="197" t="s">
        <v>1238</v>
      </c>
      <c r="I503" s="198">
        <v>43754</v>
      </c>
      <c r="J503" s="199">
        <v>38369</v>
      </c>
    </row>
    <row r="504" spans="1:10" x14ac:dyDescent="0.25">
      <c r="A504" s="196" t="s">
        <v>1232</v>
      </c>
      <c r="B504" s="197">
        <v>215</v>
      </c>
      <c r="C504" s="197" t="s">
        <v>1239</v>
      </c>
      <c r="D504" s="237" t="s">
        <v>971</v>
      </c>
      <c r="E504" s="197" t="s">
        <v>14</v>
      </c>
      <c r="F504" s="197" t="s">
        <v>15</v>
      </c>
      <c r="G504" s="197" t="s">
        <v>1240</v>
      </c>
      <c r="H504" s="197" t="s">
        <v>1241</v>
      </c>
      <c r="I504" s="198">
        <v>43843</v>
      </c>
      <c r="J504" s="199">
        <v>35450</v>
      </c>
    </row>
    <row r="505" spans="1:10" ht="26.25" x14ac:dyDescent="0.25">
      <c r="A505" s="196" t="s">
        <v>1232</v>
      </c>
      <c r="B505" s="197">
        <v>220</v>
      </c>
      <c r="C505" s="197" t="s">
        <v>827</v>
      </c>
      <c r="D505" s="237" t="s">
        <v>971</v>
      </c>
      <c r="E505" s="197" t="s">
        <v>14</v>
      </c>
      <c r="F505" s="197" t="s">
        <v>15</v>
      </c>
      <c r="G505" s="197" t="s">
        <v>1242</v>
      </c>
      <c r="H505" s="197" t="s">
        <v>1243</v>
      </c>
      <c r="I505" s="198">
        <v>43851</v>
      </c>
      <c r="J505" s="199">
        <v>53903</v>
      </c>
    </row>
    <row r="506" spans="1:10" ht="26.25" x14ac:dyDescent="0.25">
      <c r="A506" s="196" t="s">
        <v>1232</v>
      </c>
      <c r="B506" s="197">
        <v>241</v>
      </c>
      <c r="C506" s="197" t="s">
        <v>1244</v>
      </c>
      <c r="D506" s="237" t="s">
        <v>971</v>
      </c>
      <c r="E506" s="197" t="s">
        <v>14</v>
      </c>
      <c r="F506" s="197" t="s">
        <v>15</v>
      </c>
      <c r="G506" s="197" t="s">
        <v>1245</v>
      </c>
      <c r="H506" s="197" t="s">
        <v>1246</v>
      </c>
      <c r="I506" s="198">
        <v>43931</v>
      </c>
      <c r="J506" s="199">
        <v>51777</v>
      </c>
    </row>
    <row r="507" spans="1:10" ht="26.25" x14ac:dyDescent="0.25">
      <c r="A507" s="196" t="s">
        <v>1232</v>
      </c>
      <c r="B507" s="197">
        <v>256</v>
      </c>
      <c r="C507" s="197" t="s">
        <v>827</v>
      </c>
      <c r="D507" s="237" t="s">
        <v>971</v>
      </c>
      <c r="E507" s="197" t="s">
        <v>14</v>
      </c>
      <c r="F507" s="197" t="s">
        <v>15</v>
      </c>
      <c r="G507" s="197" t="s">
        <v>1247</v>
      </c>
      <c r="H507" s="197" t="s">
        <v>1248</v>
      </c>
      <c r="I507" s="198">
        <v>43997</v>
      </c>
      <c r="J507" s="199">
        <v>53998</v>
      </c>
    </row>
    <row r="508" spans="1:10" x14ac:dyDescent="0.25">
      <c r="A508" s="196" t="s">
        <v>1232</v>
      </c>
      <c r="B508" s="197">
        <v>260</v>
      </c>
      <c r="C508" s="197" t="s">
        <v>724</v>
      </c>
      <c r="D508" s="237" t="s">
        <v>971</v>
      </c>
      <c r="E508" s="197" t="s">
        <v>14</v>
      </c>
      <c r="F508" s="197" t="s">
        <v>15</v>
      </c>
      <c r="G508" s="197" t="s">
        <v>1249</v>
      </c>
      <c r="H508" s="197" t="s">
        <v>1250</v>
      </c>
      <c r="I508" s="198">
        <v>44019</v>
      </c>
      <c r="J508" s="199">
        <v>59385</v>
      </c>
    </row>
    <row r="509" spans="1:10" x14ac:dyDescent="0.25">
      <c r="A509" s="196" t="s">
        <v>1232</v>
      </c>
      <c r="B509" s="197">
        <v>262</v>
      </c>
      <c r="C509" s="197" t="s">
        <v>264</v>
      </c>
      <c r="D509" s="237" t="s">
        <v>971</v>
      </c>
      <c r="E509" s="197" t="s">
        <v>14</v>
      </c>
      <c r="F509" s="197" t="s">
        <v>15</v>
      </c>
      <c r="G509" s="197" t="s">
        <v>1251</v>
      </c>
      <c r="H509" s="197" t="s">
        <v>1252</v>
      </c>
      <c r="I509" s="198">
        <v>44019</v>
      </c>
      <c r="J509" s="199">
        <v>36563</v>
      </c>
    </row>
    <row r="510" spans="1:10" x14ac:dyDescent="0.25">
      <c r="A510" s="196" t="s">
        <v>1232</v>
      </c>
      <c r="B510" s="197">
        <v>263</v>
      </c>
      <c r="C510" s="197" t="s">
        <v>827</v>
      </c>
      <c r="D510" s="237" t="s">
        <v>971</v>
      </c>
      <c r="E510" s="197" t="s">
        <v>14</v>
      </c>
      <c r="F510" s="197" t="s">
        <v>15</v>
      </c>
      <c r="G510" s="197" t="s">
        <v>1253</v>
      </c>
      <c r="H510" s="197" t="s">
        <v>1254</v>
      </c>
      <c r="I510" s="198">
        <v>44019</v>
      </c>
      <c r="J510" s="199">
        <v>53998</v>
      </c>
    </row>
    <row r="511" spans="1:10" x14ac:dyDescent="0.25">
      <c r="A511" s="196" t="s">
        <v>1232</v>
      </c>
      <c r="B511" s="197">
        <v>264</v>
      </c>
      <c r="C511" s="197" t="s">
        <v>827</v>
      </c>
      <c r="D511" s="237" t="s">
        <v>971</v>
      </c>
      <c r="E511" s="197" t="s">
        <v>14</v>
      </c>
      <c r="F511" s="197" t="s">
        <v>15</v>
      </c>
      <c r="G511" s="197" t="s">
        <v>1255</v>
      </c>
      <c r="H511" s="197" t="s">
        <v>1256</v>
      </c>
      <c r="I511" s="198">
        <v>44019</v>
      </c>
      <c r="J511" s="199">
        <v>53998</v>
      </c>
    </row>
    <row r="512" spans="1:10" x14ac:dyDescent="0.25">
      <c r="A512" s="196" t="s">
        <v>1232</v>
      </c>
      <c r="B512" s="197">
        <v>279</v>
      </c>
      <c r="C512" s="197" t="s">
        <v>827</v>
      </c>
      <c r="D512" s="237" t="s">
        <v>971</v>
      </c>
      <c r="E512" s="197" t="s">
        <v>14</v>
      </c>
      <c r="F512" s="197" t="s">
        <v>15</v>
      </c>
      <c r="G512" s="197" t="s">
        <v>1257</v>
      </c>
      <c r="H512" s="197" t="s">
        <v>1258</v>
      </c>
      <c r="I512" s="198">
        <v>44076</v>
      </c>
      <c r="J512" s="199">
        <v>53998</v>
      </c>
    </row>
    <row r="513" spans="1:10" x14ac:dyDescent="0.25">
      <c r="A513" s="196" t="s">
        <v>1232</v>
      </c>
      <c r="B513" s="197">
        <v>283</v>
      </c>
      <c r="C513" s="197" t="s">
        <v>431</v>
      </c>
      <c r="D513" s="237" t="s">
        <v>971</v>
      </c>
      <c r="E513" s="197" t="s">
        <v>14</v>
      </c>
      <c r="F513" s="197" t="s">
        <v>15</v>
      </c>
      <c r="G513" s="197" t="s">
        <v>1259</v>
      </c>
      <c r="H513" s="197" t="s">
        <v>1260</v>
      </c>
      <c r="I513" s="198">
        <v>44075</v>
      </c>
      <c r="J513" s="199">
        <v>55364</v>
      </c>
    </row>
    <row r="514" spans="1:10" x14ac:dyDescent="0.25">
      <c r="A514" s="196" t="s">
        <v>1232</v>
      </c>
      <c r="B514" s="197">
        <v>286</v>
      </c>
      <c r="C514" s="197" t="s">
        <v>431</v>
      </c>
      <c r="D514" s="237" t="s">
        <v>971</v>
      </c>
      <c r="E514" s="197" t="s">
        <v>14</v>
      </c>
      <c r="F514" s="197" t="s">
        <v>15</v>
      </c>
      <c r="G514" s="197" t="s">
        <v>1261</v>
      </c>
      <c r="H514" s="197" t="s">
        <v>1262</v>
      </c>
      <c r="I514" s="198">
        <v>44095</v>
      </c>
      <c r="J514" s="199">
        <v>55364</v>
      </c>
    </row>
    <row r="515" spans="1:10" x14ac:dyDescent="0.25">
      <c r="A515" s="196" t="s">
        <v>1232</v>
      </c>
      <c r="B515" s="197">
        <v>290</v>
      </c>
      <c r="C515" s="197" t="s">
        <v>431</v>
      </c>
      <c r="D515" s="237" t="s">
        <v>971</v>
      </c>
      <c r="E515" s="197" t="s">
        <v>14</v>
      </c>
      <c r="F515" s="197" t="s">
        <v>15</v>
      </c>
      <c r="G515" s="197" t="s">
        <v>1263</v>
      </c>
      <c r="H515" s="197" t="s">
        <v>1264</v>
      </c>
      <c r="I515" s="198">
        <v>44158</v>
      </c>
      <c r="J515" s="199">
        <v>57842</v>
      </c>
    </row>
    <row r="516" spans="1:10" x14ac:dyDescent="0.25">
      <c r="A516" s="196" t="s">
        <v>1232</v>
      </c>
      <c r="B516" s="197">
        <v>304</v>
      </c>
      <c r="C516" s="197" t="s">
        <v>275</v>
      </c>
      <c r="D516" s="237" t="s">
        <v>971</v>
      </c>
      <c r="E516" s="197" t="s">
        <v>14</v>
      </c>
      <c r="F516" s="197" t="s">
        <v>15</v>
      </c>
      <c r="G516" s="197" t="s">
        <v>1265</v>
      </c>
      <c r="H516" s="197" t="s">
        <v>1266</v>
      </c>
      <c r="I516" s="198">
        <v>44202</v>
      </c>
      <c r="J516" s="199">
        <v>35730</v>
      </c>
    </row>
    <row r="517" spans="1:10" x14ac:dyDescent="0.25">
      <c r="A517" s="196" t="s">
        <v>1232</v>
      </c>
      <c r="B517" s="197">
        <v>312</v>
      </c>
      <c r="C517" s="197" t="s">
        <v>151</v>
      </c>
      <c r="D517" s="237" t="s">
        <v>971</v>
      </c>
      <c r="E517" s="197" t="s">
        <v>14</v>
      </c>
      <c r="F517" s="197" t="s">
        <v>15</v>
      </c>
      <c r="G517" s="200" t="s">
        <v>1267</v>
      </c>
      <c r="H517" s="197" t="s">
        <v>1268</v>
      </c>
      <c r="I517" s="198">
        <v>44274</v>
      </c>
      <c r="J517" s="199">
        <v>37124</v>
      </c>
    </row>
    <row r="518" spans="1:10" x14ac:dyDescent="0.25">
      <c r="A518" s="196" t="s">
        <v>1232</v>
      </c>
      <c r="B518" s="197">
        <v>316</v>
      </c>
      <c r="C518" s="197" t="s">
        <v>1269</v>
      </c>
      <c r="D518" s="237" t="s">
        <v>971</v>
      </c>
      <c r="E518" s="197" t="s">
        <v>14</v>
      </c>
      <c r="F518" s="197" t="s">
        <v>15</v>
      </c>
      <c r="G518" s="197" t="s">
        <v>1270</v>
      </c>
      <c r="H518" s="197" t="s">
        <v>1271</v>
      </c>
      <c r="I518" s="198">
        <v>44307</v>
      </c>
      <c r="J518" s="199">
        <v>66828</v>
      </c>
    </row>
    <row r="519" spans="1:10" x14ac:dyDescent="0.25">
      <c r="A519" s="196" t="s">
        <v>1232</v>
      </c>
      <c r="B519" s="197">
        <v>324</v>
      </c>
      <c r="C519" s="197" t="s">
        <v>151</v>
      </c>
      <c r="D519" s="237" t="s">
        <v>971</v>
      </c>
      <c r="E519" s="197" t="s">
        <v>14</v>
      </c>
      <c r="F519" s="197" t="s">
        <v>15</v>
      </c>
      <c r="G519" s="197" t="s">
        <v>1272</v>
      </c>
      <c r="H519" s="197" t="s">
        <v>1273</v>
      </c>
      <c r="I519" s="198">
        <v>44320</v>
      </c>
      <c r="J519" s="199">
        <v>37881</v>
      </c>
    </row>
    <row r="520" spans="1:10" x14ac:dyDescent="0.25">
      <c r="A520" s="196" t="s">
        <v>1232</v>
      </c>
      <c r="B520" s="197">
        <v>329</v>
      </c>
      <c r="C520" s="197" t="s">
        <v>151</v>
      </c>
      <c r="D520" s="237" t="s">
        <v>971</v>
      </c>
      <c r="E520" s="197" t="s">
        <v>14</v>
      </c>
      <c r="F520" s="197" t="s">
        <v>15</v>
      </c>
      <c r="G520" s="197" t="s">
        <v>1274</v>
      </c>
      <c r="H520" s="197" t="s">
        <v>1275</v>
      </c>
      <c r="I520" s="198">
        <v>44358</v>
      </c>
      <c r="J520" s="199">
        <v>36794</v>
      </c>
    </row>
    <row r="521" spans="1:10" x14ac:dyDescent="0.25">
      <c r="A521" s="196" t="s">
        <v>1232</v>
      </c>
      <c r="B521" s="197">
        <v>331</v>
      </c>
      <c r="C521" s="197" t="s">
        <v>1269</v>
      </c>
      <c r="D521" s="237" t="s">
        <v>971</v>
      </c>
      <c r="E521" s="197" t="s">
        <v>14</v>
      </c>
      <c r="F521" s="197" t="s">
        <v>15</v>
      </c>
      <c r="G521" s="197" t="s">
        <v>1276</v>
      </c>
      <c r="H521" s="197" t="s">
        <v>1277</v>
      </c>
      <c r="I521" s="198">
        <v>44365</v>
      </c>
      <c r="J521" s="199">
        <v>66828</v>
      </c>
    </row>
    <row r="522" spans="1:10" x14ac:dyDescent="0.25">
      <c r="A522" s="196" t="s">
        <v>1232</v>
      </c>
      <c r="B522" s="197">
        <v>342</v>
      </c>
      <c r="C522" s="197" t="s">
        <v>1278</v>
      </c>
      <c r="D522" s="237" t="s">
        <v>971</v>
      </c>
      <c r="E522" s="197" t="s">
        <v>14</v>
      </c>
      <c r="F522" s="197" t="s">
        <v>15</v>
      </c>
      <c r="G522" s="197" t="s">
        <v>1279</v>
      </c>
      <c r="H522" s="197" t="s">
        <v>1280</v>
      </c>
      <c r="I522" s="198">
        <v>44452</v>
      </c>
      <c r="J522" s="199">
        <v>37911</v>
      </c>
    </row>
    <row r="523" spans="1:10" x14ac:dyDescent="0.25">
      <c r="A523" s="196" t="s">
        <v>1232</v>
      </c>
      <c r="B523" s="197">
        <v>355</v>
      </c>
      <c r="C523" s="197" t="s">
        <v>281</v>
      </c>
      <c r="D523" s="237" t="s">
        <v>971</v>
      </c>
      <c r="E523" s="197" t="s">
        <v>14</v>
      </c>
      <c r="F523" s="197" t="s">
        <v>15</v>
      </c>
      <c r="G523" s="197" t="s">
        <v>1281</v>
      </c>
      <c r="H523" s="197" t="s">
        <v>1282</v>
      </c>
      <c r="I523" s="198">
        <v>44481</v>
      </c>
      <c r="J523" s="199">
        <v>37270</v>
      </c>
    </row>
    <row r="524" spans="1:10" x14ac:dyDescent="0.25">
      <c r="A524" s="196" t="s">
        <v>1232</v>
      </c>
      <c r="B524" s="197">
        <v>409</v>
      </c>
      <c r="C524" s="197" t="s">
        <v>307</v>
      </c>
      <c r="D524" s="237" t="s">
        <v>971</v>
      </c>
      <c r="E524" s="197" t="s">
        <v>14</v>
      </c>
      <c r="F524" s="197" t="s">
        <v>15</v>
      </c>
      <c r="G524" s="197" t="s">
        <v>1283</v>
      </c>
      <c r="H524" s="197" t="s">
        <v>1284</v>
      </c>
      <c r="I524" s="198">
        <v>44844</v>
      </c>
      <c r="J524" s="199">
        <v>37658</v>
      </c>
    </row>
    <row r="525" spans="1:10" x14ac:dyDescent="0.25">
      <c r="A525" s="196" t="s">
        <v>1232</v>
      </c>
      <c r="B525" s="197">
        <v>423</v>
      </c>
      <c r="C525" s="197" t="s">
        <v>460</v>
      </c>
      <c r="D525" s="237" t="s">
        <v>971</v>
      </c>
      <c r="E525" s="197" t="s">
        <v>14</v>
      </c>
      <c r="F525" s="197" t="s">
        <v>15</v>
      </c>
      <c r="G525" s="197" t="s">
        <v>1285</v>
      </c>
      <c r="H525" s="197" t="s">
        <v>1286</v>
      </c>
      <c r="I525" s="198">
        <v>44903</v>
      </c>
      <c r="J525" s="199">
        <v>41646</v>
      </c>
    </row>
    <row r="526" spans="1:10" x14ac:dyDescent="0.25">
      <c r="A526" s="196" t="s">
        <v>1232</v>
      </c>
      <c r="B526" s="197">
        <v>430</v>
      </c>
      <c r="C526" s="197" t="s">
        <v>753</v>
      </c>
      <c r="D526" s="237" t="s">
        <v>971</v>
      </c>
      <c r="E526" s="197" t="s">
        <v>14</v>
      </c>
      <c r="F526" s="197" t="s">
        <v>15</v>
      </c>
      <c r="G526" s="197" t="s">
        <v>1287</v>
      </c>
      <c r="H526" s="197" t="s">
        <v>1288</v>
      </c>
      <c r="I526" s="198">
        <v>44967</v>
      </c>
      <c r="J526" s="199">
        <v>40349</v>
      </c>
    </row>
    <row r="527" spans="1:10" x14ac:dyDescent="0.25">
      <c r="A527" s="196" t="s">
        <v>1232</v>
      </c>
      <c r="B527" s="197">
        <v>458</v>
      </c>
      <c r="C527" s="361" t="s">
        <v>1289</v>
      </c>
      <c r="D527" s="362" t="s">
        <v>971</v>
      </c>
      <c r="E527" s="361" t="s">
        <v>14</v>
      </c>
      <c r="F527" s="361" t="s">
        <v>15</v>
      </c>
      <c r="G527" s="361" t="s">
        <v>1290</v>
      </c>
      <c r="H527" s="361" t="s">
        <v>1291</v>
      </c>
      <c r="I527" s="198">
        <v>45498</v>
      </c>
      <c r="J527" s="199">
        <v>79517</v>
      </c>
    </row>
    <row r="528" spans="1:10" x14ac:dyDescent="0.25">
      <c r="A528" s="196" t="s">
        <v>1232</v>
      </c>
      <c r="B528" s="197">
        <v>479</v>
      </c>
      <c r="C528" s="361" t="s">
        <v>18</v>
      </c>
      <c r="D528" s="362" t="s">
        <v>971</v>
      </c>
      <c r="E528" s="361" t="s">
        <v>14</v>
      </c>
      <c r="F528" s="361" t="s">
        <v>15</v>
      </c>
      <c r="G528" s="361" t="s">
        <v>1292</v>
      </c>
      <c r="H528" s="361" t="s">
        <v>1293</v>
      </c>
      <c r="I528" s="198">
        <v>45394</v>
      </c>
      <c r="J528" s="199">
        <v>61302</v>
      </c>
    </row>
    <row r="529" spans="1:10" x14ac:dyDescent="0.25">
      <c r="A529" s="196" t="s">
        <v>1232</v>
      </c>
      <c r="B529" s="197">
        <v>495</v>
      </c>
      <c r="C529" s="361" t="s">
        <v>408</v>
      </c>
      <c r="D529" s="362" t="s">
        <v>971</v>
      </c>
      <c r="E529" s="361" t="s">
        <v>14</v>
      </c>
      <c r="F529" s="361" t="s">
        <v>15</v>
      </c>
      <c r="G529" s="361" t="s">
        <v>1294</v>
      </c>
      <c r="H529" s="361" t="s">
        <v>1295</v>
      </c>
      <c r="I529" s="198">
        <v>45470</v>
      </c>
      <c r="J529" s="199">
        <v>50252</v>
      </c>
    </row>
    <row r="530" spans="1:10" ht="26.25" x14ac:dyDescent="0.25">
      <c r="A530" s="196" t="s">
        <v>1232</v>
      </c>
      <c r="B530" s="197">
        <v>499</v>
      </c>
      <c r="C530" s="361" t="s">
        <v>661</v>
      </c>
      <c r="D530" s="362" t="s">
        <v>971</v>
      </c>
      <c r="E530" s="361" t="s">
        <v>14</v>
      </c>
      <c r="F530" s="361" t="s">
        <v>15</v>
      </c>
      <c r="G530" s="361" t="s">
        <v>1296</v>
      </c>
      <c r="H530" s="361" t="s">
        <v>1297</v>
      </c>
      <c r="I530" s="198">
        <v>45474</v>
      </c>
      <c r="J530" s="199">
        <v>94543</v>
      </c>
    </row>
    <row r="531" spans="1:10" x14ac:dyDescent="0.25">
      <c r="A531" s="196" t="s">
        <v>1232</v>
      </c>
      <c r="B531" s="197">
        <v>527</v>
      </c>
      <c r="C531" s="197" t="s">
        <v>43</v>
      </c>
      <c r="D531" s="237" t="s">
        <v>971</v>
      </c>
      <c r="E531" s="197" t="s">
        <v>14</v>
      </c>
      <c r="F531" s="197" t="s">
        <v>15</v>
      </c>
      <c r="G531" s="197" t="s">
        <v>1298</v>
      </c>
      <c r="H531" s="197" t="s">
        <v>1299</v>
      </c>
      <c r="I531" s="198">
        <v>42922</v>
      </c>
      <c r="J531" s="199">
        <v>31116</v>
      </c>
    </row>
    <row r="532" spans="1:10" x14ac:dyDescent="0.25">
      <c r="A532" s="196" t="s">
        <v>1232</v>
      </c>
      <c r="B532" s="197">
        <v>537</v>
      </c>
      <c r="C532" s="197" t="s">
        <v>477</v>
      </c>
      <c r="D532" s="237" t="s">
        <v>971</v>
      </c>
      <c r="E532" s="197" t="s">
        <v>14</v>
      </c>
      <c r="F532" s="197" t="s">
        <v>15</v>
      </c>
      <c r="G532" s="197" t="s">
        <v>1300</v>
      </c>
      <c r="H532" s="197" t="s">
        <v>1301</v>
      </c>
      <c r="I532" s="198">
        <v>42970</v>
      </c>
      <c r="J532" s="199">
        <v>34589</v>
      </c>
    </row>
    <row r="533" spans="1:10" x14ac:dyDescent="0.25">
      <c r="A533" s="196" t="s">
        <v>1232</v>
      </c>
      <c r="B533" s="197">
        <v>553</v>
      </c>
      <c r="C533" s="197" t="s">
        <v>58</v>
      </c>
      <c r="D533" s="237" t="s">
        <v>971</v>
      </c>
      <c r="E533" s="197" t="s">
        <v>14</v>
      </c>
      <c r="F533" s="197" t="s">
        <v>15</v>
      </c>
      <c r="G533" s="197" t="s">
        <v>1302</v>
      </c>
      <c r="H533" s="197" t="s">
        <v>1303</v>
      </c>
      <c r="I533" s="198">
        <v>43045</v>
      </c>
      <c r="J533" s="199">
        <v>32391</v>
      </c>
    </row>
    <row r="534" spans="1:10" x14ac:dyDescent="0.25">
      <c r="A534" s="196" t="s">
        <v>1232</v>
      </c>
      <c r="B534" s="197">
        <v>561</v>
      </c>
      <c r="C534" s="197" t="s">
        <v>58</v>
      </c>
      <c r="D534" s="237" t="s">
        <v>971</v>
      </c>
      <c r="E534" s="197" t="s">
        <v>14</v>
      </c>
      <c r="F534" s="197" t="s">
        <v>15</v>
      </c>
      <c r="G534" s="197" t="s">
        <v>1304</v>
      </c>
      <c r="H534" s="197" t="s">
        <v>1305</v>
      </c>
      <c r="I534" s="198">
        <v>43052</v>
      </c>
      <c r="J534" s="199">
        <v>32391</v>
      </c>
    </row>
    <row r="535" spans="1:10" x14ac:dyDescent="0.25">
      <c r="A535" s="196" t="s">
        <v>1232</v>
      </c>
      <c r="B535" s="197">
        <v>562</v>
      </c>
      <c r="C535" s="197" t="s">
        <v>1306</v>
      </c>
      <c r="D535" s="237" t="s">
        <v>971</v>
      </c>
      <c r="E535" s="197" t="s">
        <v>14</v>
      </c>
      <c r="F535" s="197" t="s">
        <v>15</v>
      </c>
      <c r="G535" s="197" t="s">
        <v>1307</v>
      </c>
      <c r="H535" s="197" t="s">
        <v>1308</v>
      </c>
      <c r="I535" s="198">
        <v>43052</v>
      </c>
      <c r="J535" s="199">
        <v>36704</v>
      </c>
    </row>
    <row r="536" spans="1:10" x14ac:dyDescent="0.25">
      <c r="A536" s="196" t="s">
        <v>1232</v>
      </c>
      <c r="B536" s="197">
        <v>566</v>
      </c>
      <c r="C536" s="197" t="s">
        <v>1309</v>
      </c>
      <c r="D536" s="237" t="s">
        <v>971</v>
      </c>
      <c r="E536" s="197" t="s">
        <v>14</v>
      </c>
      <c r="F536" s="197" t="s">
        <v>15</v>
      </c>
      <c r="G536" s="197" t="s">
        <v>1310</v>
      </c>
      <c r="H536" s="197" t="s">
        <v>1311</v>
      </c>
      <c r="I536" s="198">
        <v>43052</v>
      </c>
      <c r="J536" s="199">
        <v>53492</v>
      </c>
    </row>
    <row r="537" spans="1:10" x14ac:dyDescent="0.25">
      <c r="A537" s="196" t="s">
        <v>1232</v>
      </c>
      <c r="B537" s="197">
        <v>568</v>
      </c>
      <c r="C537" s="197" t="s">
        <v>477</v>
      </c>
      <c r="D537" s="237" t="s">
        <v>971</v>
      </c>
      <c r="E537" s="197" t="s">
        <v>14</v>
      </c>
      <c r="F537" s="197" t="s">
        <v>15</v>
      </c>
      <c r="G537" s="197" t="s">
        <v>1312</v>
      </c>
      <c r="H537" s="197" t="s">
        <v>1313</v>
      </c>
      <c r="I537" s="198">
        <v>43074</v>
      </c>
      <c r="J537" s="199">
        <v>35103</v>
      </c>
    </row>
    <row r="538" spans="1:10" x14ac:dyDescent="0.25">
      <c r="A538" s="196" t="s">
        <v>1232</v>
      </c>
      <c r="B538" s="197">
        <v>594</v>
      </c>
      <c r="C538" s="197" t="s">
        <v>58</v>
      </c>
      <c r="D538" s="237" t="s">
        <v>971</v>
      </c>
      <c r="E538" s="197" t="s">
        <v>14</v>
      </c>
      <c r="F538" s="197" t="s">
        <v>15</v>
      </c>
      <c r="G538" s="197" t="s">
        <v>1314</v>
      </c>
      <c r="H538" s="197" t="s">
        <v>1315</v>
      </c>
      <c r="I538" s="198">
        <v>43136</v>
      </c>
      <c r="J538" s="199">
        <v>32399</v>
      </c>
    </row>
    <row r="539" spans="1:10" x14ac:dyDescent="0.25">
      <c r="A539" s="196" t="s">
        <v>1232</v>
      </c>
      <c r="B539" s="197">
        <v>655</v>
      </c>
      <c r="C539" s="197" t="s">
        <v>1316</v>
      </c>
      <c r="D539" s="237" t="s">
        <v>971</v>
      </c>
      <c r="E539" s="197" t="s">
        <v>14</v>
      </c>
      <c r="F539" s="197" t="s">
        <v>15</v>
      </c>
      <c r="G539" s="197" t="s">
        <v>1317</v>
      </c>
      <c r="H539" s="197" t="s">
        <v>1318</v>
      </c>
      <c r="I539" s="198">
        <v>43334</v>
      </c>
      <c r="J539" s="199">
        <v>45447</v>
      </c>
    </row>
    <row r="540" spans="1:10" x14ac:dyDescent="0.25">
      <c r="A540" s="196" t="s">
        <v>1232</v>
      </c>
      <c r="B540" s="197">
        <v>662</v>
      </c>
      <c r="C540" s="197" t="s">
        <v>1319</v>
      </c>
      <c r="D540" s="237" t="s">
        <v>971</v>
      </c>
      <c r="E540" s="197" t="s">
        <v>14</v>
      </c>
      <c r="F540" s="197" t="s">
        <v>15</v>
      </c>
      <c r="G540" s="197" t="s">
        <v>1320</v>
      </c>
      <c r="H540" s="197" t="s">
        <v>1321</v>
      </c>
      <c r="I540" s="198">
        <v>43390</v>
      </c>
      <c r="J540" s="199">
        <v>60069</v>
      </c>
    </row>
    <row r="541" spans="1:10" x14ac:dyDescent="0.25">
      <c r="A541" s="196" t="s">
        <v>1232</v>
      </c>
      <c r="B541" s="197">
        <v>664</v>
      </c>
      <c r="C541" s="197" t="s">
        <v>58</v>
      </c>
      <c r="D541" s="237" t="s">
        <v>971</v>
      </c>
      <c r="E541" s="197" t="s">
        <v>14</v>
      </c>
      <c r="F541" s="197" t="s">
        <v>15</v>
      </c>
      <c r="G541" s="197" t="s">
        <v>1322</v>
      </c>
      <c r="H541" s="197" t="s">
        <v>1323</v>
      </c>
      <c r="I541" s="198">
        <v>43396</v>
      </c>
      <c r="J541" s="199">
        <v>38909</v>
      </c>
    </row>
    <row r="542" spans="1:10" x14ac:dyDescent="0.25">
      <c r="A542" s="196" t="s">
        <v>1232</v>
      </c>
      <c r="B542" s="197">
        <v>702</v>
      </c>
      <c r="C542" s="197" t="s">
        <v>1324</v>
      </c>
      <c r="D542" s="237" t="s">
        <v>971</v>
      </c>
      <c r="E542" s="197" t="s">
        <v>14</v>
      </c>
      <c r="F542" s="197" t="s">
        <v>15</v>
      </c>
      <c r="G542" s="197" t="s">
        <v>1325</v>
      </c>
      <c r="H542" s="197" t="s">
        <v>1326</v>
      </c>
      <c r="I542" s="198">
        <v>43432</v>
      </c>
      <c r="J542" s="199">
        <v>61644</v>
      </c>
    </row>
    <row r="543" spans="1:10" x14ac:dyDescent="0.25">
      <c r="A543" s="196" t="s">
        <v>1232</v>
      </c>
      <c r="B543" s="197">
        <v>706</v>
      </c>
      <c r="C543" s="197" t="s">
        <v>793</v>
      </c>
      <c r="D543" s="237" t="s">
        <v>971</v>
      </c>
      <c r="E543" s="197" t="s">
        <v>14</v>
      </c>
      <c r="F543" s="197" t="s">
        <v>15</v>
      </c>
      <c r="G543" s="197" t="s">
        <v>1327</v>
      </c>
      <c r="H543" s="197" t="s">
        <v>1328</v>
      </c>
      <c r="I543" s="198">
        <v>43425</v>
      </c>
      <c r="J543" s="199">
        <v>35544</v>
      </c>
    </row>
    <row r="544" spans="1:10" x14ac:dyDescent="0.25">
      <c r="A544" s="196" t="s">
        <v>1232</v>
      </c>
      <c r="B544" s="197">
        <v>707</v>
      </c>
      <c r="C544" s="197" t="s">
        <v>1329</v>
      </c>
      <c r="D544" s="237" t="s">
        <v>971</v>
      </c>
      <c r="E544" s="197" t="s">
        <v>14</v>
      </c>
      <c r="F544" s="197" t="s">
        <v>15</v>
      </c>
      <c r="G544" s="197" t="s">
        <v>1330</v>
      </c>
      <c r="H544" s="197" t="s">
        <v>1331</v>
      </c>
      <c r="I544" s="198">
        <v>43445</v>
      </c>
      <c r="J544" s="199">
        <v>50038</v>
      </c>
    </row>
    <row r="545" spans="1:10" x14ac:dyDescent="0.25">
      <c r="A545" s="196" t="s">
        <v>1232</v>
      </c>
      <c r="B545" s="197">
        <v>719</v>
      </c>
      <c r="C545" s="197" t="s">
        <v>58</v>
      </c>
      <c r="D545" s="237" t="s">
        <v>971</v>
      </c>
      <c r="E545" s="197" t="s">
        <v>14</v>
      </c>
      <c r="F545" s="197" t="s">
        <v>15</v>
      </c>
      <c r="G545" s="197" t="s">
        <v>1332</v>
      </c>
      <c r="H545" s="197" t="s">
        <v>1333</v>
      </c>
      <c r="I545" s="198">
        <v>43452</v>
      </c>
      <c r="J545" s="199">
        <v>33729</v>
      </c>
    </row>
    <row r="546" spans="1:10" x14ac:dyDescent="0.25">
      <c r="A546" s="196" t="s">
        <v>1232</v>
      </c>
      <c r="B546" s="197">
        <v>890</v>
      </c>
      <c r="C546" s="197" t="s">
        <v>608</v>
      </c>
      <c r="D546" s="237" t="s">
        <v>971</v>
      </c>
      <c r="E546" s="197" t="s">
        <v>14</v>
      </c>
      <c r="F546" s="197" t="s">
        <v>88</v>
      </c>
      <c r="G546" s="197" t="s">
        <v>1334</v>
      </c>
      <c r="H546" s="197" t="s">
        <v>1335</v>
      </c>
      <c r="I546" s="198">
        <v>41942</v>
      </c>
      <c r="J546" s="199">
        <v>25600</v>
      </c>
    </row>
    <row r="547" spans="1:10" x14ac:dyDescent="0.25">
      <c r="A547" s="196" t="s">
        <v>1232</v>
      </c>
      <c r="B547" s="197">
        <v>913</v>
      </c>
      <c r="C547" s="197" t="s">
        <v>61</v>
      </c>
      <c r="D547" s="237" t="s">
        <v>971</v>
      </c>
      <c r="E547" s="197" t="s">
        <v>14</v>
      </c>
      <c r="F547" s="197" t="s">
        <v>15</v>
      </c>
      <c r="G547" s="197" t="s">
        <v>1336</v>
      </c>
      <c r="H547" s="197" t="s">
        <v>1337</v>
      </c>
      <c r="I547" s="198">
        <v>42093</v>
      </c>
      <c r="J547" s="199">
        <v>31987</v>
      </c>
    </row>
    <row r="548" spans="1:10" x14ac:dyDescent="0.25">
      <c r="A548" s="196" t="s">
        <v>1232</v>
      </c>
      <c r="B548" s="197">
        <v>931</v>
      </c>
      <c r="C548" s="197" t="s">
        <v>1338</v>
      </c>
      <c r="D548" s="237" t="s">
        <v>971</v>
      </c>
      <c r="E548" s="197" t="s">
        <v>14</v>
      </c>
      <c r="F548" s="197" t="s">
        <v>15</v>
      </c>
      <c r="G548" s="197" t="s">
        <v>1339</v>
      </c>
      <c r="H548" s="197" t="s">
        <v>1340</v>
      </c>
      <c r="I548" s="198">
        <v>42289</v>
      </c>
      <c r="J548" s="199">
        <v>60920</v>
      </c>
    </row>
    <row r="549" spans="1:10" x14ac:dyDescent="0.25">
      <c r="A549" s="196" t="s">
        <v>1232</v>
      </c>
      <c r="B549" s="197">
        <v>971</v>
      </c>
      <c r="C549" s="197" t="s">
        <v>535</v>
      </c>
      <c r="D549" s="237" t="s">
        <v>971</v>
      </c>
      <c r="E549" s="197" t="s">
        <v>14</v>
      </c>
      <c r="F549" s="197" t="s">
        <v>15</v>
      </c>
      <c r="G549" s="197" t="s">
        <v>1341</v>
      </c>
      <c r="H549" s="197" t="s">
        <v>1342</v>
      </c>
      <c r="I549" s="198">
        <v>42472</v>
      </c>
      <c r="J549" s="199">
        <v>32772</v>
      </c>
    </row>
    <row r="550" spans="1:10" x14ac:dyDescent="0.25">
      <c r="A550" s="196" t="s">
        <v>1232</v>
      </c>
      <c r="B550" s="197">
        <v>977</v>
      </c>
      <c r="C550" s="197" t="s">
        <v>707</v>
      </c>
      <c r="D550" s="237" t="s">
        <v>971</v>
      </c>
      <c r="E550" s="197" t="s">
        <v>14</v>
      </c>
      <c r="F550" s="197" t="s">
        <v>15</v>
      </c>
      <c r="G550" s="197" t="s">
        <v>1343</v>
      </c>
      <c r="H550" s="197" t="s">
        <v>1344</v>
      </c>
      <c r="I550" s="198">
        <v>42509</v>
      </c>
      <c r="J550" s="199">
        <v>50020</v>
      </c>
    </row>
    <row r="551" spans="1:10" ht="26.25" x14ac:dyDescent="0.25">
      <c r="A551" s="196" t="s">
        <v>1232</v>
      </c>
      <c r="B551" s="197" t="s">
        <v>1345</v>
      </c>
      <c r="C551" s="361" t="s">
        <v>816</v>
      </c>
      <c r="D551" s="362" t="s">
        <v>971</v>
      </c>
      <c r="E551" s="361" t="s">
        <v>14</v>
      </c>
      <c r="F551" s="361" t="s">
        <v>15</v>
      </c>
      <c r="G551" s="361" t="s">
        <v>1346</v>
      </c>
      <c r="H551" s="361" t="s">
        <v>1347</v>
      </c>
      <c r="I551" s="198">
        <v>45517</v>
      </c>
      <c r="J551" s="199">
        <v>88648</v>
      </c>
    </row>
    <row r="552" spans="1:10" ht="26.25" x14ac:dyDescent="0.25">
      <c r="A552" s="196" t="s">
        <v>1348</v>
      </c>
      <c r="B552" s="197">
        <v>208</v>
      </c>
      <c r="C552" s="197" t="s">
        <v>421</v>
      </c>
      <c r="D552" s="237" t="s">
        <v>1349</v>
      </c>
      <c r="E552" s="197" t="s">
        <v>14</v>
      </c>
      <c r="F552" s="197" t="s">
        <v>15</v>
      </c>
      <c r="G552" s="197" t="s">
        <v>1350</v>
      </c>
      <c r="H552" s="197" t="s">
        <v>1351</v>
      </c>
      <c r="I552" s="198">
        <v>43780</v>
      </c>
      <c r="J552" s="199">
        <v>37720</v>
      </c>
    </row>
    <row r="553" spans="1:10" ht="26.25" x14ac:dyDescent="0.25">
      <c r="A553" s="196" t="s">
        <v>1348</v>
      </c>
      <c r="B553" s="197">
        <v>221</v>
      </c>
      <c r="C553" s="197" t="s">
        <v>724</v>
      </c>
      <c r="D553" s="237" t="s">
        <v>1349</v>
      </c>
      <c r="E553" s="197" t="s">
        <v>14</v>
      </c>
      <c r="F553" s="197" t="s">
        <v>15</v>
      </c>
      <c r="G553" s="197" t="s">
        <v>1352</v>
      </c>
      <c r="H553" s="197" t="s">
        <v>1353</v>
      </c>
      <c r="I553" s="198">
        <v>43851</v>
      </c>
      <c r="J553" s="199">
        <v>59866</v>
      </c>
    </row>
    <row r="554" spans="1:10" ht="26.25" x14ac:dyDescent="0.25">
      <c r="A554" s="196" t="s">
        <v>1348</v>
      </c>
      <c r="B554" s="197">
        <v>222</v>
      </c>
      <c r="C554" s="197" t="s">
        <v>827</v>
      </c>
      <c r="D554" s="237" t="s">
        <v>1349</v>
      </c>
      <c r="E554" s="197" t="s">
        <v>14</v>
      </c>
      <c r="F554" s="197" t="s">
        <v>15</v>
      </c>
      <c r="G554" s="197" t="s">
        <v>1354</v>
      </c>
      <c r="H554" s="197" t="s">
        <v>1355</v>
      </c>
      <c r="I554" s="198">
        <v>43851</v>
      </c>
      <c r="J554" s="199">
        <v>53903</v>
      </c>
    </row>
    <row r="555" spans="1:10" ht="26.25" x14ac:dyDescent="0.25">
      <c r="A555" s="196" t="s">
        <v>1348</v>
      </c>
      <c r="B555" s="197">
        <v>243</v>
      </c>
      <c r="C555" s="197" t="s">
        <v>724</v>
      </c>
      <c r="D555" s="237" t="s">
        <v>1349</v>
      </c>
      <c r="E555" s="197" t="s">
        <v>14</v>
      </c>
      <c r="F555" s="197" t="s">
        <v>15</v>
      </c>
      <c r="G555" s="197" t="s">
        <v>1356</v>
      </c>
      <c r="H555" s="197" t="s">
        <v>1357</v>
      </c>
      <c r="I555" s="198">
        <v>43931</v>
      </c>
      <c r="J555" s="199">
        <v>59808</v>
      </c>
    </row>
    <row r="556" spans="1:10" x14ac:dyDescent="0.25">
      <c r="A556" s="196" t="s">
        <v>1348</v>
      </c>
      <c r="B556" s="197">
        <v>249</v>
      </c>
      <c r="C556" s="197" t="s">
        <v>426</v>
      </c>
      <c r="D556" s="237" t="s">
        <v>1349</v>
      </c>
      <c r="E556" s="197" t="s">
        <v>14</v>
      </c>
      <c r="F556" s="197" t="s">
        <v>15</v>
      </c>
      <c r="G556" s="197" t="s">
        <v>1358</v>
      </c>
      <c r="H556" s="197" t="s">
        <v>1359</v>
      </c>
      <c r="I556" s="198">
        <v>43978</v>
      </c>
      <c r="J556" s="199">
        <v>38677</v>
      </c>
    </row>
    <row r="557" spans="1:10" ht="26.25" x14ac:dyDescent="0.25">
      <c r="A557" s="196" t="s">
        <v>1348</v>
      </c>
      <c r="B557" s="197">
        <v>257</v>
      </c>
      <c r="C557" s="197" t="s">
        <v>827</v>
      </c>
      <c r="D557" s="237" t="s">
        <v>1349</v>
      </c>
      <c r="E557" s="197" t="s">
        <v>14</v>
      </c>
      <c r="F557" s="197" t="s">
        <v>15</v>
      </c>
      <c r="G557" s="197" t="s">
        <v>1360</v>
      </c>
      <c r="H557" s="197" t="s">
        <v>1361</v>
      </c>
      <c r="I557" s="198">
        <v>43998</v>
      </c>
      <c r="J557" s="199">
        <v>53998</v>
      </c>
    </row>
    <row r="558" spans="1:10" x14ac:dyDescent="0.25">
      <c r="A558" s="196" t="s">
        <v>1348</v>
      </c>
      <c r="B558" s="197">
        <v>258</v>
      </c>
      <c r="C558" s="197" t="s">
        <v>264</v>
      </c>
      <c r="D558" s="237" t="s">
        <v>1349</v>
      </c>
      <c r="E558" s="197" t="s">
        <v>14</v>
      </c>
      <c r="F558" s="197" t="s">
        <v>15</v>
      </c>
      <c r="G558" s="197" t="s">
        <v>1362</v>
      </c>
      <c r="H558" s="197" t="s">
        <v>1363</v>
      </c>
      <c r="I558" s="198">
        <v>44019</v>
      </c>
      <c r="J558" s="199">
        <v>35885</v>
      </c>
    </row>
    <row r="559" spans="1:10" x14ac:dyDescent="0.25">
      <c r="A559" s="196" t="s">
        <v>1348</v>
      </c>
      <c r="B559" s="197">
        <v>296</v>
      </c>
      <c r="C559" s="197" t="s">
        <v>431</v>
      </c>
      <c r="D559" s="237" t="s">
        <v>1349</v>
      </c>
      <c r="E559" s="197" t="s">
        <v>14</v>
      </c>
      <c r="F559" s="197" t="s">
        <v>15</v>
      </c>
      <c r="G559" s="197" t="s">
        <v>1364</v>
      </c>
      <c r="H559" s="197" t="s">
        <v>1365</v>
      </c>
      <c r="I559" s="198">
        <v>44173</v>
      </c>
      <c r="J559" s="199">
        <v>57842</v>
      </c>
    </row>
    <row r="560" spans="1:10" x14ac:dyDescent="0.25">
      <c r="A560" s="196" t="s">
        <v>1348</v>
      </c>
      <c r="B560" s="197">
        <v>298</v>
      </c>
      <c r="C560" s="197" t="s">
        <v>264</v>
      </c>
      <c r="D560" s="237" t="s">
        <v>1349</v>
      </c>
      <c r="E560" s="197" t="s">
        <v>14</v>
      </c>
      <c r="F560" s="197" t="s">
        <v>15</v>
      </c>
      <c r="G560" s="197" t="s">
        <v>1366</v>
      </c>
      <c r="H560" s="197" t="s">
        <v>1367</v>
      </c>
      <c r="I560" s="198">
        <v>44180</v>
      </c>
      <c r="J560" s="199">
        <v>36563</v>
      </c>
    </row>
    <row r="561" spans="1:10" x14ac:dyDescent="0.25">
      <c r="A561" s="196" t="s">
        <v>1348</v>
      </c>
      <c r="B561" s="197">
        <v>320</v>
      </c>
      <c r="C561" s="197" t="s">
        <v>151</v>
      </c>
      <c r="D561" s="237" t="s">
        <v>1349</v>
      </c>
      <c r="E561" s="197" t="s">
        <v>14</v>
      </c>
      <c r="F561" s="197" t="s">
        <v>15</v>
      </c>
      <c r="G561" s="197" t="s">
        <v>1368</v>
      </c>
      <c r="H561" s="197" t="s">
        <v>1369</v>
      </c>
      <c r="I561" s="198">
        <v>44307</v>
      </c>
      <c r="J561" s="199">
        <v>37884</v>
      </c>
    </row>
    <row r="562" spans="1:10" x14ac:dyDescent="0.25">
      <c r="A562" s="196" t="s">
        <v>1348</v>
      </c>
      <c r="B562" s="197">
        <v>341</v>
      </c>
      <c r="C562" s="197" t="s">
        <v>572</v>
      </c>
      <c r="D562" s="237" t="s">
        <v>1349</v>
      </c>
      <c r="E562" s="197" t="s">
        <v>14</v>
      </c>
      <c r="F562" s="197" t="s">
        <v>15</v>
      </c>
      <c r="G562" s="197" t="s">
        <v>1370</v>
      </c>
      <c r="H562" s="197" t="s">
        <v>1371</v>
      </c>
      <c r="I562" s="198">
        <v>44452</v>
      </c>
      <c r="J562" s="199">
        <v>42844</v>
      </c>
    </row>
    <row r="563" spans="1:10" x14ac:dyDescent="0.25">
      <c r="A563" s="196" t="s">
        <v>1348</v>
      </c>
      <c r="B563" s="197">
        <v>343</v>
      </c>
      <c r="C563" s="197" t="s">
        <v>151</v>
      </c>
      <c r="D563" s="237" t="s">
        <v>1349</v>
      </c>
      <c r="E563" s="197" t="s">
        <v>14</v>
      </c>
      <c r="F563" s="197" t="s">
        <v>15</v>
      </c>
      <c r="G563" s="197" t="s">
        <v>1372</v>
      </c>
      <c r="H563" s="197" t="s">
        <v>1373</v>
      </c>
      <c r="I563" s="198">
        <v>44459</v>
      </c>
      <c r="J563" s="199">
        <v>37911</v>
      </c>
    </row>
    <row r="564" spans="1:10" x14ac:dyDescent="0.25">
      <c r="A564" s="196" t="s">
        <v>1348</v>
      </c>
      <c r="B564" s="197">
        <v>346</v>
      </c>
      <c r="C564" s="197" t="s">
        <v>284</v>
      </c>
      <c r="D564" s="237" t="s">
        <v>1349</v>
      </c>
      <c r="E564" s="197" t="s">
        <v>14</v>
      </c>
      <c r="F564" s="197" t="s">
        <v>15</v>
      </c>
      <c r="G564" s="197" t="s">
        <v>1374</v>
      </c>
      <c r="H564" s="197" t="s">
        <v>1375</v>
      </c>
      <c r="I564" s="198">
        <v>44459</v>
      </c>
      <c r="J564" s="199">
        <v>43606</v>
      </c>
    </row>
    <row r="565" spans="1:10" x14ac:dyDescent="0.25">
      <c r="A565" s="196" t="s">
        <v>1348</v>
      </c>
      <c r="B565" s="197">
        <v>360</v>
      </c>
      <c r="C565" s="197" t="s">
        <v>281</v>
      </c>
      <c r="D565" s="237" t="s">
        <v>1349</v>
      </c>
      <c r="E565" s="197" t="s">
        <v>14</v>
      </c>
      <c r="F565" s="197" t="s">
        <v>15</v>
      </c>
      <c r="G565" s="197" t="s">
        <v>1376</v>
      </c>
      <c r="H565" s="197" t="s">
        <v>1377</v>
      </c>
      <c r="I565" s="198">
        <v>44495</v>
      </c>
      <c r="J565" s="199">
        <v>37270</v>
      </c>
    </row>
    <row r="566" spans="1:10" x14ac:dyDescent="0.25">
      <c r="A566" s="196" t="s">
        <v>1348</v>
      </c>
      <c r="B566" s="197">
        <v>361</v>
      </c>
      <c r="C566" s="197" t="s">
        <v>281</v>
      </c>
      <c r="D566" s="237" t="s">
        <v>1349</v>
      </c>
      <c r="E566" s="197" t="s">
        <v>14</v>
      </c>
      <c r="F566" s="197" t="s">
        <v>15</v>
      </c>
      <c r="G566" s="197" t="s">
        <v>1378</v>
      </c>
      <c r="H566" s="197" t="s">
        <v>1379</v>
      </c>
      <c r="I566" s="198">
        <v>44495</v>
      </c>
      <c r="J566" s="199">
        <v>37270</v>
      </c>
    </row>
    <row r="567" spans="1:10" x14ac:dyDescent="0.25">
      <c r="A567" s="196" t="s">
        <v>1348</v>
      </c>
      <c r="B567" s="197">
        <v>363</v>
      </c>
      <c r="C567" s="197" t="s">
        <v>281</v>
      </c>
      <c r="D567" s="237" t="s">
        <v>1349</v>
      </c>
      <c r="E567" s="197" t="s">
        <v>14</v>
      </c>
      <c r="F567" s="197" t="s">
        <v>15</v>
      </c>
      <c r="G567" s="197" t="s">
        <v>1380</v>
      </c>
      <c r="H567" s="197" t="s">
        <v>1381</v>
      </c>
      <c r="I567" s="198">
        <v>44503</v>
      </c>
      <c r="J567" s="199">
        <v>37270</v>
      </c>
    </row>
    <row r="568" spans="1:10" x14ac:dyDescent="0.25">
      <c r="A568" s="196" t="s">
        <v>1348</v>
      </c>
      <c r="B568" s="197">
        <v>384</v>
      </c>
      <c r="C568" s="197" t="s">
        <v>281</v>
      </c>
      <c r="D568" s="237" t="s">
        <v>1349</v>
      </c>
      <c r="E568" s="197" t="s">
        <v>14</v>
      </c>
      <c r="F568" s="197" t="s">
        <v>15</v>
      </c>
      <c r="G568" s="197" t="s">
        <v>1382</v>
      </c>
      <c r="H568" s="197" t="s">
        <v>1383</v>
      </c>
      <c r="I568" s="198">
        <v>44627</v>
      </c>
      <c r="J568" s="199">
        <v>37374</v>
      </c>
    </row>
    <row r="569" spans="1:10" x14ac:dyDescent="0.25">
      <c r="A569" s="196" t="s">
        <v>1348</v>
      </c>
      <c r="B569" s="197">
        <v>405</v>
      </c>
      <c r="C569" s="197" t="s">
        <v>307</v>
      </c>
      <c r="D569" s="237" t="s">
        <v>1349</v>
      </c>
      <c r="E569" s="197" t="s">
        <v>14</v>
      </c>
      <c r="F569" s="197" t="s">
        <v>15</v>
      </c>
      <c r="G569" s="197" t="s">
        <v>1384</v>
      </c>
      <c r="H569" s="197" t="s">
        <v>1385</v>
      </c>
      <c r="I569" s="198">
        <v>44851</v>
      </c>
      <c r="J569" s="199">
        <v>37658</v>
      </c>
    </row>
    <row r="570" spans="1:10" x14ac:dyDescent="0.25">
      <c r="A570" s="196" t="s">
        <v>1348</v>
      </c>
      <c r="B570" s="197">
        <v>413</v>
      </c>
      <c r="C570" s="197" t="s">
        <v>460</v>
      </c>
      <c r="D570" s="237" t="s">
        <v>1349</v>
      </c>
      <c r="E570" s="197" t="s">
        <v>14</v>
      </c>
      <c r="F570" s="197" t="s">
        <v>15</v>
      </c>
      <c r="G570" s="197" t="s">
        <v>1386</v>
      </c>
      <c r="H570" s="197" t="s">
        <v>1387</v>
      </c>
      <c r="I570" s="198">
        <v>44894</v>
      </c>
      <c r="J570" s="199">
        <v>41646</v>
      </c>
    </row>
    <row r="571" spans="1:10" x14ac:dyDescent="0.25">
      <c r="A571" s="196" t="s">
        <v>1348</v>
      </c>
      <c r="B571" s="197">
        <v>443</v>
      </c>
      <c r="C571" s="361" t="s">
        <v>1032</v>
      </c>
      <c r="D571" s="362" t="s">
        <v>1349</v>
      </c>
      <c r="E571" s="361" t="s">
        <v>14</v>
      </c>
      <c r="F571" s="361" t="s">
        <v>15</v>
      </c>
      <c r="G571" s="361" t="s">
        <v>1388</v>
      </c>
      <c r="H571" s="361" t="s">
        <v>1389</v>
      </c>
      <c r="I571" s="198">
        <v>45112</v>
      </c>
      <c r="J571" s="199">
        <v>56365</v>
      </c>
    </row>
    <row r="572" spans="1:10" x14ac:dyDescent="0.25">
      <c r="A572" s="196" t="s">
        <v>1348</v>
      </c>
      <c r="B572" s="197">
        <v>452</v>
      </c>
      <c r="C572" s="361" t="s">
        <v>1032</v>
      </c>
      <c r="D572" s="362" t="s">
        <v>1349</v>
      </c>
      <c r="E572" s="361" t="s">
        <v>14</v>
      </c>
      <c r="F572" s="361" t="s">
        <v>15</v>
      </c>
      <c r="G572" s="361" t="s">
        <v>1390</v>
      </c>
      <c r="H572" s="361" t="s">
        <v>1391</v>
      </c>
      <c r="I572" s="198">
        <v>45307</v>
      </c>
      <c r="J572" s="199">
        <v>59620</v>
      </c>
    </row>
    <row r="573" spans="1:10" x14ac:dyDescent="0.25">
      <c r="A573" s="196" t="s">
        <v>1348</v>
      </c>
      <c r="B573" s="197">
        <v>500</v>
      </c>
      <c r="C573" s="197" t="s">
        <v>1392</v>
      </c>
      <c r="D573" s="237" t="s">
        <v>1349</v>
      </c>
      <c r="E573" s="197" t="s">
        <v>14</v>
      </c>
      <c r="F573" s="197" t="s">
        <v>15</v>
      </c>
      <c r="G573" s="197" t="s">
        <v>1393</v>
      </c>
      <c r="H573" s="197" t="s">
        <v>1394</v>
      </c>
      <c r="I573" s="198">
        <v>42704</v>
      </c>
      <c r="J573" s="199">
        <v>59294</v>
      </c>
    </row>
    <row r="574" spans="1:10" x14ac:dyDescent="0.25">
      <c r="A574" s="196" t="s">
        <v>1348</v>
      </c>
      <c r="B574" s="197">
        <v>502</v>
      </c>
      <c r="C574" s="197" t="s">
        <v>480</v>
      </c>
      <c r="D574" s="237" t="s">
        <v>1349</v>
      </c>
      <c r="E574" s="197" t="s">
        <v>14</v>
      </c>
      <c r="F574" s="197" t="s">
        <v>15</v>
      </c>
      <c r="G574" s="197" t="s">
        <v>1395</v>
      </c>
      <c r="H574" s="197" t="s">
        <v>1396</v>
      </c>
      <c r="I574" s="198">
        <v>42705</v>
      </c>
      <c r="J574" s="199">
        <v>63994</v>
      </c>
    </row>
    <row r="575" spans="1:10" x14ac:dyDescent="0.25">
      <c r="A575" s="196" t="s">
        <v>1348</v>
      </c>
      <c r="B575" s="197">
        <v>532</v>
      </c>
      <c r="C575" s="197" t="s">
        <v>477</v>
      </c>
      <c r="D575" s="237" t="s">
        <v>1349</v>
      </c>
      <c r="E575" s="197" t="s">
        <v>14</v>
      </c>
      <c r="F575" s="197" t="s">
        <v>15</v>
      </c>
      <c r="G575" s="197" t="s">
        <v>1397</v>
      </c>
      <c r="H575" s="197" t="s">
        <v>1398</v>
      </c>
      <c r="I575" s="198">
        <v>42951</v>
      </c>
      <c r="J575" s="199">
        <v>34589</v>
      </c>
    </row>
    <row r="576" spans="1:10" x14ac:dyDescent="0.25">
      <c r="A576" s="196" t="s">
        <v>1348</v>
      </c>
      <c r="B576" s="197">
        <v>533</v>
      </c>
      <c r="C576" s="197" t="s">
        <v>477</v>
      </c>
      <c r="D576" s="237" t="s">
        <v>1349</v>
      </c>
      <c r="E576" s="197" t="s">
        <v>14</v>
      </c>
      <c r="F576" s="197" t="s">
        <v>15</v>
      </c>
      <c r="G576" s="197" t="s">
        <v>1399</v>
      </c>
      <c r="H576" s="197" t="s">
        <v>1400</v>
      </c>
      <c r="I576" s="198">
        <v>42951</v>
      </c>
      <c r="J576" s="199">
        <v>34589</v>
      </c>
    </row>
    <row r="577" spans="1:10" x14ac:dyDescent="0.25">
      <c r="A577" s="196" t="s">
        <v>1348</v>
      </c>
      <c r="B577" s="197">
        <v>540</v>
      </c>
      <c r="C577" s="197" t="s">
        <v>477</v>
      </c>
      <c r="D577" s="237" t="s">
        <v>1349</v>
      </c>
      <c r="E577" s="197" t="s">
        <v>14</v>
      </c>
      <c r="F577" s="197" t="s">
        <v>15</v>
      </c>
      <c r="G577" s="197" t="s">
        <v>1401</v>
      </c>
      <c r="H577" s="197" t="s">
        <v>1402</v>
      </c>
      <c r="I577" s="198">
        <v>43011</v>
      </c>
      <c r="J577" s="199">
        <v>35103</v>
      </c>
    </row>
    <row r="578" spans="1:10" x14ac:dyDescent="0.25">
      <c r="A578" s="196" t="s">
        <v>1348</v>
      </c>
      <c r="B578" s="197">
        <v>544</v>
      </c>
      <c r="C578" s="197" t="s">
        <v>1403</v>
      </c>
      <c r="D578" s="237" t="s">
        <v>1349</v>
      </c>
      <c r="E578" s="197" t="s">
        <v>14</v>
      </c>
      <c r="F578" s="197" t="s">
        <v>15</v>
      </c>
      <c r="G578" s="197" t="s">
        <v>1404</v>
      </c>
      <c r="H578" s="197" t="s">
        <v>1405</v>
      </c>
      <c r="I578" s="198">
        <v>43012</v>
      </c>
      <c r="J578" s="199">
        <v>56682</v>
      </c>
    </row>
    <row r="579" spans="1:10" x14ac:dyDescent="0.25">
      <c r="A579" s="196" t="s">
        <v>1348</v>
      </c>
      <c r="B579" s="197">
        <v>547</v>
      </c>
      <c r="C579" s="197" t="s">
        <v>477</v>
      </c>
      <c r="D579" s="237" t="s">
        <v>1349</v>
      </c>
      <c r="E579" s="197" t="s">
        <v>14</v>
      </c>
      <c r="F579" s="197" t="s">
        <v>15</v>
      </c>
      <c r="G579" s="197" t="s">
        <v>1406</v>
      </c>
      <c r="H579" s="197" t="s">
        <v>1407</v>
      </c>
      <c r="I579" s="198">
        <v>43020</v>
      </c>
      <c r="J579" s="199">
        <v>35103</v>
      </c>
    </row>
    <row r="580" spans="1:10" x14ac:dyDescent="0.25">
      <c r="A580" s="196" t="s">
        <v>1348</v>
      </c>
      <c r="B580" s="197">
        <v>563</v>
      </c>
      <c r="C580" s="197" t="s">
        <v>563</v>
      </c>
      <c r="D580" s="237" t="s">
        <v>1349</v>
      </c>
      <c r="E580" s="197" t="s">
        <v>14</v>
      </c>
      <c r="F580" s="197" t="s">
        <v>15</v>
      </c>
      <c r="G580" s="197" t="s">
        <v>1408</v>
      </c>
      <c r="H580" s="197" t="s">
        <v>1409</v>
      </c>
      <c r="I580" s="198">
        <v>43059</v>
      </c>
      <c r="J580" s="199">
        <v>35545</v>
      </c>
    </row>
    <row r="581" spans="1:10" x14ac:dyDescent="0.25">
      <c r="A581" s="196" t="s">
        <v>1348</v>
      </c>
      <c r="B581" s="197">
        <v>564</v>
      </c>
      <c r="C581" s="197" t="s">
        <v>374</v>
      </c>
      <c r="D581" s="237" t="s">
        <v>1349</v>
      </c>
      <c r="E581" s="197" t="s">
        <v>14</v>
      </c>
      <c r="F581" s="197" t="s">
        <v>15</v>
      </c>
      <c r="G581" s="197" t="s">
        <v>1410</v>
      </c>
      <c r="H581" s="197" t="s">
        <v>1411</v>
      </c>
      <c r="I581" s="198">
        <v>43060</v>
      </c>
      <c r="J581" s="199">
        <v>34068</v>
      </c>
    </row>
    <row r="582" spans="1:10" x14ac:dyDescent="0.25">
      <c r="A582" s="196" t="s">
        <v>1348</v>
      </c>
      <c r="B582" s="197">
        <v>567</v>
      </c>
      <c r="C582" s="197" t="s">
        <v>584</v>
      </c>
      <c r="D582" s="237" t="s">
        <v>1349</v>
      </c>
      <c r="E582" s="197" t="s">
        <v>14</v>
      </c>
      <c r="F582" s="197" t="s">
        <v>15</v>
      </c>
      <c r="G582" s="197" t="s">
        <v>1412</v>
      </c>
      <c r="H582" s="197" t="s">
        <v>1413</v>
      </c>
      <c r="I582" s="198">
        <v>43070</v>
      </c>
      <c r="J582" s="199">
        <v>57468</v>
      </c>
    </row>
    <row r="583" spans="1:10" x14ac:dyDescent="0.25">
      <c r="A583" s="196" t="s">
        <v>1348</v>
      </c>
      <c r="B583" s="197">
        <v>579</v>
      </c>
      <c r="C583" s="197" t="s">
        <v>58</v>
      </c>
      <c r="D583" s="237" t="s">
        <v>1349</v>
      </c>
      <c r="E583" s="197" t="s">
        <v>14</v>
      </c>
      <c r="F583" s="197" t="s">
        <v>15</v>
      </c>
      <c r="G583" s="197" t="s">
        <v>1414</v>
      </c>
      <c r="H583" s="197" t="s">
        <v>1415</v>
      </c>
      <c r="I583" s="198">
        <v>43108</v>
      </c>
      <c r="J583" s="199">
        <v>32999</v>
      </c>
    </row>
    <row r="584" spans="1:10" x14ac:dyDescent="0.25">
      <c r="A584" s="196" t="s">
        <v>1348</v>
      </c>
      <c r="B584" s="197">
        <v>613</v>
      </c>
      <c r="C584" s="197" t="s">
        <v>415</v>
      </c>
      <c r="D584" s="237" t="s">
        <v>1349</v>
      </c>
      <c r="E584" s="197" t="s">
        <v>14</v>
      </c>
      <c r="F584" s="197" t="s">
        <v>15</v>
      </c>
      <c r="G584" s="197" t="s">
        <v>1416</v>
      </c>
      <c r="H584" s="197" t="s">
        <v>1417</v>
      </c>
      <c r="I584" s="198">
        <v>43265</v>
      </c>
      <c r="J584" s="199">
        <v>35623</v>
      </c>
    </row>
    <row r="585" spans="1:10" x14ac:dyDescent="0.25">
      <c r="A585" s="196" t="s">
        <v>1348</v>
      </c>
      <c r="B585" s="197">
        <v>624</v>
      </c>
      <c r="C585" s="197" t="s">
        <v>415</v>
      </c>
      <c r="D585" s="237" t="s">
        <v>1349</v>
      </c>
      <c r="E585" s="197" t="s">
        <v>14</v>
      </c>
      <c r="F585" s="197" t="s">
        <v>15</v>
      </c>
      <c r="G585" s="197" t="s">
        <v>1418</v>
      </c>
      <c r="H585" s="197" t="s">
        <v>1419</v>
      </c>
      <c r="I585" s="198">
        <v>43271</v>
      </c>
      <c r="J585" s="199">
        <v>35466</v>
      </c>
    </row>
    <row r="586" spans="1:10" x14ac:dyDescent="0.25">
      <c r="A586" s="196" t="s">
        <v>1348</v>
      </c>
      <c r="B586" s="197">
        <v>656</v>
      </c>
      <c r="C586" s="197" t="s">
        <v>793</v>
      </c>
      <c r="D586" s="237" t="s">
        <v>1349</v>
      </c>
      <c r="E586" s="197" t="s">
        <v>14</v>
      </c>
      <c r="F586" s="197" t="s">
        <v>15</v>
      </c>
      <c r="G586" s="197" t="s">
        <v>1420</v>
      </c>
      <c r="H586" s="197" t="s">
        <v>1421</v>
      </c>
      <c r="I586" s="198">
        <v>43343</v>
      </c>
      <c r="J586" s="199">
        <v>35326</v>
      </c>
    </row>
    <row r="587" spans="1:10" x14ac:dyDescent="0.25">
      <c r="A587" s="196" t="s">
        <v>1348</v>
      </c>
      <c r="B587" s="197">
        <v>727</v>
      </c>
      <c r="C587" s="197" t="s">
        <v>58</v>
      </c>
      <c r="D587" s="237" t="s">
        <v>1349</v>
      </c>
      <c r="E587" s="197" t="s">
        <v>14</v>
      </c>
      <c r="F587" s="197" t="s">
        <v>15</v>
      </c>
      <c r="G587" s="197" t="s">
        <v>1422</v>
      </c>
      <c r="H587" s="197" t="s">
        <v>1423</v>
      </c>
      <c r="I587" s="198">
        <v>43453</v>
      </c>
      <c r="J587" s="199">
        <v>33061</v>
      </c>
    </row>
    <row r="588" spans="1:10" x14ac:dyDescent="0.25">
      <c r="A588" s="196" t="s">
        <v>1348</v>
      </c>
      <c r="B588" s="197">
        <v>810</v>
      </c>
      <c r="C588" s="197" t="s">
        <v>384</v>
      </c>
      <c r="D588" s="237" t="s">
        <v>1349</v>
      </c>
      <c r="E588" s="197" t="s">
        <v>14</v>
      </c>
      <c r="F588" s="197" t="s">
        <v>15</v>
      </c>
      <c r="G588" s="197" t="s">
        <v>1424</v>
      </c>
      <c r="H588" s="197" t="s">
        <v>1425</v>
      </c>
      <c r="I588" s="198">
        <v>41428</v>
      </c>
      <c r="J588" s="199">
        <v>28181</v>
      </c>
    </row>
    <row r="589" spans="1:10" x14ac:dyDescent="0.25">
      <c r="A589" s="196" t="s">
        <v>1348</v>
      </c>
      <c r="B589" s="197">
        <v>812</v>
      </c>
      <c r="C589" s="197" t="s">
        <v>1426</v>
      </c>
      <c r="D589" s="237" t="s">
        <v>1349</v>
      </c>
      <c r="E589" s="197" t="s">
        <v>14</v>
      </c>
      <c r="F589" s="197" t="s">
        <v>15</v>
      </c>
      <c r="G589" s="197" t="s">
        <v>1427</v>
      </c>
      <c r="H589" s="197" t="s">
        <v>1428</v>
      </c>
      <c r="I589" s="198">
        <v>41438</v>
      </c>
      <c r="J589" s="199">
        <v>30516</v>
      </c>
    </row>
    <row r="590" spans="1:10" x14ac:dyDescent="0.25">
      <c r="A590" s="196" t="s">
        <v>1348</v>
      </c>
      <c r="B590" s="197">
        <v>894</v>
      </c>
      <c r="C590" s="197" t="s">
        <v>61</v>
      </c>
      <c r="D590" s="237" t="s">
        <v>1349</v>
      </c>
      <c r="E590" s="197" t="s">
        <v>14</v>
      </c>
      <c r="F590" s="197" t="s">
        <v>15</v>
      </c>
      <c r="G590" s="197" t="s">
        <v>1429</v>
      </c>
      <c r="H590" s="197" t="s">
        <v>1430</v>
      </c>
      <c r="I590" s="198">
        <v>41955</v>
      </c>
      <c r="J590" s="199">
        <v>30651</v>
      </c>
    </row>
    <row r="591" spans="1:10" x14ac:dyDescent="0.25">
      <c r="A591" s="196" t="s">
        <v>1348</v>
      </c>
      <c r="B591" s="197">
        <v>939</v>
      </c>
      <c r="C591" s="197" t="s">
        <v>704</v>
      </c>
      <c r="D591" s="237" t="s">
        <v>1349</v>
      </c>
      <c r="E591" s="197" t="s">
        <v>14</v>
      </c>
      <c r="F591" s="197" t="s">
        <v>15</v>
      </c>
      <c r="G591" s="197" t="s">
        <v>1431</v>
      </c>
      <c r="H591" s="197" t="s">
        <v>1432</v>
      </c>
      <c r="I591" s="198">
        <v>42303</v>
      </c>
      <c r="J591" s="199">
        <v>30488</v>
      </c>
    </row>
    <row r="592" spans="1:10" x14ac:dyDescent="0.25">
      <c r="A592" s="196" t="s">
        <v>1348</v>
      </c>
      <c r="B592" s="197">
        <v>945</v>
      </c>
      <c r="C592" s="197" t="s">
        <v>961</v>
      </c>
      <c r="D592" s="237" t="s">
        <v>1349</v>
      </c>
      <c r="E592" s="197" t="s">
        <v>14</v>
      </c>
      <c r="F592" s="197" t="s">
        <v>15</v>
      </c>
      <c r="G592" s="197" t="s">
        <v>1433</v>
      </c>
      <c r="H592" s="197" t="s">
        <v>1434</v>
      </c>
      <c r="I592" s="198">
        <v>42339</v>
      </c>
      <c r="J592" s="199">
        <v>31116</v>
      </c>
    </row>
    <row r="593" spans="1:10" x14ac:dyDescent="0.25">
      <c r="A593" s="196" t="s">
        <v>1348</v>
      </c>
      <c r="B593" s="197">
        <v>948</v>
      </c>
      <c r="C593" s="197" t="s">
        <v>543</v>
      </c>
      <c r="D593" s="237" t="s">
        <v>1349</v>
      </c>
      <c r="E593" s="197" t="s">
        <v>14</v>
      </c>
      <c r="F593" s="197" t="s">
        <v>15</v>
      </c>
      <c r="G593" s="197" t="s">
        <v>1435</v>
      </c>
      <c r="H593" s="197" t="s">
        <v>1436</v>
      </c>
      <c r="I593" s="198">
        <v>42349</v>
      </c>
      <c r="J593" s="199">
        <v>56970</v>
      </c>
    </row>
    <row r="594" spans="1:10" x14ac:dyDescent="0.25">
      <c r="A594" s="196" t="s">
        <v>1348</v>
      </c>
      <c r="B594" s="197">
        <v>949</v>
      </c>
      <c r="C594" s="197" t="s">
        <v>881</v>
      </c>
      <c r="D594" s="237" t="s">
        <v>1349</v>
      </c>
      <c r="E594" s="197" t="s">
        <v>14</v>
      </c>
      <c r="F594" s="197" t="s">
        <v>15</v>
      </c>
      <c r="G594" s="197" t="s">
        <v>1437</v>
      </c>
      <c r="H594" s="197" t="s">
        <v>1438</v>
      </c>
      <c r="I594" s="198">
        <v>42349</v>
      </c>
      <c r="J594" s="199">
        <v>60242</v>
      </c>
    </row>
    <row r="595" spans="1:10" x14ac:dyDescent="0.25">
      <c r="A595" s="196" t="s">
        <v>1348</v>
      </c>
      <c r="B595" s="197">
        <v>950</v>
      </c>
      <c r="C595" s="197" t="s">
        <v>881</v>
      </c>
      <c r="D595" s="237" t="s">
        <v>1349</v>
      </c>
      <c r="E595" s="197" t="s">
        <v>14</v>
      </c>
      <c r="F595" s="197" t="s">
        <v>15</v>
      </c>
      <c r="G595" s="197" t="s">
        <v>1439</v>
      </c>
      <c r="H595" s="197" t="s">
        <v>1440</v>
      </c>
      <c r="I595" s="198">
        <v>42353</v>
      </c>
      <c r="J595" s="199">
        <v>60250</v>
      </c>
    </row>
    <row r="596" spans="1:10" x14ac:dyDescent="0.25">
      <c r="A596" s="196" t="s">
        <v>1348</v>
      </c>
      <c r="B596" s="197">
        <v>952</v>
      </c>
      <c r="C596" s="197" t="s">
        <v>535</v>
      </c>
      <c r="D596" s="237" t="s">
        <v>1349</v>
      </c>
      <c r="E596" s="197" t="s">
        <v>14</v>
      </c>
      <c r="F596" s="197" t="s">
        <v>15</v>
      </c>
      <c r="G596" s="197" t="s">
        <v>1441</v>
      </c>
      <c r="H596" s="197" t="s">
        <v>1442</v>
      </c>
      <c r="I596" s="198">
        <v>42347</v>
      </c>
      <c r="J596" s="199">
        <v>33365</v>
      </c>
    </row>
    <row r="597" spans="1:10" x14ac:dyDescent="0.25">
      <c r="A597" s="196" t="s">
        <v>1348</v>
      </c>
      <c r="B597" s="197">
        <v>958</v>
      </c>
      <c r="C597" s="197" t="s">
        <v>1443</v>
      </c>
      <c r="D597" s="237" t="s">
        <v>1349</v>
      </c>
      <c r="E597" s="197" t="s">
        <v>14</v>
      </c>
      <c r="F597" s="197" t="s">
        <v>15</v>
      </c>
      <c r="G597" s="197" t="s">
        <v>1444</v>
      </c>
      <c r="H597" s="197" t="s">
        <v>1445</v>
      </c>
      <c r="I597" s="198">
        <v>42380</v>
      </c>
      <c r="J597" s="199">
        <v>54656</v>
      </c>
    </row>
    <row r="598" spans="1:10" x14ac:dyDescent="0.25">
      <c r="A598" s="196" t="s">
        <v>1348</v>
      </c>
      <c r="B598" s="197">
        <v>974</v>
      </c>
      <c r="C598" s="197" t="s">
        <v>535</v>
      </c>
      <c r="D598" s="237" t="s">
        <v>1349</v>
      </c>
      <c r="E598" s="197" t="s">
        <v>14</v>
      </c>
      <c r="F598" s="197" t="s">
        <v>15</v>
      </c>
      <c r="G598" s="197" t="s">
        <v>1446</v>
      </c>
      <c r="H598" s="197" t="s">
        <v>1447</v>
      </c>
      <c r="I598" s="198">
        <v>42472</v>
      </c>
      <c r="J598" s="199">
        <v>43092</v>
      </c>
    </row>
    <row r="599" spans="1:10" x14ac:dyDescent="0.25">
      <c r="A599" s="196" t="s">
        <v>1348</v>
      </c>
      <c r="B599" s="197">
        <v>989</v>
      </c>
      <c r="C599" s="197" t="s">
        <v>535</v>
      </c>
      <c r="D599" s="237" t="s">
        <v>1349</v>
      </c>
      <c r="E599" s="197" t="s">
        <v>14</v>
      </c>
      <c r="F599" s="197" t="s">
        <v>15</v>
      </c>
      <c r="G599" s="197" t="s">
        <v>1448</v>
      </c>
      <c r="H599" s="197" t="s">
        <v>1449</v>
      </c>
      <c r="I599" s="198">
        <v>42556</v>
      </c>
      <c r="J599" s="199">
        <v>41640</v>
      </c>
    </row>
    <row r="600" spans="1:10" x14ac:dyDescent="0.25">
      <c r="A600" s="196" t="s">
        <v>1348</v>
      </c>
      <c r="B600" s="197">
        <v>990</v>
      </c>
      <c r="C600" s="197" t="s">
        <v>535</v>
      </c>
      <c r="D600" s="237" t="s">
        <v>1349</v>
      </c>
      <c r="E600" s="197" t="s">
        <v>14</v>
      </c>
      <c r="F600" s="197" t="s">
        <v>15</v>
      </c>
      <c r="G600" s="197" t="s">
        <v>1450</v>
      </c>
      <c r="H600" s="197" t="s">
        <v>1451</v>
      </c>
      <c r="I600" s="198">
        <v>42604</v>
      </c>
      <c r="J600" s="199">
        <v>41153</v>
      </c>
    </row>
    <row r="601" spans="1:10" x14ac:dyDescent="0.25">
      <c r="A601" s="196" t="s">
        <v>1348</v>
      </c>
      <c r="B601" s="197" t="s">
        <v>1452</v>
      </c>
      <c r="C601" s="361" t="s">
        <v>408</v>
      </c>
      <c r="D601" s="362" t="s">
        <v>1349</v>
      </c>
      <c r="E601" s="361" t="s">
        <v>14</v>
      </c>
      <c r="F601" s="361" t="s">
        <v>15</v>
      </c>
      <c r="G601" s="361" t="s">
        <v>1453</v>
      </c>
      <c r="H601" s="361" t="s">
        <v>1454</v>
      </c>
      <c r="I601" s="198">
        <v>45580</v>
      </c>
      <c r="J601" s="199">
        <v>52251</v>
      </c>
    </row>
    <row r="602" spans="1:10" x14ac:dyDescent="0.25">
      <c r="A602" s="196" t="s">
        <v>1455</v>
      </c>
      <c r="B602" s="197">
        <v>157</v>
      </c>
      <c r="C602" s="197" t="s">
        <v>1456</v>
      </c>
      <c r="D602" s="237" t="s">
        <v>256</v>
      </c>
      <c r="E602" s="197" t="s">
        <v>14</v>
      </c>
      <c r="F602" s="197" t="s">
        <v>15</v>
      </c>
      <c r="G602" s="197" t="s">
        <v>1457</v>
      </c>
      <c r="H602" s="197" t="s">
        <v>1458</v>
      </c>
      <c r="I602" s="198">
        <v>43619</v>
      </c>
      <c r="J602" s="199">
        <v>48867</v>
      </c>
    </row>
    <row r="603" spans="1:10" x14ac:dyDescent="0.25">
      <c r="A603" s="196" t="s">
        <v>1455</v>
      </c>
      <c r="B603" s="197">
        <v>228</v>
      </c>
      <c r="C603" s="197" t="s">
        <v>105</v>
      </c>
      <c r="D603" s="237" t="s">
        <v>256</v>
      </c>
      <c r="E603" s="197" t="s">
        <v>14</v>
      </c>
      <c r="F603" s="197" t="s">
        <v>15</v>
      </c>
      <c r="G603" s="197" t="s">
        <v>1459</v>
      </c>
      <c r="H603" s="197" t="s">
        <v>1460</v>
      </c>
      <c r="I603" s="198">
        <v>43873</v>
      </c>
      <c r="J603" s="199">
        <v>30333</v>
      </c>
    </row>
    <row r="604" spans="1:10" x14ac:dyDescent="0.25">
      <c r="A604" s="196" t="s">
        <v>1455</v>
      </c>
      <c r="B604" s="197">
        <v>303</v>
      </c>
      <c r="C604" s="197" t="s">
        <v>315</v>
      </c>
      <c r="D604" s="237" t="s">
        <v>256</v>
      </c>
      <c r="E604" s="197" t="s">
        <v>14</v>
      </c>
      <c r="F604" s="197" t="s">
        <v>15</v>
      </c>
      <c r="G604" s="197" t="s">
        <v>1461</v>
      </c>
      <c r="H604" s="197" t="s">
        <v>1462</v>
      </c>
      <c r="I604" s="198">
        <v>42373</v>
      </c>
      <c r="J604" s="199">
        <v>54838</v>
      </c>
    </row>
    <row r="605" spans="1:10" x14ac:dyDescent="0.25">
      <c r="A605" s="196" t="s">
        <v>1455</v>
      </c>
      <c r="B605" s="197">
        <v>310</v>
      </c>
      <c r="C605" s="197" t="s">
        <v>1463</v>
      </c>
      <c r="D605" s="237" t="s">
        <v>256</v>
      </c>
      <c r="E605" s="197" t="s">
        <v>14</v>
      </c>
      <c r="F605" s="197" t="s">
        <v>15</v>
      </c>
      <c r="G605" s="200" t="s">
        <v>1464</v>
      </c>
      <c r="H605" s="197" t="s">
        <v>1465</v>
      </c>
      <c r="I605" s="198">
        <v>44274</v>
      </c>
      <c r="J605" s="199">
        <v>41327</v>
      </c>
    </row>
    <row r="606" spans="1:10" x14ac:dyDescent="0.25">
      <c r="A606" s="196" t="s">
        <v>1455</v>
      </c>
      <c r="B606" s="197">
        <v>311</v>
      </c>
      <c r="C606" s="197" t="s">
        <v>1463</v>
      </c>
      <c r="D606" s="237" t="s">
        <v>256</v>
      </c>
      <c r="E606" s="197" t="s">
        <v>14</v>
      </c>
      <c r="F606" s="197" t="s">
        <v>15</v>
      </c>
      <c r="G606" s="200" t="s">
        <v>1466</v>
      </c>
      <c r="H606" s="197" t="s">
        <v>1467</v>
      </c>
      <c r="I606" s="198">
        <v>44274</v>
      </c>
      <c r="J606" s="199">
        <v>40367</v>
      </c>
    </row>
    <row r="607" spans="1:10" x14ac:dyDescent="0.25">
      <c r="A607" s="196" t="s">
        <v>1455</v>
      </c>
      <c r="B607" s="197">
        <v>321</v>
      </c>
      <c r="C607" s="197" t="s">
        <v>281</v>
      </c>
      <c r="D607" s="237" t="s">
        <v>256</v>
      </c>
      <c r="E607" s="197" t="s">
        <v>14</v>
      </c>
      <c r="F607" s="197" t="s">
        <v>15</v>
      </c>
      <c r="G607" s="197" t="s">
        <v>1468</v>
      </c>
      <c r="H607" s="197" t="s">
        <v>1469</v>
      </c>
      <c r="I607" s="198">
        <v>44307</v>
      </c>
      <c r="J607" s="199">
        <v>36896</v>
      </c>
    </row>
    <row r="608" spans="1:10" x14ac:dyDescent="0.25">
      <c r="A608" s="196" t="s">
        <v>1455</v>
      </c>
      <c r="B608" s="197">
        <v>364</v>
      </c>
      <c r="C608" s="197" t="s">
        <v>281</v>
      </c>
      <c r="D608" s="237" t="s">
        <v>256</v>
      </c>
      <c r="E608" s="197" t="s">
        <v>14</v>
      </c>
      <c r="F608" s="197" t="s">
        <v>15</v>
      </c>
      <c r="G608" s="197" t="s">
        <v>1470</v>
      </c>
      <c r="H608" s="197" t="s">
        <v>1471</v>
      </c>
      <c r="I608" s="198">
        <v>44504</v>
      </c>
      <c r="J608" s="199">
        <v>37270</v>
      </c>
    </row>
    <row r="609" spans="1:10" x14ac:dyDescent="0.25">
      <c r="A609" s="196" t="s">
        <v>1455</v>
      </c>
      <c r="B609" s="197">
        <v>392</v>
      </c>
      <c r="C609" s="197" t="s">
        <v>1472</v>
      </c>
      <c r="D609" s="237" t="s">
        <v>256</v>
      </c>
      <c r="E609" s="197" t="s">
        <v>14</v>
      </c>
      <c r="F609" s="197" t="s">
        <v>15</v>
      </c>
      <c r="G609" s="197" t="s">
        <v>1473</v>
      </c>
      <c r="H609" s="197" t="s">
        <v>1474</v>
      </c>
      <c r="I609" s="198">
        <v>43209</v>
      </c>
      <c r="J609" s="199">
        <v>61982</v>
      </c>
    </row>
    <row r="610" spans="1:10" x14ac:dyDescent="0.25">
      <c r="A610" s="196" t="s">
        <v>1455</v>
      </c>
      <c r="B610" s="197">
        <v>401</v>
      </c>
      <c r="C610" s="197" t="s">
        <v>307</v>
      </c>
      <c r="D610" s="237" t="s">
        <v>256</v>
      </c>
      <c r="E610" s="197" t="s">
        <v>14</v>
      </c>
      <c r="F610" s="197" t="s">
        <v>15</v>
      </c>
      <c r="G610" s="197" t="s">
        <v>1475</v>
      </c>
      <c r="H610" s="197" t="s">
        <v>1476</v>
      </c>
      <c r="I610" s="198">
        <v>44839</v>
      </c>
      <c r="J610" s="199">
        <v>37658</v>
      </c>
    </row>
    <row r="611" spans="1:10" x14ac:dyDescent="0.25">
      <c r="A611" s="196" t="s">
        <v>1455</v>
      </c>
      <c r="B611" s="197">
        <v>431</v>
      </c>
      <c r="C611" s="197" t="s">
        <v>1477</v>
      </c>
      <c r="D611" s="237" t="s">
        <v>256</v>
      </c>
      <c r="E611" s="197" t="s">
        <v>14</v>
      </c>
      <c r="F611" s="197" t="s">
        <v>15</v>
      </c>
      <c r="G611" s="197" t="s">
        <v>1478</v>
      </c>
      <c r="H611" s="197" t="s">
        <v>1479</v>
      </c>
      <c r="I611" s="198">
        <v>44840</v>
      </c>
      <c r="J611" s="199">
        <v>45536</v>
      </c>
    </row>
    <row r="612" spans="1:10" x14ac:dyDescent="0.25">
      <c r="A612" s="196" t="s">
        <v>1455</v>
      </c>
      <c r="B612" s="197">
        <v>436</v>
      </c>
      <c r="C612" s="197" t="s">
        <v>79</v>
      </c>
      <c r="D612" s="237" t="s">
        <v>256</v>
      </c>
      <c r="E612" s="197" t="s">
        <v>14</v>
      </c>
      <c r="F612" s="197" t="s">
        <v>15</v>
      </c>
      <c r="G612" s="197" t="s">
        <v>1480</v>
      </c>
      <c r="H612" s="197" t="s">
        <v>1481</v>
      </c>
      <c r="I612" s="198">
        <v>45065</v>
      </c>
      <c r="J612" s="199">
        <v>34927</v>
      </c>
    </row>
    <row r="613" spans="1:10" x14ac:dyDescent="0.25">
      <c r="A613" s="196" t="s">
        <v>1455</v>
      </c>
      <c r="B613" s="197">
        <v>485</v>
      </c>
      <c r="C613" s="361" t="s">
        <v>393</v>
      </c>
      <c r="D613" s="362" t="s">
        <v>256</v>
      </c>
      <c r="E613" s="361" t="s">
        <v>14</v>
      </c>
      <c r="F613" s="361" t="s">
        <v>15</v>
      </c>
      <c r="G613" s="361" t="s">
        <v>1482</v>
      </c>
      <c r="H613" s="361" t="s">
        <v>1483</v>
      </c>
      <c r="I613" s="198">
        <v>45329</v>
      </c>
      <c r="J613" s="199">
        <v>39433</v>
      </c>
    </row>
    <row r="614" spans="1:10" x14ac:dyDescent="0.25">
      <c r="A614" s="196" t="s">
        <v>1455</v>
      </c>
      <c r="B614" s="197">
        <v>507</v>
      </c>
      <c r="C614" s="197" t="s">
        <v>477</v>
      </c>
      <c r="D614" s="237" t="s">
        <v>256</v>
      </c>
      <c r="E614" s="197" t="s">
        <v>14</v>
      </c>
      <c r="F614" s="197" t="s">
        <v>15</v>
      </c>
      <c r="G614" s="200" t="s">
        <v>1484</v>
      </c>
      <c r="H614" s="197" t="s">
        <v>1485</v>
      </c>
      <c r="I614" s="198">
        <v>42741</v>
      </c>
      <c r="J614" s="199">
        <v>34369</v>
      </c>
    </row>
    <row r="615" spans="1:10" x14ac:dyDescent="0.25">
      <c r="A615" s="196" t="s">
        <v>1455</v>
      </c>
      <c r="B615" s="197">
        <v>565</v>
      </c>
      <c r="C615" s="372" t="s">
        <v>374</v>
      </c>
      <c r="D615" s="373" t="s">
        <v>256</v>
      </c>
      <c r="E615" s="372" t="s">
        <v>14</v>
      </c>
      <c r="F615" s="372" t="s">
        <v>15</v>
      </c>
      <c r="G615" s="372" t="s">
        <v>375</v>
      </c>
      <c r="H615" s="372" t="s">
        <v>376</v>
      </c>
      <c r="I615" s="198">
        <v>43060</v>
      </c>
      <c r="J615" s="199">
        <v>34068</v>
      </c>
    </row>
    <row r="616" spans="1:10" x14ac:dyDescent="0.25">
      <c r="A616" s="196" t="s">
        <v>1455</v>
      </c>
      <c r="B616" s="197">
        <v>703</v>
      </c>
      <c r="C616" s="197" t="s">
        <v>1486</v>
      </c>
      <c r="D616" s="237" t="s">
        <v>256</v>
      </c>
      <c r="E616" s="197" t="s">
        <v>14</v>
      </c>
      <c r="F616" s="197" t="s">
        <v>15</v>
      </c>
      <c r="G616" s="197" t="s">
        <v>1487</v>
      </c>
      <c r="H616" s="197" t="s">
        <v>1488</v>
      </c>
      <c r="I616" s="198">
        <v>43171</v>
      </c>
      <c r="J616" s="199">
        <v>28939</v>
      </c>
    </row>
    <row r="617" spans="1:10" x14ac:dyDescent="0.25">
      <c r="A617" s="196" t="s">
        <v>1489</v>
      </c>
      <c r="B617" s="197">
        <v>2</v>
      </c>
      <c r="C617" s="197" t="s">
        <v>793</v>
      </c>
      <c r="D617" s="237" t="s">
        <v>553</v>
      </c>
      <c r="E617" s="197" t="s">
        <v>14</v>
      </c>
      <c r="F617" s="197" t="s">
        <v>15</v>
      </c>
      <c r="G617" s="197" t="s">
        <v>1490</v>
      </c>
      <c r="H617" s="197" t="s">
        <v>1491</v>
      </c>
      <c r="I617" s="198">
        <v>43467</v>
      </c>
      <c r="J617" s="199">
        <v>35552</v>
      </c>
    </row>
    <row r="618" spans="1:10" x14ac:dyDescent="0.25">
      <c r="A618" s="196" t="s">
        <v>1489</v>
      </c>
      <c r="B618" s="197">
        <v>3</v>
      </c>
      <c r="C618" s="197" t="s">
        <v>622</v>
      </c>
      <c r="D618" s="237" t="s">
        <v>553</v>
      </c>
      <c r="E618" s="197" t="s">
        <v>14</v>
      </c>
      <c r="F618" s="197" t="s">
        <v>15</v>
      </c>
      <c r="G618" s="197" t="s">
        <v>1492</v>
      </c>
      <c r="H618" s="197" t="s">
        <v>1493</v>
      </c>
      <c r="I618" s="198">
        <v>43474</v>
      </c>
      <c r="J618" s="199">
        <v>37382</v>
      </c>
    </row>
    <row r="619" spans="1:10" x14ac:dyDescent="0.25">
      <c r="A619" s="196" t="s">
        <v>1489</v>
      </c>
      <c r="B619" s="197">
        <v>4</v>
      </c>
      <c r="C619" s="197" t="s">
        <v>1494</v>
      </c>
      <c r="D619" s="237" t="s">
        <v>553</v>
      </c>
      <c r="E619" s="197" t="s">
        <v>14</v>
      </c>
      <c r="F619" s="197" t="s">
        <v>15</v>
      </c>
      <c r="G619" s="197" t="s">
        <v>1495</v>
      </c>
      <c r="H619" s="197" t="s">
        <v>1496</v>
      </c>
      <c r="I619" s="198">
        <v>43451</v>
      </c>
      <c r="J619" s="199">
        <v>99893</v>
      </c>
    </row>
    <row r="620" spans="1:10" x14ac:dyDescent="0.25">
      <c r="A620" s="196" t="s">
        <v>1489</v>
      </c>
      <c r="B620" s="197">
        <v>5</v>
      </c>
      <c r="C620" s="197" t="s">
        <v>1494</v>
      </c>
      <c r="D620" s="237" t="s">
        <v>553</v>
      </c>
      <c r="E620" s="197" t="s">
        <v>14</v>
      </c>
      <c r="F620" s="197" t="s">
        <v>15</v>
      </c>
      <c r="G620" s="197" t="s">
        <v>1497</v>
      </c>
      <c r="H620" s="197" t="s">
        <v>1498</v>
      </c>
      <c r="I620" s="198">
        <v>43451</v>
      </c>
      <c r="J620" s="199">
        <v>99893</v>
      </c>
    </row>
    <row r="621" spans="1:10" x14ac:dyDescent="0.25">
      <c r="A621" s="196" t="s">
        <v>1489</v>
      </c>
      <c r="B621" s="197">
        <v>6</v>
      </c>
      <c r="C621" s="197" t="s">
        <v>622</v>
      </c>
      <c r="D621" s="237" t="s">
        <v>553</v>
      </c>
      <c r="E621" s="197" t="s">
        <v>14</v>
      </c>
      <c r="F621" s="197" t="s">
        <v>15</v>
      </c>
      <c r="G621" s="197" t="s">
        <v>1499</v>
      </c>
      <c r="H621" s="197" t="s">
        <v>1500</v>
      </c>
      <c r="I621" s="198">
        <v>43474</v>
      </c>
      <c r="J621" s="199">
        <v>37382</v>
      </c>
    </row>
    <row r="622" spans="1:10" x14ac:dyDescent="0.25">
      <c r="A622" s="196" t="s">
        <v>1489</v>
      </c>
      <c r="B622" s="197">
        <v>11</v>
      </c>
      <c r="C622" s="197" t="s">
        <v>1501</v>
      </c>
      <c r="D622" s="237" t="s">
        <v>553</v>
      </c>
      <c r="E622" s="197" t="s">
        <v>14</v>
      </c>
      <c r="F622" s="197" t="s">
        <v>15</v>
      </c>
      <c r="G622" s="197" t="s">
        <v>1502</v>
      </c>
      <c r="H622" s="197" t="s">
        <v>1503</v>
      </c>
      <c r="I622" s="198">
        <v>43756</v>
      </c>
      <c r="J622" s="199">
        <v>20932</v>
      </c>
    </row>
    <row r="623" spans="1:10" x14ac:dyDescent="0.25">
      <c r="A623" s="196" t="s">
        <v>1489</v>
      </c>
      <c r="B623" s="197">
        <v>12</v>
      </c>
      <c r="C623" s="197" t="s">
        <v>1504</v>
      </c>
      <c r="D623" s="237" t="s">
        <v>553</v>
      </c>
      <c r="E623" s="197" t="s">
        <v>14</v>
      </c>
      <c r="F623" s="197" t="s">
        <v>15</v>
      </c>
      <c r="G623" s="197" t="s">
        <v>1505</v>
      </c>
      <c r="H623" s="197" t="s">
        <v>1506</v>
      </c>
      <c r="I623" s="198">
        <v>43773</v>
      </c>
      <c r="J623" s="199">
        <v>95280</v>
      </c>
    </row>
    <row r="624" spans="1:10" x14ac:dyDescent="0.25">
      <c r="A624" s="196" t="s">
        <v>1489</v>
      </c>
      <c r="B624" s="197">
        <v>18</v>
      </c>
      <c r="C624" s="197" t="s">
        <v>1507</v>
      </c>
      <c r="D624" s="237" t="s">
        <v>553</v>
      </c>
      <c r="E624" s="197" t="s">
        <v>14</v>
      </c>
      <c r="F624" s="197" t="s">
        <v>15</v>
      </c>
      <c r="G624" s="197" t="s">
        <v>1508</v>
      </c>
      <c r="H624" s="197" t="s">
        <v>1509</v>
      </c>
      <c r="I624" s="198">
        <v>44897</v>
      </c>
      <c r="J624" s="199">
        <v>79514</v>
      </c>
    </row>
    <row r="625" spans="1:10" x14ac:dyDescent="0.25">
      <c r="A625" s="196" t="s">
        <v>1489</v>
      </c>
      <c r="B625" s="197">
        <v>19</v>
      </c>
      <c r="C625" s="197" t="s">
        <v>170</v>
      </c>
      <c r="D625" s="237" t="s">
        <v>553</v>
      </c>
      <c r="E625" s="197" t="s">
        <v>14</v>
      </c>
      <c r="F625" s="197" t="s">
        <v>15</v>
      </c>
      <c r="G625" s="197" t="s">
        <v>1510</v>
      </c>
      <c r="H625" s="197" t="s">
        <v>1511</v>
      </c>
      <c r="I625" s="198">
        <v>45029</v>
      </c>
      <c r="J625" s="199">
        <v>225211</v>
      </c>
    </row>
    <row r="626" spans="1:10" x14ac:dyDescent="0.25">
      <c r="A626" s="196" t="s">
        <v>1489</v>
      </c>
      <c r="B626" s="197">
        <v>21</v>
      </c>
      <c r="C626" s="361" t="s">
        <v>398</v>
      </c>
      <c r="D626" s="362" t="s">
        <v>553</v>
      </c>
      <c r="E626" s="361" t="s">
        <v>14</v>
      </c>
      <c r="F626" s="361" t="s">
        <v>15</v>
      </c>
      <c r="G626" s="361" t="s">
        <v>1512</v>
      </c>
      <c r="H626" s="361" t="s">
        <v>1513</v>
      </c>
      <c r="I626" s="198">
        <v>45407</v>
      </c>
      <c r="J626" s="199">
        <v>60145</v>
      </c>
    </row>
    <row r="627" spans="1:10" ht="26.25" x14ac:dyDescent="0.25">
      <c r="A627" s="196" t="s">
        <v>1489</v>
      </c>
      <c r="B627" s="197">
        <v>22</v>
      </c>
      <c r="C627" s="361" t="s">
        <v>79</v>
      </c>
      <c r="D627" s="362" t="s">
        <v>553</v>
      </c>
      <c r="E627" s="361" t="s">
        <v>14</v>
      </c>
      <c r="F627" s="361" t="s">
        <v>15</v>
      </c>
      <c r="G627" s="361" t="s">
        <v>1514</v>
      </c>
      <c r="H627" s="361" t="s">
        <v>1515</v>
      </c>
      <c r="I627" s="198">
        <v>45187</v>
      </c>
      <c r="J627" s="199">
        <v>35357</v>
      </c>
    </row>
    <row r="628" spans="1:10" x14ac:dyDescent="0.25">
      <c r="A628" s="196" t="s">
        <v>1516</v>
      </c>
      <c r="B628" s="197">
        <v>1</v>
      </c>
      <c r="C628" s="197" t="s">
        <v>622</v>
      </c>
      <c r="D628" s="237" t="s">
        <v>13</v>
      </c>
      <c r="E628" s="197" t="s">
        <v>14</v>
      </c>
      <c r="F628" s="197" t="s">
        <v>15</v>
      </c>
      <c r="G628" s="197" t="s">
        <v>1517</v>
      </c>
      <c r="H628" s="197" t="s">
        <v>1518</v>
      </c>
      <c r="I628" s="198">
        <v>43887</v>
      </c>
      <c r="J628" s="199">
        <v>38949</v>
      </c>
    </row>
    <row r="629" spans="1:10" x14ac:dyDescent="0.25">
      <c r="A629" s="196" t="s">
        <v>1516</v>
      </c>
      <c r="B629" s="197">
        <v>2</v>
      </c>
      <c r="C629" s="197" t="s">
        <v>622</v>
      </c>
      <c r="D629" s="237" t="s">
        <v>13</v>
      </c>
      <c r="E629" s="197" t="s">
        <v>14</v>
      </c>
      <c r="F629" s="197" t="s">
        <v>15</v>
      </c>
      <c r="G629" s="197" t="s">
        <v>1519</v>
      </c>
      <c r="H629" s="197" t="s">
        <v>1520</v>
      </c>
      <c r="I629" s="198">
        <v>43887</v>
      </c>
      <c r="J629" s="199">
        <v>38055</v>
      </c>
    </row>
    <row r="630" spans="1:10" x14ac:dyDescent="0.25">
      <c r="A630" s="196" t="s">
        <v>1516</v>
      </c>
      <c r="B630" s="197">
        <v>5</v>
      </c>
      <c r="C630" s="197" t="s">
        <v>685</v>
      </c>
      <c r="D630" s="237" t="s">
        <v>13</v>
      </c>
      <c r="E630" s="197" t="s">
        <v>14</v>
      </c>
      <c r="F630" s="197" t="s">
        <v>15</v>
      </c>
      <c r="G630" s="197" t="s">
        <v>1521</v>
      </c>
      <c r="H630" s="197" t="s">
        <v>1522</v>
      </c>
      <c r="I630" s="198">
        <v>43103</v>
      </c>
      <c r="J630" s="199">
        <v>29750</v>
      </c>
    </row>
    <row r="631" spans="1:10" x14ac:dyDescent="0.25">
      <c r="A631" s="196" t="s">
        <v>1516</v>
      </c>
      <c r="B631" s="197">
        <v>6</v>
      </c>
      <c r="C631" s="197" t="s">
        <v>275</v>
      </c>
      <c r="D631" s="237" t="s">
        <v>13</v>
      </c>
      <c r="E631" s="197" t="s">
        <v>14</v>
      </c>
      <c r="F631" s="197" t="s">
        <v>15</v>
      </c>
      <c r="G631" s="197" t="s">
        <v>1523</v>
      </c>
      <c r="H631" s="197" t="s">
        <v>1524</v>
      </c>
      <c r="I631" s="198">
        <v>44008</v>
      </c>
      <c r="J631" s="199">
        <v>37468</v>
      </c>
    </row>
    <row r="632" spans="1:10" x14ac:dyDescent="0.25">
      <c r="A632" s="196" t="s">
        <v>1516</v>
      </c>
      <c r="B632" s="197">
        <v>8</v>
      </c>
      <c r="C632" s="197" t="s">
        <v>264</v>
      </c>
      <c r="D632" s="237" t="s">
        <v>13</v>
      </c>
      <c r="E632" s="197" t="s">
        <v>14</v>
      </c>
      <c r="F632" s="197" t="s">
        <v>15</v>
      </c>
      <c r="G632" s="197" t="s">
        <v>1525</v>
      </c>
      <c r="H632" s="197" t="s">
        <v>1526</v>
      </c>
      <c r="I632" s="198">
        <v>44173</v>
      </c>
      <c r="J632" s="199">
        <v>36563</v>
      </c>
    </row>
    <row r="633" spans="1:10" x14ac:dyDescent="0.25">
      <c r="A633" s="196" t="s">
        <v>1516</v>
      </c>
      <c r="B633" s="197">
        <v>10</v>
      </c>
      <c r="C633" s="197" t="s">
        <v>572</v>
      </c>
      <c r="D633" s="237" t="s">
        <v>13</v>
      </c>
      <c r="E633" s="197" t="s">
        <v>14</v>
      </c>
      <c r="F633" s="197" t="s">
        <v>15</v>
      </c>
      <c r="G633" s="197" t="s">
        <v>1527</v>
      </c>
      <c r="H633" s="197" t="s">
        <v>1528</v>
      </c>
      <c r="I633" s="198">
        <v>44301</v>
      </c>
      <c r="J633" s="199">
        <v>40362</v>
      </c>
    </row>
    <row r="634" spans="1:10" x14ac:dyDescent="0.25">
      <c r="A634" s="196" t="s">
        <v>1516</v>
      </c>
      <c r="B634" s="197">
        <v>11</v>
      </c>
      <c r="C634" s="197" t="s">
        <v>1529</v>
      </c>
      <c r="D634" s="237" t="s">
        <v>13</v>
      </c>
      <c r="E634" s="197" t="s">
        <v>14</v>
      </c>
      <c r="F634" s="197" t="s">
        <v>15</v>
      </c>
      <c r="G634" s="197" t="s">
        <v>1530</v>
      </c>
      <c r="H634" s="197" t="s">
        <v>1531</v>
      </c>
      <c r="I634" s="198">
        <v>44340</v>
      </c>
      <c r="J634" s="199">
        <v>59592</v>
      </c>
    </row>
    <row r="635" spans="1:10" x14ac:dyDescent="0.25">
      <c r="A635" s="196" t="s">
        <v>1516</v>
      </c>
      <c r="B635" s="197">
        <v>12</v>
      </c>
      <c r="C635" s="197" t="s">
        <v>118</v>
      </c>
      <c r="D635" s="237" t="s">
        <v>13</v>
      </c>
      <c r="E635" s="197" t="s">
        <v>14</v>
      </c>
      <c r="F635" s="197" t="s">
        <v>15</v>
      </c>
      <c r="G635" s="197" t="s">
        <v>1532</v>
      </c>
      <c r="H635" s="197" t="s">
        <v>1533</v>
      </c>
      <c r="I635" s="198">
        <v>42059</v>
      </c>
      <c r="J635" s="199">
        <v>26922</v>
      </c>
    </row>
    <row r="636" spans="1:10" x14ac:dyDescent="0.25">
      <c r="A636" s="196" t="s">
        <v>1516</v>
      </c>
      <c r="B636" s="197">
        <v>13</v>
      </c>
      <c r="C636" s="197" t="s">
        <v>477</v>
      </c>
      <c r="D636" s="237" t="s">
        <v>13</v>
      </c>
      <c r="E636" s="197" t="s">
        <v>14</v>
      </c>
      <c r="F636" s="197" t="s">
        <v>15</v>
      </c>
      <c r="G636" s="197" t="s">
        <v>1534</v>
      </c>
      <c r="H636" s="197" t="s">
        <v>1535</v>
      </c>
      <c r="I636" s="198">
        <v>43108</v>
      </c>
      <c r="J636" s="199">
        <v>35038</v>
      </c>
    </row>
    <row r="637" spans="1:10" x14ac:dyDescent="0.25">
      <c r="A637" s="196" t="s">
        <v>1516</v>
      </c>
      <c r="B637" s="197">
        <v>14</v>
      </c>
      <c r="C637" s="197" t="s">
        <v>281</v>
      </c>
      <c r="D637" s="237" t="s">
        <v>13</v>
      </c>
      <c r="E637" s="197" t="s">
        <v>14</v>
      </c>
      <c r="F637" s="197" t="s">
        <v>15</v>
      </c>
      <c r="G637" s="197" t="s">
        <v>1536</v>
      </c>
      <c r="H637" s="197" t="s">
        <v>1537</v>
      </c>
      <c r="I637" s="198">
        <v>44307</v>
      </c>
      <c r="J637" s="199">
        <v>37433</v>
      </c>
    </row>
    <row r="638" spans="1:10" x14ac:dyDescent="0.25">
      <c r="A638" s="196" t="s">
        <v>1516</v>
      </c>
      <c r="B638" s="197">
        <v>15</v>
      </c>
      <c r="C638" s="197" t="s">
        <v>426</v>
      </c>
      <c r="D638" s="237" t="s">
        <v>13</v>
      </c>
      <c r="E638" s="197" t="s">
        <v>14</v>
      </c>
      <c r="F638" s="197" t="s">
        <v>15</v>
      </c>
      <c r="G638" s="197" t="s">
        <v>1538</v>
      </c>
      <c r="H638" s="197" t="s">
        <v>1539</v>
      </c>
      <c r="I638" s="198">
        <v>44088</v>
      </c>
      <c r="J638" s="199">
        <v>38677</v>
      </c>
    </row>
    <row r="639" spans="1:10" x14ac:dyDescent="0.25">
      <c r="A639" s="196" t="s">
        <v>1516</v>
      </c>
      <c r="B639" s="197">
        <v>16</v>
      </c>
      <c r="C639" s="197" t="s">
        <v>193</v>
      </c>
      <c r="D639" s="237" t="s">
        <v>13</v>
      </c>
      <c r="E639" s="197" t="s">
        <v>14</v>
      </c>
      <c r="F639" s="197" t="s">
        <v>15</v>
      </c>
      <c r="G639" s="197" t="s">
        <v>1540</v>
      </c>
      <c r="H639" s="197" t="s">
        <v>1541</v>
      </c>
      <c r="I639" s="198">
        <v>42539</v>
      </c>
      <c r="J639" s="199">
        <v>30225</v>
      </c>
    </row>
    <row r="640" spans="1:10" ht="26.25" x14ac:dyDescent="0.25">
      <c r="A640" s="196" t="s">
        <v>1516</v>
      </c>
      <c r="B640" s="197">
        <v>17</v>
      </c>
      <c r="C640" s="197" t="s">
        <v>61</v>
      </c>
      <c r="D640" s="237" t="s">
        <v>13</v>
      </c>
      <c r="E640" s="197" t="s">
        <v>14</v>
      </c>
      <c r="F640" s="197" t="s">
        <v>15</v>
      </c>
      <c r="G640" s="197" t="s">
        <v>1542</v>
      </c>
      <c r="H640" s="197" t="s">
        <v>1543</v>
      </c>
      <c r="I640" s="198">
        <v>42164</v>
      </c>
      <c r="J640" s="199">
        <v>32336</v>
      </c>
    </row>
    <row r="641" spans="1:10" x14ac:dyDescent="0.25">
      <c r="A641" s="196" t="s">
        <v>1516</v>
      </c>
      <c r="B641" s="197">
        <v>18</v>
      </c>
      <c r="C641" s="197" t="s">
        <v>79</v>
      </c>
      <c r="D641" s="237" t="s">
        <v>13</v>
      </c>
      <c r="E641" s="197" t="s">
        <v>14</v>
      </c>
      <c r="F641" s="197" t="s">
        <v>15</v>
      </c>
      <c r="G641" s="197" t="s">
        <v>1544</v>
      </c>
      <c r="H641" s="197" t="s">
        <v>1545</v>
      </c>
      <c r="I641" s="198">
        <v>44958</v>
      </c>
      <c r="J641" s="199">
        <v>34456</v>
      </c>
    </row>
    <row r="642" spans="1:10" x14ac:dyDescent="0.25">
      <c r="A642" s="196" t="s">
        <v>1516</v>
      </c>
      <c r="B642" s="197">
        <v>19</v>
      </c>
      <c r="C642" s="197" t="s">
        <v>281</v>
      </c>
      <c r="D642" s="237" t="s">
        <v>13</v>
      </c>
      <c r="E642" s="197" t="s">
        <v>14</v>
      </c>
      <c r="F642" s="197" t="s">
        <v>15</v>
      </c>
      <c r="G642" s="197" t="s">
        <v>1546</v>
      </c>
      <c r="H642" s="197" t="s">
        <v>1547</v>
      </c>
      <c r="I642" s="198">
        <v>44495</v>
      </c>
      <c r="J642" s="199">
        <v>37270</v>
      </c>
    </row>
    <row r="643" spans="1:10" x14ac:dyDescent="0.25">
      <c r="A643" s="196" t="s">
        <v>1516</v>
      </c>
      <c r="B643" s="197">
        <v>20</v>
      </c>
      <c r="C643" s="197" t="s">
        <v>563</v>
      </c>
      <c r="D643" s="237" t="s">
        <v>13</v>
      </c>
      <c r="E643" s="197" t="s">
        <v>14</v>
      </c>
      <c r="F643" s="197" t="s">
        <v>15</v>
      </c>
      <c r="G643" s="197" t="s">
        <v>1548</v>
      </c>
      <c r="H643" s="197" t="s">
        <v>1549</v>
      </c>
      <c r="I643" s="198">
        <v>43879</v>
      </c>
      <c r="J643" s="199">
        <v>28052</v>
      </c>
    </row>
    <row r="644" spans="1:10" x14ac:dyDescent="0.25">
      <c r="A644" s="196" t="s">
        <v>1516</v>
      </c>
      <c r="B644" s="197">
        <v>22</v>
      </c>
      <c r="C644" s="197" t="s">
        <v>535</v>
      </c>
      <c r="D644" s="237" t="s">
        <v>13</v>
      </c>
      <c r="E644" s="197" t="s">
        <v>14</v>
      </c>
      <c r="F644" s="197" t="s">
        <v>15</v>
      </c>
      <c r="G644" s="200" t="s">
        <v>1550</v>
      </c>
      <c r="H644" s="197" t="s">
        <v>1551</v>
      </c>
      <c r="I644" s="198">
        <v>42432</v>
      </c>
      <c r="J644" s="199">
        <v>42300</v>
      </c>
    </row>
    <row r="645" spans="1:10" x14ac:dyDescent="0.25">
      <c r="A645" s="196" t="s">
        <v>1516</v>
      </c>
      <c r="B645" s="197">
        <v>23</v>
      </c>
      <c r="C645" s="197" t="s">
        <v>61</v>
      </c>
      <c r="D645" s="237" t="s">
        <v>13</v>
      </c>
      <c r="E645" s="197" t="s">
        <v>14</v>
      </c>
      <c r="F645" s="197" t="s">
        <v>15</v>
      </c>
      <c r="G645" s="197" t="s">
        <v>1552</v>
      </c>
      <c r="H645" s="197" t="s">
        <v>1553</v>
      </c>
      <c r="I645" s="198">
        <v>41932</v>
      </c>
      <c r="J645" s="199">
        <v>32737</v>
      </c>
    </row>
    <row r="646" spans="1:10" x14ac:dyDescent="0.25">
      <c r="A646" s="196" t="s">
        <v>1516</v>
      </c>
      <c r="B646" s="197">
        <v>24</v>
      </c>
      <c r="C646" s="197" t="s">
        <v>281</v>
      </c>
      <c r="D646" s="237" t="s">
        <v>13</v>
      </c>
      <c r="E646" s="197" t="s">
        <v>14</v>
      </c>
      <c r="F646" s="197" t="s">
        <v>15</v>
      </c>
      <c r="G646" s="197" t="s">
        <v>1554</v>
      </c>
      <c r="H646" s="197" t="s">
        <v>1555</v>
      </c>
      <c r="I646" s="198">
        <v>44495</v>
      </c>
      <c r="J646" s="199">
        <v>37270</v>
      </c>
    </row>
    <row r="647" spans="1:10" x14ac:dyDescent="0.25">
      <c r="A647" s="196" t="s">
        <v>1516</v>
      </c>
      <c r="B647" s="197">
        <v>25</v>
      </c>
      <c r="C647" s="361" t="s">
        <v>18</v>
      </c>
      <c r="D647" s="362" t="s">
        <v>13</v>
      </c>
      <c r="E647" s="361" t="s">
        <v>14</v>
      </c>
      <c r="F647" s="361" t="s">
        <v>15</v>
      </c>
      <c r="G647" s="361" t="s">
        <v>1556</v>
      </c>
      <c r="H647" s="361" t="s">
        <v>1557</v>
      </c>
      <c r="I647" s="198">
        <v>45455</v>
      </c>
      <c r="J647" s="199">
        <v>60947</v>
      </c>
    </row>
    <row r="648" spans="1:10" x14ac:dyDescent="0.25">
      <c r="A648" s="196" t="s">
        <v>1516</v>
      </c>
      <c r="B648" s="197">
        <v>26</v>
      </c>
      <c r="C648" s="361" t="s">
        <v>18</v>
      </c>
      <c r="D648" s="362" t="s">
        <v>13</v>
      </c>
      <c r="E648" s="361" t="s">
        <v>14</v>
      </c>
      <c r="F648" s="361" t="s">
        <v>15</v>
      </c>
      <c r="G648" s="361" t="s">
        <v>1558</v>
      </c>
      <c r="H648" s="361" t="s">
        <v>1559</v>
      </c>
      <c r="I648" s="198">
        <v>45455</v>
      </c>
      <c r="J648" s="199">
        <v>60947</v>
      </c>
    </row>
    <row r="649" spans="1:10" x14ac:dyDescent="0.25">
      <c r="A649" s="196" t="s">
        <v>1516</v>
      </c>
      <c r="B649" s="197">
        <v>27</v>
      </c>
      <c r="C649" s="361" t="s">
        <v>408</v>
      </c>
      <c r="D649" s="362" t="s">
        <v>13</v>
      </c>
      <c r="E649" s="361" t="s">
        <v>14</v>
      </c>
      <c r="F649" s="361" t="s">
        <v>15</v>
      </c>
      <c r="G649" s="361" t="s">
        <v>1560</v>
      </c>
      <c r="H649" s="361" t="s">
        <v>1561</v>
      </c>
      <c r="I649" s="198">
        <v>45467</v>
      </c>
      <c r="J649" s="199">
        <v>52202</v>
      </c>
    </row>
    <row r="650" spans="1:10" x14ac:dyDescent="0.25">
      <c r="A650" s="196" t="s">
        <v>1516</v>
      </c>
      <c r="B650" s="197">
        <v>28</v>
      </c>
      <c r="C650" s="361" t="s">
        <v>18</v>
      </c>
      <c r="D650" s="362" t="s">
        <v>13</v>
      </c>
      <c r="E650" s="361" t="s">
        <v>14</v>
      </c>
      <c r="F650" s="361" t="s">
        <v>15</v>
      </c>
      <c r="G650" s="361" t="s">
        <v>1562</v>
      </c>
      <c r="H650" s="361" t="s">
        <v>1563</v>
      </c>
      <c r="I650" s="198">
        <v>45467</v>
      </c>
      <c r="J650" s="199">
        <v>62280</v>
      </c>
    </row>
    <row r="651" spans="1:10" x14ac:dyDescent="0.25">
      <c r="A651" s="196" t="s">
        <v>1516</v>
      </c>
      <c r="B651" s="197">
        <v>29</v>
      </c>
      <c r="C651" s="361" t="s">
        <v>18</v>
      </c>
      <c r="D651" s="362" t="s">
        <v>13</v>
      </c>
      <c r="E651" s="361" t="s">
        <v>14</v>
      </c>
      <c r="F651" s="361" t="s">
        <v>15</v>
      </c>
      <c r="G651" s="361" t="s">
        <v>1564</v>
      </c>
      <c r="H651" s="361" t="s">
        <v>1565</v>
      </c>
      <c r="I651" s="198">
        <v>45467</v>
      </c>
      <c r="J651" s="199">
        <v>62280</v>
      </c>
    </row>
    <row r="652" spans="1:10" x14ac:dyDescent="0.25">
      <c r="A652" s="196" t="s">
        <v>1516</v>
      </c>
      <c r="B652" s="197">
        <v>30</v>
      </c>
      <c r="C652" s="361" t="s">
        <v>408</v>
      </c>
      <c r="D652" s="362" t="s">
        <v>13</v>
      </c>
      <c r="E652" s="361" t="s">
        <v>14</v>
      </c>
      <c r="F652" s="361" t="s">
        <v>15</v>
      </c>
      <c r="G652" s="361" t="s">
        <v>1566</v>
      </c>
      <c r="H652" s="361" t="s">
        <v>1567</v>
      </c>
      <c r="I652" s="198">
        <v>45517</v>
      </c>
      <c r="J652" s="199">
        <v>50268</v>
      </c>
    </row>
    <row r="653" spans="1:10" x14ac:dyDescent="0.25">
      <c r="A653" s="196" t="s">
        <v>1568</v>
      </c>
      <c r="B653" s="197">
        <v>405</v>
      </c>
      <c r="C653" s="197" t="s">
        <v>1569</v>
      </c>
      <c r="D653" s="237" t="s">
        <v>34</v>
      </c>
      <c r="E653" s="197" t="s">
        <v>14</v>
      </c>
      <c r="F653" s="197" t="s">
        <v>15</v>
      </c>
      <c r="G653" s="197" t="s">
        <v>1570</v>
      </c>
      <c r="H653" s="197" t="s">
        <v>1571</v>
      </c>
      <c r="I653" s="198">
        <v>43747</v>
      </c>
      <c r="J653" s="199">
        <v>1</v>
      </c>
    </row>
    <row r="654" spans="1:10" x14ac:dyDescent="0.25">
      <c r="A654" s="196" t="s">
        <v>1568</v>
      </c>
      <c r="B654" s="197">
        <v>419</v>
      </c>
      <c r="C654" s="197" t="s">
        <v>1572</v>
      </c>
      <c r="D654" s="237" t="s">
        <v>86</v>
      </c>
      <c r="E654" s="197" t="s">
        <v>87</v>
      </c>
      <c r="F654" s="197" t="s">
        <v>15</v>
      </c>
      <c r="G654" s="197" t="s">
        <v>1573</v>
      </c>
      <c r="H654" s="197">
        <v>105695</v>
      </c>
      <c r="I654" s="198">
        <v>43882</v>
      </c>
      <c r="J654" s="199">
        <v>1</v>
      </c>
    </row>
    <row r="655" spans="1:10" x14ac:dyDescent="0.25">
      <c r="A655" s="196" t="s">
        <v>1568</v>
      </c>
      <c r="B655" s="197">
        <v>420</v>
      </c>
      <c r="C655" s="197" t="s">
        <v>1574</v>
      </c>
      <c r="D655" s="237" t="s">
        <v>34</v>
      </c>
      <c r="E655" s="197" t="s">
        <v>14</v>
      </c>
      <c r="F655" s="197" t="s">
        <v>15</v>
      </c>
      <c r="G655" s="197" t="s">
        <v>1575</v>
      </c>
      <c r="H655" s="197" t="s">
        <v>1576</v>
      </c>
      <c r="I655" s="198">
        <v>44012</v>
      </c>
      <c r="J655" s="199">
        <v>1</v>
      </c>
    </row>
    <row r="656" spans="1:10" x14ac:dyDescent="0.25">
      <c r="A656" s="196" t="s">
        <v>1577</v>
      </c>
      <c r="B656" s="197">
        <v>11</v>
      </c>
      <c r="C656" s="197" t="s">
        <v>1578</v>
      </c>
      <c r="D656" s="237" t="s">
        <v>256</v>
      </c>
      <c r="E656" s="197" t="s">
        <v>14</v>
      </c>
      <c r="F656" s="197" t="s">
        <v>15</v>
      </c>
      <c r="G656" s="197" t="s">
        <v>1579</v>
      </c>
      <c r="H656" s="197" t="s">
        <v>1580</v>
      </c>
      <c r="I656" s="198">
        <v>42233</v>
      </c>
      <c r="J656" s="199">
        <v>37861</v>
      </c>
    </row>
    <row r="657" spans="1:10" x14ac:dyDescent="0.25">
      <c r="A657" s="196" t="s">
        <v>1577</v>
      </c>
      <c r="B657" s="197">
        <v>50</v>
      </c>
      <c r="C657" s="197" t="s">
        <v>1581</v>
      </c>
      <c r="D657" s="237" t="s">
        <v>256</v>
      </c>
      <c r="E657" s="197" t="s">
        <v>14</v>
      </c>
      <c r="F657" s="197" t="s">
        <v>15</v>
      </c>
      <c r="G657" s="197" t="s">
        <v>1582</v>
      </c>
      <c r="H657" s="197" t="s">
        <v>1583</v>
      </c>
      <c r="I657" s="198">
        <v>43685</v>
      </c>
      <c r="J657" s="199">
        <v>65750</v>
      </c>
    </row>
    <row r="658" spans="1:10" x14ac:dyDescent="0.25">
      <c r="A658" s="196" t="s">
        <v>1577</v>
      </c>
      <c r="B658" s="197">
        <v>52</v>
      </c>
      <c r="C658" s="197" t="s">
        <v>1584</v>
      </c>
      <c r="D658" s="237" t="s">
        <v>256</v>
      </c>
      <c r="E658" s="197" t="s">
        <v>14</v>
      </c>
      <c r="F658" s="197" t="s">
        <v>15</v>
      </c>
      <c r="G658" s="197" t="s">
        <v>1585</v>
      </c>
      <c r="H658" s="197" t="s">
        <v>1586</v>
      </c>
      <c r="I658" s="198">
        <v>42810</v>
      </c>
      <c r="J658" s="199">
        <v>26876</v>
      </c>
    </row>
    <row r="659" spans="1:10" x14ac:dyDescent="0.25">
      <c r="A659" s="196" t="s">
        <v>1577</v>
      </c>
      <c r="B659" s="197">
        <v>60</v>
      </c>
      <c r="C659" s="197" t="s">
        <v>1587</v>
      </c>
      <c r="D659" s="237" t="s">
        <v>256</v>
      </c>
      <c r="E659" s="197" t="s">
        <v>14</v>
      </c>
      <c r="F659" s="197" t="s">
        <v>15</v>
      </c>
      <c r="G659" s="197" t="s">
        <v>1588</v>
      </c>
      <c r="H659" s="197" t="s">
        <v>1589</v>
      </c>
      <c r="I659" s="198">
        <v>44099</v>
      </c>
      <c r="J659" s="199">
        <v>38568</v>
      </c>
    </row>
    <row r="660" spans="1:10" x14ac:dyDescent="0.25">
      <c r="A660" s="196" t="s">
        <v>1577</v>
      </c>
      <c r="B660" s="197">
        <v>68</v>
      </c>
      <c r="C660" s="197" t="s">
        <v>281</v>
      </c>
      <c r="D660" s="237" t="s">
        <v>256</v>
      </c>
      <c r="E660" s="197" t="s">
        <v>14</v>
      </c>
      <c r="F660" s="197" t="s">
        <v>15</v>
      </c>
      <c r="G660" s="197" t="s">
        <v>1590</v>
      </c>
      <c r="H660" s="197" t="s">
        <v>1591</v>
      </c>
      <c r="I660" s="198">
        <v>44321</v>
      </c>
      <c r="J660" s="199">
        <v>37023</v>
      </c>
    </row>
    <row r="661" spans="1:10" x14ac:dyDescent="0.25">
      <c r="A661" s="196" t="s">
        <v>1577</v>
      </c>
      <c r="B661" s="197">
        <v>72</v>
      </c>
      <c r="C661" s="197" t="s">
        <v>1592</v>
      </c>
      <c r="D661" s="237" t="s">
        <v>256</v>
      </c>
      <c r="E661" s="197" t="s">
        <v>14</v>
      </c>
      <c r="F661" s="197" t="s">
        <v>15</v>
      </c>
      <c r="G661" s="197" t="s">
        <v>1593</v>
      </c>
      <c r="H661" s="197" t="s">
        <v>1594</v>
      </c>
      <c r="I661" s="198">
        <v>44062</v>
      </c>
      <c r="J661" s="199">
        <v>62800</v>
      </c>
    </row>
    <row r="662" spans="1:10" x14ac:dyDescent="0.25">
      <c r="A662" s="196" t="s">
        <v>1577</v>
      </c>
      <c r="B662" s="197">
        <v>84</v>
      </c>
      <c r="C662" s="197" t="s">
        <v>307</v>
      </c>
      <c r="D662" s="237" t="s">
        <v>256</v>
      </c>
      <c r="E662" s="197" t="s">
        <v>14</v>
      </c>
      <c r="F662" s="197" t="s">
        <v>15</v>
      </c>
      <c r="G662" s="197" t="s">
        <v>1595</v>
      </c>
      <c r="H662" s="197" t="s">
        <v>1596</v>
      </c>
      <c r="I662" s="198">
        <v>44799</v>
      </c>
      <c r="J662" s="199">
        <v>37636</v>
      </c>
    </row>
    <row r="663" spans="1:10" ht="26.25" x14ac:dyDescent="0.25">
      <c r="A663" s="196" t="s">
        <v>1577</v>
      </c>
      <c r="B663" s="197">
        <v>110</v>
      </c>
      <c r="C663" s="361" t="s">
        <v>79</v>
      </c>
      <c r="D663" s="362" t="s">
        <v>256</v>
      </c>
      <c r="E663" s="361" t="s">
        <v>14</v>
      </c>
      <c r="F663" s="361" t="s">
        <v>15</v>
      </c>
      <c r="G663" s="361" t="s">
        <v>1597</v>
      </c>
      <c r="H663" s="361" t="s">
        <v>1598</v>
      </c>
      <c r="I663" s="198">
        <v>45196</v>
      </c>
      <c r="J663" s="199">
        <v>36495</v>
      </c>
    </row>
    <row r="664" spans="1:10" x14ac:dyDescent="0.25">
      <c r="A664" s="196" t="s">
        <v>1577</v>
      </c>
      <c r="B664" s="197">
        <v>115</v>
      </c>
      <c r="C664" s="197" t="s">
        <v>272</v>
      </c>
      <c r="D664" s="237" t="s">
        <v>256</v>
      </c>
      <c r="E664" s="197" t="s">
        <v>14</v>
      </c>
      <c r="F664" s="197" t="s">
        <v>15</v>
      </c>
      <c r="G664" s="197" t="s">
        <v>1599</v>
      </c>
      <c r="H664" s="197" t="s">
        <v>1600</v>
      </c>
      <c r="I664" s="198">
        <v>44235</v>
      </c>
      <c r="J664" s="199">
        <v>30283</v>
      </c>
    </row>
    <row r="665" spans="1:10" x14ac:dyDescent="0.25">
      <c r="A665" s="196" t="s">
        <v>1577</v>
      </c>
      <c r="B665" s="197">
        <v>124</v>
      </c>
      <c r="C665" s="197" t="s">
        <v>295</v>
      </c>
      <c r="D665" s="237" t="s">
        <v>256</v>
      </c>
      <c r="E665" s="197" t="s">
        <v>14</v>
      </c>
      <c r="F665" s="197" t="s">
        <v>15</v>
      </c>
      <c r="G665" s="197" t="s">
        <v>1601</v>
      </c>
      <c r="H665" s="197" t="s">
        <v>1602</v>
      </c>
      <c r="I665" s="198">
        <v>44663</v>
      </c>
      <c r="J665" s="199">
        <v>62797</v>
      </c>
    </row>
    <row r="666" spans="1:10" ht="26.25" x14ac:dyDescent="0.25">
      <c r="A666" s="196" t="s">
        <v>1603</v>
      </c>
      <c r="B666" s="197">
        <v>108</v>
      </c>
      <c r="C666" s="197" t="s">
        <v>289</v>
      </c>
      <c r="D666" s="237" t="s">
        <v>256</v>
      </c>
      <c r="E666" s="197" t="s">
        <v>14</v>
      </c>
      <c r="F666" s="197" t="s">
        <v>15</v>
      </c>
      <c r="G666" s="197" t="s">
        <v>1604</v>
      </c>
      <c r="H666" s="197" t="s">
        <v>1605</v>
      </c>
      <c r="I666" s="198">
        <v>44477</v>
      </c>
      <c r="J666" s="199">
        <v>43068</v>
      </c>
    </row>
    <row r="667" spans="1:10" ht="26.25" x14ac:dyDescent="0.25">
      <c r="A667" s="196" t="s">
        <v>1603</v>
      </c>
      <c r="B667" s="197">
        <v>109</v>
      </c>
      <c r="C667" s="197" t="s">
        <v>289</v>
      </c>
      <c r="D667" s="237" t="s">
        <v>256</v>
      </c>
      <c r="E667" s="197" t="s">
        <v>14</v>
      </c>
      <c r="F667" s="197" t="s">
        <v>15</v>
      </c>
      <c r="G667" s="197" t="s">
        <v>1606</v>
      </c>
      <c r="H667" s="197" t="s">
        <v>1607</v>
      </c>
      <c r="I667" s="198">
        <v>44477</v>
      </c>
      <c r="J667" s="199">
        <v>43068</v>
      </c>
    </row>
    <row r="668" spans="1:10" x14ac:dyDescent="0.25">
      <c r="A668" s="196" t="s">
        <v>1603</v>
      </c>
      <c r="B668" s="197">
        <v>112</v>
      </c>
      <c r="C668" s="197" t="s">
        <v>315</v>
      </c>
      <c r="D668" s="237" t="s">
        <v>256</v>
      </c>
      <c r="E668" s="197" t="s">
        <v>14</v>
      </c>
      <c r="F668" s="197" t="s">
        <v>15</v>
      </c>
      <c r="G668" s="197" t="s">
        <v>1608</v>
      </c>
      <c r="H668" s="197" t="s">
        <v>1609</v>
      </c>
      <c r="I668" s="198">
        <v>42627</v>
      </c>
      <c r="J668" s="199">
        <v>52416</v>
      </c>
    </row>
    <row r="669" spans="1:10" x14ac:dyDescent="0.25">
      <c r="A669" s="196" t="s">
        <v>1603</v>
      </c>
      <c r="B669" s="197">
        <v>423</v>
      </c>
      <c r="C669" s="197" t="s">
        <v>1610</v>
      </c>
      <c r="D669" s="237" t="s">
        <v>256</v>
      </c>
      <c r="E669" s="197" t="s">
        <v>14</v>
      </c>
      <c r="F669" s="197" t="s">
        <v>15</v>
      </c>
      <c r="G669" s="197" t="s">
        <v>1611</v>
      </c>
      <c r="H669" s="197" t="s">
        <v>1612</v>
      </c>
      <c r="I669" s="198">
        <v>44753</v>
      </c>
      <c r="J669" s="199">
        <v>82689</v>
      </c>
    </row>
    <row r="670" spans="1:10" x14ac:dyDescent="0.25">
      <c r="A670" s="196" t="s">
        <v>1613</v>
      </c>
      <c r="B670" s="197">
        <v>51</v>
      </c>
      <c r="C670" s="197" t="s">
        <v>572</v>
      </c>
      <c r="D670" s="237" t="s">
        <v>13</v>
      </c>
      <c r="E670" s="197" t="s">
        <v>14</v>
      </c>
      <c r="F670" s="197" t="s">
        <v>15</v>
      </c>
      <c r="G670" s="197" t="s">
        <v>1614</v>
      </c>
      <c r="H670" s="197" t="s">
        <v>1615</v>
      </c>
      <c r="I670" s="198">
        <v>44509</v>
      </c>
      <c r="J670" s="199">
        <v>40958</v>
      </c>
    </row>
    <row r="671" spans="1:10" x14ac:dyDescent="0.25">
      <c r="A671" s="196" t="s">
        <v>1613</v>
      </c>
      <c r="B671" s="197">
        <v>54</v>
      </c>
      <c r="C671" s="197" t="s">
        <v>307</v>
      </c>
      <c r="D671" s="237" t="s">
        <v>13</v>
      </c>
      <c r="E671" s="197" t="s">
        <v>14</v>
      </c>
      <c r="F671" s="197" t="s">
        <v>15</v>
      </c>
      <c r="G671" s="197" t="s">
        <v>1616</v>
      </c>
      <c r="H671" s="197" t="s">
        <v>1617</v>
      </c>
      <c r="I671" s="198">
        <v>44543</v>
      </c>
      <c r="J671" s="199">
        <v>37678</v>
      </c>
    </row>
    <row r="672" spans="1:10" x14ac:dyDescent="0.25">
      <c r="A672" s="196" t="s">
        <v>1613</v>
      </c>
      <c r="B672" s="197">
        <v>55</v>
      </c>
      <c r="C672" s="197" t="s">
        <v>307</v>
      </c>
      <c r="D672" s="237" t="s">
        <v>13</v>
      </c>
      <c r="E672" s="197" t="s">
        <v>14</v>
      </c>
      <c r="F672" s="197" t="s">
        <v>15</v>
      </c>
      <c r="G672" s="197" t="s">
        <v>1618</v>
      </c>
      <c r="H672" s="197" t="s">
        <v>1619</v>
      </c>
      <c r="I672" s="198">
        <v>44543</v>
      </c>
      <c r="J672" s="199">
        <v>37678</v>
      </c>
    </row>
    <row r="673" spans="1:10" x14ac:dyDescent="0.25">
      <c r="A673" s="196" t="s">
        <v>1613</v>
      </c>
      <c r="B673" s="197">
        <v>56</v>
      </c>
      <c r="C673" s="197" t="s">
        <v>307</v>
      </c>
      <c r="D673" s="237" t="s">
        <v>13</v>
      </c>
      <c r="E673" s="197" t="s">
        <v>14</v>
      </c>
      <c r="F673" s="197" t="s">
        <v>15</v>
      </c>
      <c r="G673" s="197" t="s">
        <v>1620</v>
      </c>
      <c r="H673" s="197" t="s">
        <v>1621</v>
      </c>
      <c r="I673" s="198">
        <v>44543</v>
      </c>
      <c r="J673" s="199">
        <v>37678</v>
      </c>
    </row>
    <row r="674" spans="1:10" x14ac:dyDescent="0.25">
      <c r="A674" s="196" t="s">
        <v>1613</v>
      </c>
      <c r="B674" s="197">
        <v>61</v>
      </c>
      <c r="C674" s="197" t="s">
        <v>440</v>
      </c>
      <c r="D674" s="237" t="s">
        <v>13</v>
      </c>
      <c r="E674" s="197" t="s">
        <v>14</v>
      </c>
      <c r="F674" s="197" t="s">
        <v>15</v>
      </c>
      <c r="G674" s="197" t="s">
        <v>1622</v>
      </c>
      <c r="H674" s="197" t="s">
        <v>1623</v>
      </c>
      <c r="I674" s="198">
        <v>44543</v>
      </c>
      <c r="J674" s="199">
        <v>40958</v>
      </c>
    </row>
    <row r="675" spans="1:10" x14ac:dyDescent="0.25">
      <c r="A675" s="196" t="s">
        <v>1613</v>
      </c>
      <c r="B675" s="197">
        <v>62</v>
      </c>
      <c r="C675" s="197" t="s">
        <v>440</v>
      </c>
      <c r="D675" s="237" t="s">
        <v>13</v>
      </c>
      <c r="E675" s="197" t="s">
        <v>14</v>
      </c>
      <c r="F675" s="197" t="s">
        <v>15</v>
      </c>
      <c r="G675" s="197" t="s">
        <v>1624</v>
      </c>
      <c r="H675" s="197" t="s">
        <v>1625</v>
      </c>
      <c r="I675" s="198">
        <v>44543</v>
      </c>
      <c r="J675" s="199">
        <v>40958</v>
      </c>
    </row>
    <row r="676" spans="1:10" x14ac:dyDescent="0.25">
      <c r="A676" s="196" t="s">
        <v>1613</v>
      </c>
      <c r="B676" s="197">
        <v>64</v>
      </c>
      <c r="C676" s="197" t="s">
        <v>440</v>
      </c>
      <c r="D676" s="237" t="s">
        <v>13</v>
      </c>
      <c r="E676" s="197" t="s">
        <v>14</v>
      </c>
      <c r="F676" s="197" t="s">
        <v>15</v>
      </c>
      <c r="G676" s="197" t="s">
        <v>1626</v>
      </c>
      <c r="H676" s="197" t="s">
        <v>1627</v>
      </c>
      <c r="I676" s="198">
        <v>44806</v>
      </c>
      <c r="J676" s="199">
        <v>46429</v>
      </c>
    </row>
    <row r="677" spans="1:10" x14ac:dyDescent="0.25">
      <c r="A677" s="196" t="s">
        <v>1613</v>
      </c>
      <c r="B677" s="197">
        <v>65</v>
      </c>
      <c r="C677" s="197" t="s">
        <v>440</v>
      </c>
      <c r="D677" s="237" t="s">
        <v>13</v>
      </c>
      <c r="E677" s="197" t="s">
        <v>14</v>
      </c>
      <c r="F677" s="197" t="s">
        <v>15</v>
      </c>
      <c r="G677" s="197" t="s">
        <v>1628</v>
      </c>
      <c r="H677" s="197" t="s">
        <v>1629</v>
      </c>
      <c r="I677" s="198">
        <v>44806</v>
      </c>
      <c r="J677" s="199">
        <v>46429</v>
      </c>
    </row>
    <row r="678" spans="1:10" x14ac:dyDescent="0.25">
      <c r="A678" s="196" t="s">
        <v>1613</v>
      </c>
      <c r="B678" s="197">
        <v>68</v>
      </c>
      <c r="C678" s="197" t="s">
        <v>1630</v>
      </c>
      <c r="D678" s="237" t="s">
        <v>13</v>
      </c>
      <c r="E678" s="197" t="s">
        <v>14</v>
      </c>
      <c r="F678" s="197" t="s">
        <v>15</v>
      </c>
      <c r="G678" s="197" t="s">
        <v>1631</v>
      </c>
      <c r="H678" s="197" t="s">
        <v>1632</v>
      </c>
      <c r="I678" s="198">
        <v>44818</v>
      </c>
      <c r="J678" s="199">
        <v>44076</v>
      </c>
    </row>
    <row r="679" spans="1:10" x14ac:dyDescent="0.25">
      <c r="A679" s="196" t="s">
        <v>1613</v>
      </c>
      <c r="B679" s="197">
        <v>101</v>
      </c>
      <c r="C679" s="197" t="s">
        <v>1584</v>
      </c>
      <c r="D679" s="237" t="s">
        <v>13</v>
      </c>
      <c r="E679" s="197" t="s">
        <v>14</v>
      </c>
      <c r="F679" s="197" t="s">
        <v>15</v>
      </c>
      <c r="G679" s="197" t="s">
        <v>1633</v>
      </c>
      <c r="H679" s="197" t="s">
        <v>1634</v>
      </c>
      <c r="I679" s="198">
        <v>42648</v>
      </c>
      <c r="J679" s="199">
        <v>26934</v>
      </c>
    </row>
    <row r="680" spans="1:10" x14ac:dyDescent="0.25">
      <c r="A680" s="196" t="s">
        <v>1613</v>
      </c>
      <c r="B680" s="197">
        <v>102</v>
      </c>
      <c r="C680" s="197" t="s">
        <v>1635</v>
      </c>
      <c r="D680" s="237" t="s">
        <v>13</v>
      </c>
      <c r="E680" s="197" t="s">
        <v>14</v>
      </c>
      <c r="F680" s="197" t="s">
        <v>15</v>
      </c>
      <c r="G680" s="197" t="s">
        <v>1636</v>
      </c>
      <c r="H680" s="197" t="s">
        <v>1637</v>
      </c>
      <c r="I680" s="198">
        <v>43189</v>
      </c>
      <c r="J680" s="199">
        <v>26665</v>
      </c>
    </row>
    <row r="681" spans="1:10" ht="26.25" x14ac:dyDescent="0.25">
      <c r="A681" s="196" t="s">
        <v>1613</v>
      </c>
      <c r="B681" s="197">
        <v>107</v>
      </c>
      <c r="C681" s="197" t="s">
        <v>289</v>
      </c>
      <c r="D681" s="237" t="s">
        <v>13</v>
      </c>
      <c r="E681" s="197" t="s">
        <v>14</v>
      </c>
      <c r="F681" s="197" t="s">
        <v>15</v>
      </c>
      <c r="G681" s="197" t="s">
        <v>1638</v>
      </c>
      <c r="H681" s="197" t="s">
        <v>1639</v>
      </c>
      <c r="I681" s="198">
        <v>44481</v>
      </c>
      <c r="J681" s="199">
        <v>43505</v>
      </c>
    </row>
    <row r="682" spans="1:10" x14ac:dyDescent="0.25">
      <c r="A682" s="196" t="s">
        <v>1613</v>
      </c>
      <c r="B682" s="197">
        <v>116</v>
      </c>
      <c r="C682" s="197" t="s">
        <v>611</v>
      </c>
      <c r="D682" s="237" t="s">
        <v>13</v>
      </c>
      <c r="E682" s="197" t="s">
        <v>14</v>
      </c>
      <c r="F682" s="197" t="s">
        <v>15</v>
      </c>
      <c r="G682" s="197" t="s">
        <v>1640</v>
      </c>
      <c r="H682" s="197" t="s">
        <v>1641</v>
      </c>
      <c r="I682" s="198">
        <v>42607</v>
      </c>
      <c r="J682" s="199">
        <v>32689</v>
      </c>
    </row>
    <row r="683" spans="1:10" x14ac:dyDescent="0.25">
      <c r="A683" s="196" t="s">
        <v>1613</v>
      </c>
      <c r="B683" s="197">
        <v>118</v>
      </c>
      <c r="C683" s="197" t="s">
        <v>369</v>
      </c>
      <c r="D683" s="237" t="s">
        <v>13</v>
      </c>
      <c r="E683" s="197" t="s">
        <v>14</v>
      </c>
      <c r="F683" s="197" t="s">
        <v>15</v>
      </c>
      <c r="G683" s="197" t="s">
        <v>1642</v>
      </c>
      <c r="H683" s="197" t="s">
        <v>1643</v>
      </c>
      <c r="I683" s="198">
        <v>43684</v>
      </c>
      <c r="J683" s="199">
        <v>37790</v>
      </c>
    </row>
    <row r="684" spans="1:10" x14ac:dyDescent="0.25">
      <c r="A684" s="196" t="s">
        <v>1613</v>
      </c>
      <c r="B684" s="197">
        <v>120</v>
      </c>
      <c r="C684" s="197" t="s">
        <v>61</v>
      </c>
      <c r="D684" s="237" t="s">
        <v>13</v>
      </c>
      <c r="E684" s="197" t="s">
        <v>14</v>
      </c>
      <c r="F684" s="197" t="s">
        <v>15</v>
      </c>
      <c r="G684" s="197" t="s">
        <v>1644</v>
      </c>
      <c r="H684" s="197" t="s">
        <v>1645</v>
      </c>
      <c r="I684" s="198">
        <v>42292</v>
      </c>
      <c r="J684" s="199">
        <v>37572</v>
      </c>
    </row>
    <row r="685" spans="1:10" x14ac:dyDescent="0.25">
      <c r="A685" s="196" t="s">
        <v>1613</v>
      </c>
      <c r="B685" s="197">
        <v>125</v>
      </c>
      <c r="C685" s="197" t="s">
        <v>535</v>
      </c>
      <c r="D685" s="237" t="s">
        <v>13</v>
      </c>
      <c r="E685" s="197" t="s">
        <v>14</v>
      </c>
      <c r="F685" s="197" t="s">
        <v>15</v>
      </c>
      <c r="G685" s="197" t="s">
        <v>1646</v>
      </c>
      <c r="H685" s="197" t="s">
        <v>1647</v>
      </c>
      <c r="I685" s="198">
        <v>42417</v>
      </c>
      <c r="J685" s="199">
        <v>35776</v>
      </c>
    </row>
    <row r="686" spans="1:10" x14ac:dyDescent="0.25">
      <c r="A686" s="196" t="s">
        <v>1613</v>
      </c>
      <c r="B686" s="197">
        <v>136</v>
      </c>
      <c r="C686" s="197" t="s">
        <v>415</v>
      </c>
      <c r="D686" s="237" t="s">
        <v>13</v>
      </c>
      <c r="E686" s="197" t="s">
        <v>14</v>
      </c>
      <c r="F686" s="197" t="s">
        <v>15</v>
      </c>
      <c r="G686" s="197" t="s">
        <v>1648</v>
      </c>
      <c r="H686" s="197" t="s">
        <v>1649</v>
      </c>
      <c r="I686" s="198">
        <v>43357</v>
      </c>
      <c r="J686" s="199">
        <v>45063</v>
      </c>
    </row>
    <row r="687" spans="1:10" x14ac:dyDescent="0.25">
      <c r="A687" s="196" t="s">
        <v>1613</v>
      </c>
      <c r="B687" s="197">
        <v>137</v>
      </c>
      <c r="C687" s="197" t="s">
        <v>415</v>
      </c>
      <c r="D687" s="237" t="s">
        <v>13</v>
      </c>
      <c r="E687" s="197" t="s">
        <v>14</v>
      </c>
      <c r="F687" s="197" t="s">
        <v>15</v>
      </c>
      <c r="G687" s="197" t="s">
        <v>1650</v>
      </c>
      <c r="H687" s="197" t="s">
        <v>1651</v>
      </c>
      <c r="I687" s="198">
        <v>43385</v>
      </c>
      <c r="J687" s="199">
        <v>45176</v>
      </c>
    </row>
    <row r="688" spans="1:10" ht="26.25" x14ac:dyDescent="0.25">
      <c r="A688" s="196" t="s">
        <v>1613</v>
      </c>
      <c r="B688" s="197">
        <v>138</v>
      </c>
      <c r="C688" s="197" t="s">
        <v>622</v>
      </c>
      <c r="D688" s="237" t="s">
        <v>13</v>
      </c>
      <c r="E688" s="197" t="s">
        <v>14</v>
      </c>
      <c r="F688" s="197" t="s">
        <v>15</v>
      </c>
      <c r="G688" s="197" t="s">
        <v>1652</v>
      </c>
      <c r="H688" s="197" t="s">
        <v>1653</v>
      </c>
      <c r="I688" s="198">
        <v>43781</v>
      </c>
      <c r="J688" s="199">
        <v>43311</v>
      </c>
    </row>
    <row r="689" spans="1:10" x14ac:dyDescent="0.25">
      <c r="A689" s="196" t="s">
        <v>1613</v>
      </c>
      <c r="B689" s="197">
        <v>139</v>
      </c>
      <c r="C689" s="197" t="s">
        <v>526</v>
      </c>
      <c r="D689" s="237" t="s">
        <v>13</v>
      </c>
      <c r="E689" s="197" t="s">
        <v>14</v>
      </c>
      <c r="F689" s="197" t="s">
        <v>15</v>
      </c>
      <c r="G689" s="197" t="s">
        <v>1654</v>
      </c>
      <c r="H689" s="197" t="s">
        <v>1655</v>
      </c>
      <c r="I689" s="198">
        <v>41682</v>
      </c>
      <c r="J689" s="199">
        <v>28468</v>
      </c>
    </row>
    <row r="690" spans="1:10" x14ac:dyDescent="0.25">
      <c r="A690" s="196" t="s">
        <v>1613</v>
      </c>
      <c r="B690" s="197">
        <v>140</v>
      </c>
      <c r="C690" s="197" t="s">
        <v>1656</v>
      </c>
      <c r="D690" s="237" t="s">
        <v>13</v>
      </c>
      <c r="E690" s="197" t="s">
        <v>14</v>
      </c>
      <c r="F690" s="197" t="s">
        <v>15</v>
      </c>
      <c r="G690" s="197" t="s">
        <v>1657</v>
      </c>
      <c r="H690" s="197" t="s">
        <v>1658</v>
      </c>
      <c r="I690" s="198">
        <v>43644</v>
      </c>
      <c r="J690" s="199">
        <v>57279</v>
      </c>
    </row>
    <row r="691" spans="1:10" x14ac:dyDescent="0.25">
      <c r="A691" s="196" t="s">
        <v>1613</v>
      </c>
      <c r="B691" s="197">
        <v>143</v>
      </c>
      <c r="C691" s="197" t="s">
        <v>1659</v>
      </c>
      <c r="D691" s="237" t="s">
        <v>13</v>
      </c>
      <c r="E691" s="197" t="s">
        <v>14</v>
      </c>
      <c r="F691" s="197" t="s">
        <v>15</v>
      </c>
      <c r="G691" s="197" t="s">
        <v>1660</v>
      </c>
      <c r="H691" s="197" t="s">
        <v>1661</v>
      </c>
      <c r="I691" s="198">
        <v>43329</v>
      </c>
      <c r="J691" s="199">
        <v>76789</v>
      </c>
    </row>
    <row r="692" spans="1:10" x14ac:dyDescent="0.25">
      <c r="A692" s="196" t="s">
        <v>1613</v>
      </c>
      <c r="B692" s="197">
        <v>147</v>
      </c>
      <c r="C692" s="197" t="s">
        <v>1662</v>
      </c>
      <c r="D692" s="237" t="s">
        <v>13</v>
      </c>
      <c r="E692" s="197" t="s">
        <v>14</v>
      </c>
      <c r="F692" s="197" t="s">
        <v>15</v>
      </c>
      <c r="G692" s="197" t="s">
        <v>1663</v>
      </c>
      <c r="H692" s="197" t="s">
        <v>1664</v>
      </c>
      <c r="I692" s="198">
        <v>44148</v>
      </c>
      <c r="J692" s="199">
        <v>61503</v>
      </c>
    </row>
    <row r="693" spans="1:10" ht="26.25" x14ac:dyDescent="0.25">
      <c r="A693" s="196" t="s">
        <v>1613</v>
      </c>
      <c r="B693" s="197">
        <v>149</v>
      </c>
      <c r="C693" s="197" t="s">
        <v>1665</v>
      </c>
      <c r="D693" s="237" t="s">
        <v>13</v>
      </c>
      <c r="E693" s="197" t="s">
        <v>14</v>
      </c>
      <c r="F693" s="197" t="s">
        <v>15</v>
      </c>
      <c r="G693" s="197" t="s">
        <v>1666</v>
      </c>
      <c r="H693" s="197" t="s">
        <v>1667</v>
      </c>
      <c r="I693" s="198">
        <v>43810</v>
      </c>
      <c r="J693" s="199">
        <v>32640</v>
      </c>
    </row>
    <row r="694" spans="1:10" ht="26.25" x14ac:dyDescent="0.25">
      <c r="A694" s="196" t="s">
        <v>1613</v>
      </c>
      <c r="B694" s="197">
        <v>150</v>
      </c>
      <c r="C694" s="197" t="s">
        <v>1668</v>
      </c>
      <c r="D694" s="237" t="s">
        <v>13</v>
      </c>
      <c r="E694" s="197" t="s">
        <v>14</v>
      </c>
      <c r="F694" s="197" t="s">
        <v>15</v>
      </c>
      <c r="G694" s="197" t="s">
        <v>1669</v>
      </c>
      <c r="H694" s="197" t="s">
        <v>1670</v>
      </c>
      <c r="I694" s="198">
        <v>43761</v>
      </c>
      <c r="J694" s="199">
        <v>59263</v>
      </c>
    </row>
    <row r="695" spans="1:10" x14ac:dyDescent="0.25">
      <c r="A695" s="196" t="s">
        <v>1613</v>
      </c>
      <c r="B695" s="197">
        <v>155</v>
      </c>
      <c r="C695" s="197" t="s">
        <v>477</v>
      </c>
      <c r="D695" s="237" t="s">
        <v>13</v>
      </c>
      <c r="E695" s="197" t="s">
        <v>14</v>
      </c>
      <c r="F695" s="197" t="s">
        <v>15</v>
      </c>
      <c r="G695" s="197" t="s">
        <v>1671</v>
      </c>
      <c r="H695" s="197" t="s">
        <v>1672</v>
      </c>
      <c r="I695" s="198">
        <v>42971</v>
      </c>
      <c r="J695" s="199">
        <v>37808</v>
      </c>
    </row>
    <row r="696" spans="1:10" x14ac:dyDescent="0.25">
      <c r="A696" s="196" t="s">
        <v>1613</v>
      </c>
      <c r="B696" s="197">
        <v>427</v>
      </c>
      <c r="C696" s="361" t="s">
        <v>18</v>
      </c>
      <c r="D696" s="362" t="s">
        <v>13</v>
      </c>
      <c r="E696" s="361" t="s">
        <v>14</v>
      </c>
      <c r="F696" s="361" t="s">
        <v>15</v>
      </c>
      <c r="G696" s="361" t="s">
        <v>1673</v>
      </c>
      <c r="H696" s="361" t="s">
        <v>1674</v>
      </c>
      <c r="I696" s="198">
        <v>45495</v>
      </c>
      <c r="J696" s="199">
        <v>61099</v>
      </c>
    </row>
    <row r="697" spans="1:10" x14ac:dyDescent="0.25">
      <c r="A697" s="196" t="s">
        <v>1675</v>
      </c>
      <c r="B697" s="197">
        <v>48</v>
      </c>
      <c r="C697" s="197" t="s">
        <v>572</v>
      </c>
      <c r="D697" s="237" t="s">
        <v>1676</v>
      </c>
      <c r="E697" s="197" t="s">
        <v>14</v>
      </c>
      <c r="F697" s="197" t="s">
        <v>15</v>
      </c>
      <c r="G697" s="197" t="s">
        <v>1677</v>
      </c>
      <c r="H697" s="197" t="s">
        <v>1678</v>
      </c>
      <c r="I697" s="198">
        <v>44488</v>
      </c>
      <c r="J697" s="199">
        <v>40958</v>
      </c>
    </row>
    <row r="698" spans="1:10" x14ac:dyDescent="0.25">
      <c r="A698" s="196" t="s">
        <v>1675</v>
      </c>
      <c r="B698" s="197">
        <v>58</v>
      </c>
      <c r="C698" s="197" t="s">
        <v>440</v>
      </c>
      <c r="D698" s="237" t="s">
        <v>1676</v>
      </c>
      <c r="E698" s="197" t="s">
        <v>14</v>
      </c>
      <c r="F698" s="197" t="s">
        <v>15</v>
      </c>
      <c r="G698" s="197" t="s">
        <v>1679</v>
      </c>
      <c r="H698" s="197" t="s">
        <v>1680</v>
      </c>
      <c r="I698" s="198">
        <v>44543</v>
      </c>
      <c r="J698" s="199">
        <v>40958</v>
      </c>
    </row>
    <row r="699" spans="1:10" x14ac:dyDescent="0.25">
      <c r="A699" s="196" t="s">
        <v>1675</v>
      </c>
      <c r="B699" s="197">
        <v>59</v>
      </c>
      <c r="C699" s="197" t="s">
        <v>440</v>
      </c>
      <c r="D699" s="237" t="s">
        <v>1676</v>
      </c>
      <c r="E699" s="197" t="s">
        <v>14</v>
      </c>
      <c r="F699" s="197" t="s">
        <v>15</v>
      </c>
      <c r="G699" s="197" t="s">
        <v>1681</v>
      </c>
      <c r="H699" s="197" t="s">
        <v>1682</v>
      </c>
      <c r="I699" s="198">
        <v>44543</v>
      </c>
      <c r="J699" s="199">
        <v>40958</v>
      </c>
    </row>
    <row r="700" spans="1:10" x14ac:dyDescent="0.25">
      <c r="A700" s="196" t="s">
        <v>1675</v>
      </c>
      <c r="B700" s="197">
        <v>60</v>
      </c>
      <c r="C700" s="197" t="s">
        <v>440</v>
      </c>
      <c r="D700" s="237" t="s">
        <v>1676</v>
      </c>
      <c r="E700" s="197" t="s">
        <v>14</v>
      </c>
      <c r="F700" s="197" t="s">
        <v>15</v>
      </c>
      <c r="G700" s="197" t="s">
        <v>1683</v>
      </c>
      <c r="H700" s="197" t="s">
        <v>1684</v>
      </c>
      <c r="I700" s="198">
        <v>44543</v>
      </c>
      <c r="J700" s="199">
        <v>40958</v>
      </c>
    </row>
    <row r="701" spans="1:10" x14ac:dyDescent="0.25">
      <c r="A701" s="196" t="s">
        <v>1675</v>
      </c>
      <c r="B701" s="197">
        <v>98</v>
      </c>
      <c r="C701" s="197" t="s">
        <v>1685</v>
      </c>
      <c r="D701" s="237" t="s">
        <v>1676</v>
      </c>
      <c r="E701" s="197" t="s">
        <v>14</v>
      </c>
      <c r="F701" s="197" t="s">
        <v>15</v>
      </c>
      <c r="G701" s="197" t="s">
        <v>1686</v>
      </c>
      <c r="H701" s="197" t="s">
        <v>1687</v>
      </c>
      <c r="I701" s="198">
        <v>41772</v>
      </c>
      <c r="J701" s="199">
        <v>28613</v>
      </c>
    </row>
    <row r="702" spans="1:10" x14ac:dyDescent="0.25">
      <c r="A702" s="196" t="s">
        <v>1675</v>
      </c>
      <c r="B702" s="197">
        <v>104</v>
      </c>
      <c r="C702" s="197" t="s">
        <v>321</v>
      </c>
      <c r="D702" s="237" t="s">
        <v>1676</v>
      </c>
      <c r="E702" s="197" t="s">
        <v>14</v>
      </c>
      <c r="F702" s="197" t="s">
        <v>15</v>
      </c>
      <c r="G702" s="197" t="s">
        <v>1688</v>
      </c>
      <c r="H702" s="197" t="s">
        <v>1689</v>
      </c>
      <c r="I702" s="198">
        <v>42878</v>
      </c>
      <c r="J702" s="199">
        <v>37592</v>
      </c>
    </row>
    <row r="703" spans="1:10" x14ac:dyDescent="0.25">
      <c r="A703" s="196" t="s">
        <v>1675</v>
      </c>
      <c r="B703" s="197">
        <v>106</v>
      </c>
      <c r="C703" s="197" t="s">
        <v>1690</v>
      </c>
      <c r="D703" s="237" t="s">
        <v>1676</v>
      </c>
      <c r="E703" s="197" t="s">
        <v>14</v>
      </c>
      <c r="F703" s="197" t="s">
        <v>15</v>
      </c>
      <c r="G703" s="197" t="s">
        <v>1691</v>
      </c>
      <c r="H703" s="197" t="s">
        <v>1692</v>
      </c>
      <c r="I703" s="198">
        <v>43189</v>
      </c>
      <c r="J703" s="199">
        <v>36864</v>
      </c>
    </row>
    <row r="704" spans="1:10" x14ac:dyDescent="0.25">
      <c r="A704" s="196" t="s">
        <v>1675</v>
      </c>
      <c r="B704" s="197">
        <v>115</v>
      </c>
      <c r="C704" s="197" t="s">
        <v>563</v>
      </c>
      <c r="D704" s="237" t="s">
        <v>1676</v>
      </c>
      <c r="E704" s="197" t="s">
        <v>14</v>
      </c>
      <c r="F704" s="197" t="s">
        <v>15</v>
      </c>
      <c r="G704" s="197" t="s">
        <v>1693</v>
      </c>
      <c r="H704" s="197" t="s">
        <v>1694</v>
      </c>
      <c r="I704" s="198">
        <v>43598</v>
      </c>
      <c r="J704" s="199">
        <v>26914</v>
      </c>
    </row>
    <row r="705" spans="1:10" ht="26.25" x14ac:dyDescent="0.25">
      <c r="A705" s="196" t="s">
        <v>1675</v>
      </c>
      <c r="B705" s="197">
        <v>119</v>
      </c>
      <c r="C705" s="197" t="s">
        <v>61</v>
      </c>
      <c r="D705" s="237" t="s">
        <v>1676</v>
      </c>
      <c r="E705" s="197" t="s">
        <v>14</v>
      </c>
      <c r="F705" s="197" t="s">
        <v>15</v>
      </c>
      <c r="G705" s="197" t="s">
        <v>1695</v>
      </c>
      <c r="H705" s="197" t="s">
        <v>1696</v>
      </c>
      <c r="I705" s="198">
        <v>42153</v>
      </c>
      <c r="J705" s="199">
        <v>31949</v>
      </c>
    </row>
    <row r="706" spans="1:10" x14ac:dyDescent="0.25">
      <c r="A706" s="196" t="s">
        <v>1675</v>
      </c>
      <c r="B706" s="197">
        <v>123</v>
      </c>
      <c r="C706" s="197" t="s">
        <v>535</v>
      </c>
      <c r="D706" s="237" t="s">
        <v>1676</v>
      </c>
      <c r="E706" s="197" t="s">
        <v>14</v>
      </c>
      <c r="F706" s="197" t="s">
        <v>15</v>
      </c>
      <c r="G706" s="197" t="s">
        <v>1697</v>
      </c>
      <c r="H706" s="197" t="s">
        <v>1698</v>
      </c>
      <c r="I706" s="198">
        <v>42510</v>
      </c>
      <c r="J706" s="199">
        <v>35535</v>
      </c>
    </row>
    <row r="707" spans="1:10" x14ac:dyDescent="0.25">
      <c r="A707" s="196" t="s">
        <v>1675</v>
      </c>
      <c r="B707" s="197">
        <v>126</v>
      </c>
      <c r="C707" s="197" t="s">
        <v>477</v>
      </c>
      <c r="D707" s="237" t="s">
        <v>1676</v>
      </c>
      <c r="E707" s="197" t="s">
        <v>14</v>
      </c>
      <c r="F707" s="197" t="s">
        <v>15</v>
      </c>
      <c r="G707" s="197" t="s">
        <v>1699</v>
      </c>
      <c r="H707" s="197" t="s">
        <v>1700</v>
      </c>
      <c r="I707" s="198">
        <v>42660</v>
      </c>
      <c r="J707" s="199">
        <v>35710</v>
      </c>
    </row>
    <row r="708" spans="1:10" x14ac:dyDescent="0.25">
      <c r="A708" s="196" t="s">
        <v>1675</v>
      </c>
      <c r="B708" s="197">
        <v>127</v>
      </c>
      <c r="C708" s="197" t="s">
        <v>477</v>
      </c>
      <c r="D708" s="237" t="s">
        <v>1676</v>
      </c>
      <c r="E708" s="197" t="s">
        <v>14</v>
      </c>
      <c r="F708" s="197" t="s">
        <v>15</v>
      </c>
      <c r="G708" s="197" t="s">
        <v>1701</v>
      </c>
      <c r="H708" s="197" t="s">
        <v>1702</v>
      </c>
      <c r="I708" s="198">
        <v>42947</v>
      </c>
      <c r="J708" s="199">
        <v>37808</v>
      </c>
    </row>
    <row r="709" spans="1:10" x14ac:dyDescent="0.25">
      <c r="A709" s="196" t="s">
        <v>1675</v>
      </c>
      <c r="B709" s="197">
        <v>128</v>
      </c>
      <c r="C709" s="197" t="s">
        <v>477</v>
      </c>
      <c r="D709" s="237" t="s">
        <v>1676</v>
      </c>
      <c r="E709" s="197" t="s">
        <v>14</v>
      </c>
      <c r="F709" s="197" t="s">
        <v>15</v>
      </c>
      <c r="G709" s="197" t="s">
        <v>1703</v>
      </c>
      <c r="H709" s="197" t="s">
        <v>1704</v>
      </c>
      <c r="I709" s="198">
        <v>42961</v>
      </c>
      <c r="J709" s="199">
        <v>37808</v>
      </c>
    </row>
    <row r="710" spans="1:10" x14ac:dyDescent="0.25">
      <c r="A710" s="196" t="s">
        <v>1675</v>
      </c>
      <c r="B710" s="197">
        <v>129</v>
      </c>
      <c r="C710" s="197" t="s">
        <v>477</v>
      </c>
      <c r="D710" s="237" t="s">
        <v>1676</v>
      </c>
      <c r="E710" s="197" t="s">
        <v>14</v>
      </c>
      <c r="F710" s="197" t="s">
        <v>15</v>
      </c>
      <c r="G710" s="197" t="s">
        <v>1705</v>
      </c>
      <c r="H710" s="197" t="s">
        <v>1706</v>
      </c>
      <c r="I710" s="198">
        <v>43024</v>
      </c>
      <c r="J710" s="199">
        <v>35103</v>
      </c>
    </row>
    <row r="711" spans="1:10" x14ac:dyDescent="0.25">
      <c r="A711" s="196" t="s">
        <v>1675</v>
      </c>
      <c r="B711" s="197">
        <v>141</v>
      </c>
      <c r="C711" s="197" t="s">
        <v>1707</v>
      </c>
      <c r="D711" s="237" t="s">
        <v>1676</v>
      </c>
      <c r="E711" s="197" t="s">
        <v>14</v>
      </c>
      <c r="F711" s="197" t="s">
        <v>15</v>
      </c>
      <c r="G711" s="197" t="s">
        <v>1708</v>
      </c>
      <c r="H711" s="197" t="s">
        <v>1709</v>
      </c>
      <c r="I711" s="198">
        <v>42481</v>
      </c>
      <c r="J711" s="199">
        <v>53034</v>
      </c>
    </row>
    <row r="712" spans="1:10" ht="26.25" x14ac:dyDescent="0.25">
      <c r="A712" s="196" t="s">
        <v>1675</v>
      </c>
      <c r="B712" s="197">
        <v>144</v>
      </c>
      <c r="C712" s="197" t="s">
        <v>1710</v>
      </c>
      <c r="D712" s="237" t="s">
        <v>1676</v>
      </c>
      <c r="E712" s="197" t="s">
        <v>14</v>
      </c>
      <c r="F712" s="197" t="s">
        <v>15</v>
      </c>
      <c r="G712" s="197" t="s">
        <v>1711</v>
      </c>
      <c r="H712" s="197" t="s">
        <v>1712</v>
      </c>
      <c r="I712" s="198">
        <v>43804</v>
      </c>
      <c r="J712" s="199">
        <v>51693</v>
      </c>
    </row>
    <row r="713" spans="1:10" ht="26.25" x14ac:dyDescent="0.25">
      <c r="A713" s="196" t="s">
        <v>1675</v>
      </c>
      <c r="B713" s="197">
        <v>151</v>
      </c>
      <c r="C713" s="197" t="s">
        <v>1713</v>
      </c>
      <c r="D713" s="237" t="s">
        <v>1676</v>
      </c>
      <c r="E713" s="197" t="s">
        <v>14</v>
      </c>
      <c r="F713" s="197" t="s">
        <v>15</v>
      </c>
      <c r="G713" s="197" t="s">
        <v>1714</v>
      </c>
      <c r="H713" s="197" t="s">
        <v>1715</v>
      </c>
      <c r="I713" s="198">
        <v>43978</v>
      </c>
      <c r="J713" s="199">
        <v>57370</v>
      </c>
    </row>
    <row r="714" spans="1:10" x14ac:dyDescent="0.25">
      <c r="A714" s="196" t="s">
        <v>1675</v>
      </c>
      <c r="B714" s="197">
        <v>424</v>
      </c>
      <c r="C714" s="197" t="s">
        <v>67</v>
      </c>
      <c r="D714" s="237" t="s">
        <v>1676</v>
      </c>
      <c r="E714" s="197" t="s">
        <v>14</v>
      </c>
      <c r="F714" s="197" t="s">
        <v>15</v>
      </c>
      <c r="G714" s="197" t="s">
        <v>1716</v>
      </c>
      <c r="H714" s="197" t="s">
        <v>1717</v>
      </c>
      <c r="I714" s="198">
        <v>43978</v>
      </c>
      <c r="J714" s="199">
        <v>38086</v>
      </c>
    </row>
    <row r="715" spans="1:10" x14ac:dyDescent="0.25">
      <c r="A715" s="196" t="s">
        <v>1675</v>
      </c>
      <c r="B715" s="197">
        <v>425</v>
      </c>
      <c r="C715" s="197" t="s">
        <v>1463</v>
      </c>
      <c r="D715" s="237" t="s">
        <v>1676</v>
      </c>
      <c r="E715" s="197" t="s">
        <v>14</v>
      </c>
      <c r="F715" s="197" t="s">
        <v>15</v>
      </c>
      <c r="G715" s="197" t="s">
        <v>1718</v>
      </c>
      <c r="H715" s="197" t="s">
        <v>1719</v>
      </c>
      <c r="I715" s="198">
        <v>44509</v>
      </c>
      <c r="J715" s="199">
        <v>41514</v>
      </c>
    </row>
    <row r="716" spans="1:10" x14ac:dyDescent="0.25">
      <c r="A716" s="196" t="s">
        <v>1675</v>
      </c>
      <c r="B716" s="197">
        <v>426</v>
      </c>
      <c r="C716" s="197" t="s">
        <v>563</v>
      </c>
      <c r="D716" s="237" t="s">
        <v>1676</v>
      </c>
      <c r="E716" s="197" t="s">
        <v>14</v>
      </c>
      <c r="F716" s="197" t="s">
        <v>15</v>
      </c>
      <c r="G716" s="197" t="s">
        <v>1720</v>
      </c>
      <c r="H716" s="197" t="s">
        <v>1721</v>
      </c>
      <c r="I716" s="198">
        <v>43886</v>
      </c>
      <c r="J716" s="199">
        <v>28052</v>
      </c>
    </row>
    <row r="717" spans="1:10" x14ac:dyDescent="0.25">
      <c r="A717" s="196" t="s">
        <v>1722</v>
      </c>
      <c r="B717" s="197">
        <v>45</v>
      </c>
      <c r="C717" s="197" t="s">
        <v>572</v>
      </c>
      <c r="D717" s="237" t="s">
        <v>34</v>
      </c>
      <c r="E717" s="197" t="s">
        <v>14</v>
      </c>
      <c r="F717" s="197" t="s">
        <v>15</v>
      </c>
      <c r="G717" s="197" t="s">
        <v>1723</v>
      </c>
      <c r="H717" s="197" t="s">
        <v>1724</v>
      </c>
      <c r="I717" s="198">
        <v>44361</v>
      </c>
      <c r="J717" s="199">
        <v>42398</v>
      </c>
    </row>
    <row r="718" spans="1:10" x14ac:dyDescent="0.25">
      <c r="A718" s="196" t="s">
        <v>1722</v>
      </c>
      <c r="B718" s="197">
        <v>47</v>
      </c>
      <c r="C718" s="197" t="s">
        <v>572</v>
      </c>
      <c r="D718" s="237" t="s">
        <v>34</v>
      </c>
      <c r="E718" s="197" t="s">
        <v>14</v>
      </c>
      <c r="F718" s="197" t="s">
        <v>15</v>
      </c>
      <c r="G718" s="197" t="s">
        <v>1725</v>
      </c>
      <c r="H718" s="197" t="s">
        <v>1726</v>
      </c>
      <c r="I718" s="198">
        <v>44488</v>
      </c>
      <c r="J718" s="199">
        <v>40958</v>
      </c>
    </row>
    <row r="719" spans="1:10" x14ac:dyDescent="0.25">
      <c r="A719" s="196" t="s">
        <v>1722</v>
      </c>
      <c r="B719" s="197">
        <v>49</v>
      </c>
      <c r="C719" s="197" t="s">
        <v>572</v>
      </c>
      <c r="D719" s="237" t="s">
        <v>34</v>
      </c>
      <c r="E719" s="197" t="s">
        <v>14</v>
      </c>
      <c r="F719" s="197" t="s">
        <v>15</v>
      </c>
      <c r="G719" s="197" t="s">
        <v>1727</v>
      </c>
      <c r="H719" s="197" t="s">
        <v>1728</v>
      </c>
      <c r="I719" s="198">
        <v>44488</v>
      </c>
      <c r="J719" s="199">
        <v>40958</v>
      </c>
    </row>
    <row r="720" spans="1:10" x14ac:dyDescent="0.25">
      <c r="A720" s="196" t="s">
        <v>1722</v>
      </c>
      <c r="B720" s="197">
        <v>50</v>
      </c>
      <c r="C720" s="197" t="s">
        <v>572</v>
      </c>
      <c r="D720" s="237" t="s">
        <v>34</v>
      </c>
      <c r="E720" s="197" t="s">
        <v>14</v>
      </c>
      <c r="F720" s="197" t="s">
        <v>15</v>
      </c>
      <c r="G720" s="197" t="s">
        <v>1729</v>
      </c>
      <c r="H720" s="197" t="s">
        <v>1730</v>
      </c>
      <c r="I720" s="198">
        <v>44488</v>
      </c>
      <c r="J720" s="199">
        <v>40958</v>
      </c>
    </row>
    <row r="721" spans="1:10" x14ac:dyDescent="0.25">
      <c r="A721" s="196" t="s">
        <v>1722</v>
      </c>
      <c r="B721" s="197">
        <v>52</v>
      </c>
      <c r="C721" s="197" t="s">
        <v>440</v>
      </c>
      <c r="D721" s="237" t="s">
        <v>34</v>
      </c>
      <c r="E721" s="197" t="s">
        <v>14</v>
      </c>
      <c r="F721" s="197" t="s">
        <v>15</v>
      </c>
      <c r="G721" s="197" t="s">
        <v>1731</v>
      </c>
      <c r="H721" s="197" t="s">
        <v>1732</v>
      </c>
      <c r="I721" s="198">
        <v>44509</v>
      </c>
      <c r="J721" s="199">
        <v>40958</v>
      </c>
    </row>
    <row r="722" spans="1:10" x14ac:dyDescent="0.25">
      <c r="A722" s="196" t="s">
        <v>1722</v>
      </c>
      <c r="B722" s="197">
        <v>53</v>
      </c>
      <c r="C722" s="197" t="s">
        <v>440</v>
      </c>
      <c r="D722" s="237" t="s">
        <v>34</v>
      </c>
      <c r="E722" s="197" t="s">
        <v>14</v>
      </c>
      <c r="F722" s="197" t="s">
        <v>15</v>
      </c>
      <c r="G722" s="197" t="s">
        <v>1733</v>
      </c>
      <c r="H722" s="197" t="s">
        <v>1734</v>
      </c>
      <c r="I722" s="198">
        <v>44509</v>
      </c>
      <c r="J722" s="199">
        <v>40958</v>
      </c>
    </row>
    <row r="723" spans="1:10" x14ac:dyDescent="0.25">
      <c r="A723" s="196" t="s">
        <v>1722</v>
      </c>
      <c r="B723" s="197">
        <v>57</v>
      </c>
      <c r="C723" s="197" t="s">
        <v>440</v>
      </c>
      <c r="D723" s="237" t="s">
        <v>34</v>
      </c>
      <c r="E723" s="197" t="s">
        <v>14</v>
      </c>
      <c r="F723" s="197" t="s">
        <v>15</v>
      </c>
      <c r="G723" s="197" t="s">
        <v>1735</v>
      </c>
      <c r="H723" s="197" t="s">
        <v>1736</v>
      </c>
      <c r="I723" s="198">
        <v>44543</v>
      </c>
      <c r="J723" s="199">
        <v>40958</v>
      </c>
    </row>
    <row r="724" spans="1:10" x14ac:dyDescent="0.25">
      <c r="A724" s="196" t="s">
        <v>1722</v>
      </c>
      <c r="B724" s="197">
        <v>66</v>
      </c>
      <c r="C724" s="197" t="s">
        <v>440</v>
      </c>
      <c r="D724" s="237" t="s">
        <v>34</v>
      </c>
      <c r="E724" s="197" t="s">
        <v>14</v>
      </c>
      <c r="F724" s="197" t="s">
        <v>15</v>
      </c>
      <c r="G724" s="197" t="s">
        <v>1737</v>
      </c>
      <c r="H724" s="197" t="s">
        <v>1738</v>
      </c>
      <c r="I724" s="198">
        <v>44816</v>
      </c>
      <c r="J724" s="199">
        <v>46429</v>
      </c>
    </row>
    <row r="725" spans="1:10" x14ac:dyDescent="0.25">
      <c r="A725" s="196" t="s">
        <v>1722</v>
      </c>
      <c r="B725" s="197">
        <v>67</v>
      </c>
      <c r="C725" s="197" t="s">
        <v>440</v>
      </c>
      <c r="D725" s="237" t="s">
        <v>34</v>
      </c>
      <c r="E725" s="197" t="s">
        <v>14</v>
      </c>
      <c r="F725" s="197" t="s">
        <v>15</v>
      </c>
      <c r="G725" s="197" t="s">
        <v>1739</v>
      </c>
      <c r="H725" s="197" t="s">
        <v>1740</v>
      </c>
      <c r="I725" s="198">
        <v>44818</v>
      </c>
      <c r="J725" s="199">
        <v>46429</v>
      </c>
    </row>
    <row r="726" spans="1:10" x14ac:dyDescent="0.25">
      <c r="A726" s="196" t="s">
        <v>1722</v>
      </c>
      <c r="B726" s="197">
        <v>69</v>
      </c>
      <c r="C726" s="197" t="s">
        <v>440</v>
      </c>
      <c r="D726" s="237" t="s">
        <v>34</v>
      </c>
      <c r="E726" s="197" t="s">
        <v>14</v>
      </c>
      <c r="F726" s="197" t="s">
        <v>15</v>
      </c>
      <c r="G726" s="197" t="s">
        <v>1741</v>
      </c>
      <c r="H726" s="197" t="s">
        <v>1742</v>
      </c>
      <c r="I726" s="198">
        <v>44825</v>
      </c>
      <c r="J726" s="199">
        <v>46429</v>
      </c>
    </row>
    <row r="727" spans="1:10" x14ac:dyDescent="0.25">
      <c r="A727" s="196" t="s">
        <v>1722</v>
      </c>
      <c r="B727" s="197">
        <v>113</v>
      </c>
      <c r="C727" s="197" t="s">
        <v>1472</v>
      </c>
      <c r="D727" s="237" t="s">
        <v>34</v>
      </c>
      <c r="E727" s="197" t="s">
        <v>14</v>
      </c>
      <c r="F727" s="197" t="s">
        <v>15</v>
      </c>
      <c r="G727" s="197" t="s">
        <v>1743</v>
      </c>
      <c r="H727" s="197" t="s">
        <v>1744</v>
      </c>
      <c r="I727" s="198">
        <v>43209</v>
      </c>
      <c r="J727" s="199">
        <v>62453</v>
      </c>
    </row>
    <row r="728" spans="1:10" x14ac:dyDescent="0.25">
      <c r="A728" s="196" t="s">
        <v>1722</v>
      </c>
      <c r="B728" s="197">
        <v>114</v>
      </c>
      <c r="C728" s="197" t="s">
        <v>988</v>
      </c>
      <c r="D728" s="237" t="s">
        <v>34</v>
      </c>
      <c r="E728" s="197" t="s">
        <v>14</v>
      </c>
      <c r="F728" s="197" t="s">
        <v>15</v>
      </c>
      <c r="G728" s="197" t="s">
        <v>1745</v>
      </c>
      <c r="H728" s="197" t="s">
        <v>1746</v>
      </c>
      <c r="I728" s="198">
        <v>42947</v>
      </c>
      <c r="J728" s="199">
        <v>36058</v>
      </c>
    </row>
    <row r="729" spans="1:10" x14ac:dyDescent="0.25">
      <c r="A729" s="196" t="s">
        <v>1722</v>
      </c>
      <c r="B729" s="197">
        <v>117</v>
      </c>
      <c r="C729" s="197" t="s">
        <v>369</v>
      </c>
      <c r="D729" s="237" t="s">
        <v>34</v>
      </c>
      <c r="E729" s="197" t="s">
        <v>14</v>
      </c>
      <c r="F729" s="197" t="s">
        <v>15</v>
      </c>
      <c r="G729" s="197" t="s">
        <v>1747</v>
      </c>
      <c r="H729" s="197" t="s">
        <v>1748</v>
      </c>
      <c r="I729" s="198">
        <v>43496</v>
      </c>
      <c r="J729" s="199">
        <v>37439</v>
      </c>
    </row>
    <row r="730" spans="1:10" x14ac:dyDescent="0.25">
      <c r="A730" s="196" t="s">
        <v>1722</v>
      </c>
      <c r="B730" s="197">
        <v>124</v>
      </c>
      <c r="C730" s="197" t="s">
        <v>535</v>
      </c>
      <c r="D730" s="237" t="s">
        <v>34</v>
      </c>
      <c r="E730" s="197" t="s">
        <v>14</v>
      </c>
      <c r="F730" s="197" t="s">
        <v>15</v>
      </c>
      <c r="G730" s="197" t="s">
        <v>1749</v>
      </c>
      <c r="H730" s="197" t="s">
        <v>1750</v>
      </c>
      <c r="I730" s="198">
        <v>42611</v>
      </c>
      <c r="J730" s="199">
        <v>32247</v>
      </c>
    </row>
    <row r="731" spans="1:10" x14ac:dyDescent="0.25">
      <c r="A731" s="196" t="s">
        <v>1722</v>
      </c>
      <c r="B731" s="197">
        <v>130</v>
      </c>
      <c r="C731" s="197" t="s">
        <v>477</v>
      </c>
      <c r="D731" s="237" t="s">
        <v>34</v>
      </c>
      <c r="E731" s="197" t="s">
        <v>14</v>
      </c>
      <c r="F731" s="197" t="s">
        <v>15</v>
      </c>
      <c r="G731" s="197" t="s">
        <v>1751</v>
      </c>
      <c r="H731" s="197" t="s">
        <v>1752</v>
      </c>
      <c r="I731" s="198">
        <v>42863</v>
      </c>
      <c r="J731" s="199">
        <v>37808</v>
      </c>
    </row>
    <row r="732" spans="1:10" x14ac:dyDescent="0.25">
      <c r="A732" s="196" t="s">
        <v>1722</v>
      </c>
      <c r="B732" s="197">
        <v>131</v>
      </c>
      <c r="C732" s="197" t="s">
        <v>477</v>
      </c>
      <c r="D732" s="237" t="s">
        <v>34</v>
      </c>
      <c r="E732" s="197" t="s">
        <v>14</v>
      </c>
      <c r="F732" s="197" t="s">
        <v>15</v>
      </c>
      <c r="G732" s="197" t="s">
        <v>1753</v>
      </c>
      <c r="H732" s="197" t="s">
        <v>1754</v>
      </c>
      <c r="I732" s="198">
        <v>42872</v>
      </c>
      <c r="J732" s="199">
        <v>37808</v>
      </c>
    </row>
    <row r="733" spans="1:10" x14ac:dyDescent="0.25">
      <c r="A733" s="196" t="s">
        <v>1722</v>
      </c>
      <c r="B733" s="197">
        <v>132</v>
      </c>
      <c r="C733" s="197" t="s">
        <v>477</v>
      </c>
      <c r="D733" s="237" t="s">
        <v>34</v>
      </c>
      <c r="E733" s="197" t="s">
        <v>14</v>
      </c>
      <c r="F733" s="197" t="s">
        <v>15</v>
      </c>
      <c r="G733" s="197" t="s">
        <v>1755</v>
      </c>
      <c r="H733" s="197" t="s">
        <v>1756</v>
      </c>
      <c r="I733" s="198">
        <v>42879</v>
      </c>
      <c r="J733" s="199">
        <v>37306</v>
      </c>
    </row>
    <row r="734" spans="1:10" x14ac:dyDescent="0.25">
      <c r="A734" s="196" t="s">
        <v>1722</v>
      </c>
      <c r="B734" s="197">
        <v>133</v>
      </c>
      <c r="C734" s="197" t="s">
        <v>477</v>
      </c>
      <c r="D734" s="237" t="s">
        <v>34</v>
      </c>
      <c r="E734" s="197" t="s">
        <v>14</v>
      </c>
      <c r="F734" s="197" t="s">
        <v>15</v>
      </c>
      <c r="G734" s="197" t="s">
        <v>1757</v>
      </c>
      <c r="H734" s="197" t="s">
        <v>1758</v>
      </c>
      <c r="I734" s="198">
        <v>43040</v>
      </c>
      <c r="J734" s="199">
        <v>35103</v>
      </c>
    </row>
    <row r="735" spans="1:10" x14ac:dyDescent="0.25">
      <c r="A735" s="196" t="s">
        <v>1722</v>
      </c>
      <c r="B735" s="197">
        <v>134</v>
      </c>
      <c r="C735" s="197" t="s">
        <v>477</v>
      </c>
      <c r="D735" s="237" t="s">
        <v>34</v>
      </c>
      <c r="E735" s="197" t="s">
        <v>14</v>
      </c>
      <c r="F735" s="197" t="s">
        <v>15</v>
      </c>
      <c r="G735" s="197" t="s">
        <v>1759</v>
      </c>
      <c r="H735" s="197" t="s">
        <v>1760</v>
      </c>
      <c r="I735" s="198">
        <v>43040</v>
      </c>
      <c r="J735" s="199">
        <v>35103</v>
      </c>
    </row>
    <row r="736" spans="1:10" ht="26.25" x14ac:dyDescent="0.25">
      <c r="A736" s="196" t="s">
        <v>1722</v>
      </c>
      <c r="B736" s="197">
        <v>145</v>
      </c>
      <c r="C736" s="197" t="s">
        <v>1710</v>
      </c>
      <c r="D736" s="237" t="s">
        <v>34</v>
      </c>
      <c r="E736" s="197" t="s">
        <v>14</v>
      </c>
      <c r="F736" s="197" t="s">
        <v>15</v>
      </c>
      <c r="G736" s="197" t="s">
        <v>1761</v>
      </c>
      <c r="H736" s="197" t="s">
        <v>1762</v>
      </c>
      <c r="I736" s="198">
        <v>43825</v>
      </c>
      <c r="J736" s="199">
        <v>52577</v>
      </c>
    </row>
    <row r="737" spans="1:10" x14ac:dyDescent="0.25">
      <c r="A737" s="196" t="s">
        <v>1722</v>
      </c>
      <c r="B737" s="197">
        <v>146</v>
      </c>
      <c r="C737" s="197" t="s">
        <v>1662</v>
      </c>
      <c r="D737" s="237" t="s">
        <v>34</v>
      </c>
      <c r="E737" s="197" t="s">
        <v>14</v>
      </c>
      <c r="F737" s="197" t="s">
        <v>15</v>
      </c>
      <c r="G737" s="197" t="s">
        <v>1763</v>
      </c>
      <c r="H737" s="197" t="s">
        <v>1764</v>
      </c>
      <c r="I737" s="198">
        <v>44148</v>
      </c>
      <c r="J737" s="199">
        <v>61503</v>
      </c>
    </row>
    <row r="738" spans="1:10" ht="26.25" x14ac:dyDescent="0.25">
      <c r="A738" s="196" t="s">
        <v>1722</v>
      </c>
      <c r="B738" s="197">
        <v>148</v>
      </c>
      <c r="C738" s="197" t="s">
        <v>1665</v>
      </c>
      <c r="D738" s="237" t="s">
        <v>34</v>
      </c>
      <c r="E738" s="197" t="s">
        <v>14</v>
      </c>
      <c r="F738" s="197" t="s">
        <v>15</v>
      </c>
      <c r="G738" s="197" t="s">
        <v>1765</v>
      </c>
      <c r="H738" s="197" t="s">
        <v>1766</v>
      </c>
      <c r="I738" s="198">
        <v>43810</v>
      </c>
      <c r="J738" s="199">
        <v>32640</v>
      </c>
    </row>
    <row r="739" spans="1:10" x14ac:dyDescent="0.25">
      <c r="A739" s="196" t="s">
        <v>1722</v>
      </c>
      <c r="B739" s="197">
        <v>153</v>
      </c>
      <c r="C739" s="197" t="s">
        <v>79</v>
      </c>
      <c r="D739" s="237" t="s">
        <v>34</v>
      </c>
      <c r="E739" s="197" t="s">
        <v>14</v>
      </c>
      <c r="F739" s="197" t="s">
        <v>15</v>
      </c>
      <c r="G739" s="197" t="s">
        <v>1767</v>
      </c>
      <c r="H739" s="197" t="s">
        <v>1768</v>
      </c>
      <c r="I739" s="198">
        <v>45071</v>
      </c>
      <c r="J739" s="199">
        <v>34927</v>
      </c>
    </row>
    <row r="740" spans="1:10" x14ac:dyDescent="0.25">
      <c r="A740" s="196" t="s">
        <v>1722</v>
      </c>
      <c r="B740" s="197">
        <v>154</v>
      </c>
      <c r="C740" s="197" t="s">
        <v>79</v>
      </c>
      <c r="D740" s="237" t="s">
        <v>34</v>
      </c>
      <c r="E740" s="197" t="s">
        <v>14</v>
      </c>
      <c r="F740" s="197" t="s">
        <v>15</v>
      </c>
      <c r="G740" s="197" t="s">
        <v>1769</v>
      </c>
      <c r="H740" s="197" t="s">
        <v>1770</v>
      </c>
      <c r="I740" s="198">
        <v>45071</v>
      </c>
      <c r="J740" s="199">
        <v>34927</v>
      </c>
    </row>
    <row r="741" spans="1:10" x14ac:dyDescent="0.25">
      <c r="A741" s="196" t="s">
        <v>1722</v>
      </c>
      <c r="B741" s="197">
        <v>421</v>
      </c>
      <c r="C741" s="197" t="s">
        <v>363</v>
      </c>
      <c r="D741" s="237" t="s">
        <v>34</v>
      </c>
      <c r="E741" s="197" t="s">
        <v>14</v>
      </c>
      <c r="F741" s="197" t="s">
        <v>15</v>
      </c>
      <c r="G741" s="197" t="s">
        <v>1771</v>
      </c>
      <c r="H741" s="197" t="s">
        <v>1772</v>
      </c>
      <c r="I741" s="198">
        <v>45013</v>
      </c>
      <c r="J741" s="199">
        <v>51220</v>
      </c>
    </row>
    <row r="742" spans="1:10" x14ac:dyDescent="0.25">
      <c r="A742" s="196" t="s">
        <v>1722</v>
      </c>
      <c r="B742" s="197">
        <v>422</v>
      </c>
      <c r="C742" s="361" t="s">
        <v>1773</v>
      </c>
      <c r="D742" s="362" t="s">
        <v>34</v>
      </c>
      <c r="E742" s="361" t="s">
        <v>14</v>
      </c>
      <c r="F742" s="361" t="s">
        <v>15</v>
      </c>
      <c r="G742" s="361" t="s">
        <v>1774</v>
      </c>
      <c r="H742" s="361" t="s">
        <v>1775</v>
      </c>
      <c r="I742" s="198">
        <v>45156</v>
      </c>
      <c r="J742" s="199">
        <v>90863</v>
      </c>
    </row>
    <row r="743" spans="1:10" x14ac:dyDescent="0.25">
      <c r="A743" s="196" t="s">
        <v>1722</v>
      </c>
      <c r="B743" s="197">
        <v>428</v>
      </c>
      <c r="C743" s="361" t="s">
        <v>1776</v>
      </c>
      <c r="D743" s="362" t="s">
        <v>34</v>
      </c>
      <c r="E743" s="361" t="s">
        <v>14</v>
      </c>
      <c r="F743" s="361" t="s">
        <v>15</v>
      </c>
      <c r="G743" s="361"/>
      <c r="H743" s="361" t="s">
        <v>1777</v>
      </c>
      <c r="I743" s="198">
        <v>45574</v>
      </c>
      <c r="J743" s="199">
        <v>42000</v>
      </c>
    </row>
    <row r="744" spans="1:10" x14ac:dyDescent="0.25">
      <c r="A744" s="196" t="s">
        <v>1778</v>
      </c>
      <c r="B744" s="197">
        <v>1</v>
      </c>
      <c r="C744" s="197" t="s">
        <v>1779</v>
      </c>
      <c r="D744" s="237" t="s">
        <v>86</v>
      </c>
      <c r="E744" s="197" t="s">
        <v>87</v>
      </c>
      <c r="F744" s="197" t="s">
        <v>88</v>
      </c>
      <c r="G744" s="197" t="s">
        <v>1780</v>
      </c>
      <c r="H744" s="197" t="s">
        <v>1781</v>
      </c>
      <c r="I744" s="198">
        <v>39014</v>
      </c>
      <c r="J744" s="199">
        <v>33923</v>
      </c>
    </row>
    <row r="745" spans="1:10" x14ac:dyDescent="0.25">
      <c r="A745" s="196" t="s">
        <v>1778</v>
      </c>
      <c r="B745" s="197">
        <v>2</v>
      </c>
      <c r="C745" s="197" t="s">
        <v>1782</v>
      </c>
      <c r="D745" s="237" t="s">
        <v>86</v>
      </c>
      <c r="E745" s="197" t="s">
        <v>87</v>
      </c>
      <c r="F745" s="197" t="s">
        <v>88</v>
      </c>
      <c r="G745" s="197" t="s">
        <v>1783</v>
      </c>
      <c r="H745" s="197" t="s">
        <v>1784</v>
      </c>
      <c r="I745" s="198">
        <v>39065</v>
      </c>
      <c r="J745" s="199">
        <v>30170</v>
      </c>
    </row>
    <row r="746" spans="1:10" x14ac:dyDescent="0.25">
      <c r="A746" s="196" t="s">
        <v>1778</v>
      </c>
      <c r="B746" s="197">
        <v>4</v>
      </c>
      <c r="C746" s="197" t="s">
        <v>1785</v>
      </c>
      <c r="D746" s="237" t="s">
        <v>86</v>
      </c>
      <c r="E746" s="197" t="s">
        <v>87</v>
      </c>
      <c r="F746" s="197" t="s">
        <v>15</v>
      </c>
      <c r="G746" s="197" t="s">
        <v>1786</v>
      </c>
      <c r="H746" s="197" t="s">
        <v>1787</v>
      </c>
      <c r="I746" s="198">
        <v>41172</v>
      </c>
      <c r="J746" s="199">
        <v>46528</v>
      </c>
    </row>
    <row r="747" spans="1:10" x14ac:dyDescent="0.25">
      <c r="A747" s="196" t="s">
        <v>1778</v>
      </c>
      <c r="B747" s="197">
        <v>5</v>
      </c>
      <c r="C747" s="197" t="s">
        <v>384</v>
      </c>
      <c r="D747" s="237" t="s">
        <v>86</v>
      </c>
      <c r="E747" s="197" t="s">
        <v>87</v>
      </c>
      <c r="F747" s="197" t="s">
        <v>88</v>
      </c>
      <c r="G747" s="197" t="s">
        <v>1788</v>
      </c>
      <c r="H747" s="197" t="s">
        <v>1789</v>
      </c>
      <c r="I747" s="198">
        <v>41484</v>
      </c>
      <c r="J747" s="199">
        <v>28482</v>
      </c>
    </row>
    <row r="748" spans="1:10" x14ac:dyDescent="0.25">
      <c r="A748" s="196" t="s">
        <v>1778</v>
      </c>
      <c r="B748" s="197">
        <v>6</v>
      </c>
      <c r="C748" s="197" t="s">
        <v>523</v>
      </c>
      <c r="D748" s="237" t="s">
        <v>86</v>
      </c>
      <c r="E748" s="197" t="s">
        <v>87</v>
      </c>
      <c r="F748" s="197" t="s">
        <v>88</v>
      </c>
      <c r="G748" s="197" t="s">
        <v>1790</v>
      </c>
      <c r="H748" s="197" t="s">
        <v>1791</v>
      </c>
      <c r="I748" s="198">
        <v>41599</v>
      </c>
      <c r="J748" s="199">
        <v>21529</v>
      </c>
    </row>
    <row r="749" spans="1:10" x14ac:dyDescent="0.25">
      <c r="A749" s="196" t="s">
        <v>1778</v>
      </c>
      <c r="B749" s="197">
        <v>7</v>
      </c>
      <c r="C749" s="197" t="s">
        <v>526</v>
      </c>
      <c r="D749" s="237" t="s">
        <v>86</v>
      </c>
      <c r="E749" s="197" t="s">
        <v>87</v>
      </c>
      <c r="F749" s="197" t="s">
        <v>15</v>
      </c>
      <c r="G749" s="197" t="s">
        <v>1792</v>
      </c>
      <c r="H749" s="197" t="s">
        <v>1793</v>
      </c>
      <c r="I749" s="198">
        <v>41691</v>
      </c>
      <c r="J749" s="199">
        <v>29919</v>
      </c>
    </row>
    <row r="750" spans="1:10" x14ac:dyDescent="0.25">
      <c r="A750" s="196" t="s">
        <v>1778</v>
      </c>
      <c r="B750" s="197">
        <v>8</v>
      </c>
      <c r="C750" s="197" t="s">
        <v>1794</v>
      </c>
      <c r="D750" s="237" t="s">
        <v>86</v>
      </c>
      <c r="E750" s="197" t="s">
        <v>87</v>
      </c>
      <c r="F750" s="197" t="s">
        <v>88</v>
      </c>
      <c r="G750" s="197" t="s">
        <v>1795</v>
      </c>
      <c r="H750" s="197" t="s">
        <v>1796</v>
      </c>
      <c r="I750" s="198">
        <v>37445</v>
      </c>
      <c r="J750" s="199">
        <v>31699</v>
      </c>
    </row>
    <row r="751" spans="1:10" x14ac:dyDescent="0.25">
      <c r="A751" s="196" t="s">
        <v>1778</v>
      </c>
      <c r="B751" s="197">
        <v>9</v>
      </c>
      <c r="C751" s="197" t="s">
        <v>1797</v>
      </c>
      <c r="D751" s="237" t="s">
        <v>86</v>
      </c>
      <c r="E751" s="197" t="s">
        <v>87</v>
      </c>
      <c r="F751" s="197" t="s">
        <v>88</v>
      </c>
      <c r="G751" s="197" t="s">
        <v>1798</v>
      </c>
      <c r="H751" s="197" t="s">
        <v>1799</v>
      </c>
      <c r="I751" s="198">
        <v>35915</v>
      </c>
      <c r="J751" s="199">
        <v>18768</v>
      </c>
    </row>
    <row r="752" spans="1:10" x14ac:dyDescent="0.25">
      <c r="A752" s="196" t="s">
        <v>1778</v>
      </c>
      <c r="B752" s="197">
        <v>10</v>
      </c>
      <c r="C752" s="197" t="s">
        <v>61</v>
      </c>
      <c r="D752" s="237" t="s">
        <v>86</v>
      </c>
      <c r="E752" s="197" t="s">
        <v>87</v>
      </c>
      <c r="F752" s="197" t="s">
        <v>15</v>
      </c>
      <c r="G752" s="197" t="s">
        <v>1800</v>
      </c>
      <c r="H752" s="197" t="s">
        <v>1801</v>
      </c>
      <c r="I752" s="198">
        <v>42059</v>
      </c>
      <c r="J752" s="199">
        <v>36251</v>
      </c>
    </row>
    <row r="753" spans="1:10" x14ac:dyDescent="0.25">
      <c r="A753" s="196" t="s">
        <v>1778</v>
      </c>
      <c r="B753" s="197">
        <v>11</v>
      </c>
      <c r="C753" s="197" t="s">
        <v>1802</v>
      </c>
      <c r="D753" s="237" t="s">
        <v>86</v>
      </c>
      <c r="E753" s="197" t="s">
        <v>87</v>
      </c>
      <c r="F753" s="197" t="s">
        <v>88</v>
      </c>
      <c r="G753" s="197" t="s">
        <v>1803</v>
      </c>
      <c r="H753" s="197" t="s">
        <v>1804</v>
      </c>
      <c r="I753" s="198">
        <v>42108</v>
      </c>
      <c r="J753" s="199">
        <v>8500</v>
      </c>
    </row>
    <row r="754" spans="1:10" x14ac:dyDescent="0.25">
      <c r="A754" s="196" t="s">
        <v>1778</v>
      </c>
      <c r="B754" s="197">
        <v>12</v>
      </c>
      <c r="C754" s="197" t="s">
        <v>1805</v>
      </c>
      <c r="D754" s="237" t="s">
        <v>86</v>
      </c>
      <c r="E754" s="197" t="s">
        <v>87</v>
      </c>
      <c r="F754" s="197" t="s">
        <v>15</v>
      </c>
      <c r="G754" s="197" t="s">
        <v>1806</v>
      </c>
      <c r="H754" s="197" t="s">
        <v>1807</v>
      </c>
      <c r="I754" s="198">
        <v>42166</v>
      </c>
      <c r="J754" s="199">
        <v>33126</v>
      </c>
    </row>
    <row r="755" spans="1:10" x14ac:dyDescent="0.25">
      <c r="A755" s="196" t="s">
        <v>1778</v>
      </c>
      <c r="B755" s="197">
        <v>13</v>
      </c>
      <c r="C755" s="197" t="s">
        <v>61</v>
      </c>
      <c r="D755" s="237" t="s">
        <v>86</v>
      </c>
      <c r="E755" s="197" t="s">
        <v>87</v>
      </c>
      <c r="F755" s="197" t="s">
        <v>88</v>
      </c>
      <c r="G755" s="197" t="s">
        <v>1808</v>
      </c>
      <c r="H755" s="197" t="s">
        <v>1809</v>
      </c>
      <c r="I755" s="198">
        <v>42202</v>
      </c>
      <c r="J755" s="199">
        <v>38599</v>
      </c>
    </row>
    <row r="756" spans="1:10" x14ac:dyDescent="0.25">
      <c r="A756" s="196" t="s">
        <v>1778</v>
      </c>
      <c r="B756" s="197">
        <v>14</v>
      </c>
      <c r="C756" s="197" t="s">
        <v>535</v>
      </c>
      <c r="D756" s="237" t="s">
        <v>86</v>
      </c>
      <c r="E756" s="197" t="s">
        <v>87</v>
      </c>
      <c r="F756" s="197" t="s">
        <v>15</v>
      </c>
      <c r="G756" s="197" t="s">
        <v>1810</v>
      </c>
      <c r="H756" s="197" t="s">
        <v>1811</v>
      </c>
      <c r="I756" s="198">
        <v>42417</v>
      </c>
      <c r="J756" s="199">
        <v>33229</v>
      </c>
    </row>
    <row r="757" spans="1:10" x14ac:dyDescent="0.25">
      <c r="A757" s="196" t="s">
        <v>1778</v>
      </c>
      <c r="B757" s="197">
        <v>15</v>
      </c>
      <c r="C757" s="197" t="s">
        <v>1812</v>
      </c>
      <c r="D757" s="237" t="s">
        <v>86</v>
      </c>
      <c r="E757" s="197" t="s">
        <v>87</v>
      </c>
      <c r="F757" s="197" t="s">
        <v>15</v>
      </c>
      <c r="G757" s="197" t="s">
        <v>1813</v>
      </c>
      <c r="H757" s="197" t="s">
        <v>1814</v>
      </c>
      <c r="I757" s="198">
        <v>42450</v>
      </c>
      <c r="J757" s="199">
        <v>40586</v>
      </c>
    </row>
    <row r="758" spans="1:10" ht="26.25" x14ac:dyDescent="0.25">
      <c r="A758" s="196" t="s">
        <v>1778</v>
      </c>
      <c r="B758" s="197">
        <v>16</v>
      </c>
      <c r="C758" s="197" t="s">
        <v>1815</v>
      </c>
      <c r="D758" s="237" t="s">
        <v>86</v>
      </c>
      <c r="E758" s="197" t="s">
        <v>87</v>
      </c>
      <c r="F758" s="197" t="s">
        <v>15</v>
      </c>
      <c r="G758" s="197" t="s">
        <v>1816</v>
      </c>
      <c r="H758" s="197" t="s">
        <v>1817</v>
      </c>
      <c r="I758" s="198">
        <v>42450</v>
      </c>
      <c r="J758" s="199">
        <v>46174</v>
      </c>
    </row>
    <row r="759" spans="1:10" x14ac:dyDescent="0.25">
      <c r="A759" s="196" t="s">
        <v>1778</v>
      </c>
      <c r="B759" s="197">
        <v>17</v>
      </c>
      <c r="C759" s="197" t="s">
        <v>1818</v>
      </c>
      <c r="D759" s="237" t="s">
        <v>86</v>
      </c>
      <c r="E759" s="197" t="s">
        <v>87</v>
      </c>
      <c r="F759" s="197" t="s">
        <v>15</v>
      </c>
      <c r="G759" s="197" t="s">
        <v>1819</v>
      </c>
      <c r="H759" s="197" t="s">
        <v>1820</v>
      </c>
      <c r="I759" s="198">
        <v>42695</v>
      </c>
      <c r="J759" s="199">
        <v>16783</v>
      </c>
    </row>
    <row r="760" spans="1:10" x14ac:dyDescent="0.25">
      <c r="A760" s="196" t="s">
        <v>1778</v>
      </c>
      <c r="B760" s="197">
        <v>19</v>
      </c>
      <c r="C760" s="197" t="s">
        <v>1821</v>
      </c>
      <c r="D760" s="237" t="s">
        <v>86</v>
      </c>
      <c r="E760" s="197" t="s">
        <v>87</v>
      </c>
      <c r="F760" s="197" t="s">
        <v>15</v>
      </c>
      <c r="G760" s="197" t="s">
        <v>1822</v>
      </c>
      <c r="H760" s="197" t="s">
        <v>1823</v>
      </c>
      <c r="I760" s="198">
        <v>44168</v>
      </c>
      <c r="J760" s="199">
        <v>64269</v>
      </c>
    </row>
    <row r="761" spans="1:10" x14ac:dyDescent="0.25">
      <c r="A761" s="196" t="s">
        <v>1778</v>
      </c>
      <c r="B761" s="197">
        <v>20</v>
      </c>
      <c r="C761" s="197" t="s">
        <v>1824</v>
      </c>
      <c r="D761" s="237" t="s">
        <v>86</v>
      </c>
      <c r="E761" s="197" t="s">
        <v>87</v>
      </c>
      <c r="F761" s="197" t="s">
        <v>15</v>
      </c>
      <c r="G761" s="197" t="s">
        <v>1825</v>
      </c>
      <c r="H761" s="197" t="s">
        <v>1826</v>
      </c>
      <c r="I761" s="198">
        <v>44376</v>
      </c>
      <c r="J761" s="199">
        <v>66731</v>
      </c>
    </row>
    <row r="762" spans="1:10" x14ac:dyDescent="0.25">
      <c r="A762" s="196" t="s">
        <v>1778</v>
      </c>
      <c r="B762" s="197">
        <v>21</v>
      </c>
      <c r="C762" s="197" t="s">
        <v>1827</v>
      </c>
      <c r="D762" s="237" t="s">
        <v>86</v>
      </c>
      <c r="E762" s="197" t="s">
        <v>87</v>
      </c>
      <c r="F762" s="197" t="s">
        <v>15</v>
      </c>
      <c r="G762" s="197" t="s">
        <v>1828</v>
      </c>
      <c r="H762" s="197" t="s">
        <v>1829</v>
      </c>
      <c r="I762" s="198">
        <v>44403</v>
      </c>
      <c r="J762" s="199">
        <v>83992</v>
      </c>
    </row>
    <row r="763" spans="1:10" x14ac:dyDescent="0.25">
      <c r="A763" s="196" t="s">
        <v>1778</v>
      </c>
      <c r="B763" s="197">
        <v>22</v>
      </c>
      <c r="C763" s="197" t="s">
        <v>440</v>
      </c>
      <c r="D763" s="237" t="s">
        <v>86</v>
      </c>
      <c r="E763" s="197" t="s">
        <v>87</v>
      </c>
      <c r="F763" s="197" t="s">
        <v>15</v>
      </c>
      <c r="G763" s="197" t="s">
        <v>1830</v>
      </c>
      <c r="H763" s="197" t="s">
        <v>1831</v>
      </c>
      <c r="I763" s="198">
        <v>44542</v>
      </c>
      <c r="J763" s="199">
        <v>41504</v>
      </c>
    </row>
    <row r="764" spans="1:10" x14ac:dyDescent="0.25">
      <c r="A764" s="196" t="s">
        <v>1778</v>
      </c>
      <c r="B764" s="197">
        <v>23</v>
      </c>
      <c r="C764" s="197" t="s">
        <v>440</v>
      </c>
      <c r="D764" s="237" t="s">
        <v>86</v>
      </c>
      <c r="E764" s="197" t="s">
        <v>87</v>
      </c>
      <c r="F764" s="197" t="s">
        <v>15</v>
      </c>
      <c r="G764" s="197" t="s">
        <v>1832</v>
      </c>
      <c r="H764" s="197" t="s">
        <v>1833</v>
      </c>
      <c r="I764" s="198">
        <v>44543</v>
      </c>
      <c r="J764" s="199">
        <v>41504</v>
      </c>
    </row>
    <row r="765" spans="1:10" x14ac:dyDescent="0.25">
      <c r="A765" s="196" t="s">
        <v>1778</v>
      </c>
      <c r="B765" s="197">
        <v>24</v>
      </c>
      <c r="C765" s="197" t="s">
        <v>440</v>
      </c>
      <c r="D765" s="237" t="s">
        <v>86</v>
      </c>
      <c r="E765" s="197" t="s">
        <v>87</v>
      </c>
      <c r="F765" s="197" t="s">
        <v>15</v>
      </c>
      <c r="G765" s="197" t="s">
        <v>1834</v>
      </c>
      <c r="H765" s="197" t="s">
        <v>1835</v>
      </c>
      <c r="I765" s="198">
        <v>44543</v>
      </c>
      <c r="J765" s="199">
        <v>41504</v>
      </c>
    </row>
    <row r="766" spans="1:10" x14ac:dyDescent="0.25">
      <c r="A766" s="196" t="s">
        <v>1778</v>
      </c>
      <c r="B766" s="197">
        <v>25</v>
      </c>
      <c r="C766" s="197" t="s">
        <v>1836</v>
      </c>
      <c r="D766" s="237" t="s">
        <v>86</v>
      </c>
      <c r="E766" s="197" t="s">
        <v>87</v>
      </c>
      <c r="F766" s="197" t="s">
        <v>15</v>
      </c>
      <c r="G766" s="197" t="s">
        <v>1837</v>
      </c>
      <c r="H766" s="197" t="s">
        <v>1838</v>
      </c>
      <c r="I766" s="198">
        <v>41690</v>
      </c>
      <c r="J766" s="199">
        <v>19720</v>
      </c>
    </row>
    <row r="767" spans="1:10" x14ac:dyDescent="0.25">
      <c r="A767" s="196" t="s">
        <v>1778</v>
      </c>
      <c r="B767" s="197">
        <v>26</v>
      </c>
      <c r="C767" s="197" t="s">
        <v>526</v>
      </c>
      <c r="D767" s="237" t="s">
        <v>86</v>
      </c>
      <c r="E767" s="197" t="s">
        <v>87</v>
      </c>
      <c r="F767" s="197" t="s">
        <v>15</v>
      </c>
      <c r="G767" s="197" t="s">
        <v>1839</v>
      </c>
      <c r="H767" s="197" t="s">
        <v>1840</v>
      </c>
      <c r="I767" s="198">
        <v>41682</v>
      </c>
      <c r="J767" s="199">
        <v>28468</v>
      </c>
    </row>
    <row r="768" spans="1:10" x14ac:dyDescent="0.25">
      <c r="A768" s="196" t="s">
        <v>1778</v>
      </c>
      <c r="B768" s="197">
        <v>27</v>
      </c>
      <c r="C768" s="197" t="s">
        <v>1707</v>
      </c>
      <c r="D768" s="237" t="s">
        <v>86</v>
      </c>
      <c r="E768" s="197" t="s">
        <v>87</v>
      </c>
      <c r="F768" s="197" t="s">
        <v>15</v>
      </c>
      <c r="G768" s="197" t="s">
        <v>1841</v>
      </c>
      <c r="H768" s="197" t="s">
        <v>1842</v>
      </c>
      <c r="I768" s="198">
        <v>42481</v>
      </c>
      <c r="J768" s="199">
        <v>52785</v>
      </c>
    </row>
    <row r="769" spans="1:10" x14ac:dyDescent="0.25">
      <c r="A769" s="196" t="s">
        <v>1778</v>
      </c>
      <c r="B769" s="197">
        <v>28</v>
      </c>
      <c r="C769" s="197" t="s">
        <v>1635</v>
      </c>
      <c r="D769" s="237" t="s">
        <v>86</v>
      </c>
      <c r="E769" s="197" t="s">
        <v>87</v>
      </c>
      <c r="F769" s="197" t="s">
        <v>15</v>
      </c>
      <c r="G769" s="197"/>
      <c r="H769" s="197" t="s">
        <v>1843</v>
      </c>
      <c r="I769" s="198">
        <v>43804</v>
      </c>
      <c r="J769" s="199">
        <v>19851</v>
      </c>
    </row>
    <row r="770" spans="1:10" x14ac:dyDescent="0.25">
      <c r="A770" s="196" t="s">
        <v>1778</v>
      </c>
      <c r="B770" s="197">
        <v>29</v>
      </c>
      <c r="C770" s="361" t="s">
        <v>1776</v>
      </c>
      <c r="D770" s="362" t="s">
        <v>86</v>
      </c>
      <c r="E770" s="361" t="s">
        <v>87</v>
      </c>
      <c r="F770" s="361" t="s">
        <v>15</v>
      </c>
      <c r="G770" s="361"/>
      <c r="H770" s="361" t="s">
        <v>1844</v>
      </c>
      <c r="I770" s="198">
        <v>45574</v>
      </c>
      <c r="J770" s="199">
        <v>42000</v>
      </c>
    </row>
    <row r="771" spans="1:10" x14ac:dyDescent="0.25">
      <c r="A771" s="196" t="s">
        <v>1845</v>
      </c>
      <c r="B771" s="197">
        <v>1</v>
      </c>
      <c r="C771" s="197" t="s">
        <v>1665</v>
      </c>
      <c r="D771" s="237" t="s">
        <v>86</v>
      </c>
      <c r="E771" s="197" t="s">
        <v>87</v>
      </c>
      <c r="F771" s="197" t="s">
        <v>15</v>
      </c>
      <c r="G771" s="197" t="s">
        <v>1846</v>
      </c>
      <c r="H771" s="197" t="s">
        <v>1847</v>
      </c>
      <c r="I771" s="198">
        <v>43752</v>
      </c>
      <c r="J771" s="199">
        <v>32640</v>
      </c>
    </row>
    <row r="772" spans="1:10" x14ac:dyDescent="0.25">
      <c r="A772" s="196" t="s">
        <v>1845</v>
      </c>
      <c r="B772" s="197">
        <v>2</v>
      </c>
      <c r="C772" s="197" t="s">
        <v>1015</v>
      </c>
      <c r="D772" s="237" t="s">
        <v>86</v>
      </c>
      <c r="E772" s="197" t="s">
        <v>87</v>
      </c>
      <c r="F772" s="197" t="s">
        <v>15</v>
      </c>
      <c r="G772" s="197" t="s">
        <v>1848</v>
      </c>
      <c r="H772" s="197" t="s">
        <v>1849</v>
      </c>
      <c r="I772" s="198">
        <v>44386</v>
      </c>
      <c r="J772" s="199">
        <v>40338</v>
      </c>
    </row>
    <row r="773" spans="1:10" x14ac:dyDescent="0.25">
      <c r="A773" s="196" t="s">
        <v>1845</v>
      </c>
      <c r="B773" s="197">
        <v>3</v>
      </c>
      <c r="C773" s="197" t="s">
        <v>1850</v>
      </c>
      <c r="D773" s="237" t="s">
        <v>86</v>
      </c>
      <c r="E773" s="197" t="s">
        <v>87</v>
      </c>
      <c r="F773" s="197" t="s">
        <v>88</v>
      </c>
      <c r="G773" s="197" t="s">
        <v>1851</v>
      </c>
      <c r="H773" s="197" t="s">
        <v>1852</v>
      </c>
      <c r="I773" s="198">
        <v>41613</v>
      </c>
      <c r="J773" s="199">
        <v>26735</v>
      </c>
    </row>
    <row r="774" spans="1:10" x14ac:dyDescent="0.25">
      <c r="A774" s="196" t="s">
        <v>1845</v>
      </c>
      <c r="B774" s="197">
        <v>4</v>
      </c>
      <c r="C774" s="197" t="s">
        <v>1853</v>
      </c>
      <c r="D774" s="237" t="s">
        <v>86</v>
      </c>
      <c r="E774" s="197" t="s">
        <v>87</v>
      </c>
      <c r="F774" s="197" t="s">
        <v>88</v>
      </c>
      <c r="G774" s="197" t="s">
        <v>1854</v>
      </c>
      <c r="H774" s="197" t="s">
        <v>1855</v>
      </c>
      <c r="I774" s="198">
        <v>41698</v>
      </c>
      <c r="J774" s="199">
        <v>32049</v>
      </c>
    </row>
    <row r="775" spans="1:10" x14ac:dyDescent="0.25">
      <c r="A775" s="196" t="s">
        <v>1845</v>
      </c>
      <c r="B775" s="197">
        <v>6</v>
      </c>
      <c r="C775" s="197" t="s">
        <v>1856</v>
      </c>
      <c r="D775" s="237" t="s">
        <v>86</v>
      </c>
      <c r="E775" s="197" t="s">
        <v>87</v>
      </c>
      <c r="F775" s="197" t="s">
        <v>88</v>
      </c>
      <c r="G775" s="197" t="s">
        <v>1857</v>
      </c>
      <c r="H775" s="197" t="s">
        <v>1858</v>
      </c>
      <c r="I775" s="198">
        <v>42054</v>
      </c>
      <c r="J775" s="199">
        <v>33000</v>
      </c>
    </row>
    <row r="776" spans="1:10" x14ac:dyDescent="0.25">
      <c r="A776" s="196" t="s">
        <v>1845</v>
      </c>
      <c r="B776" s="197">
        <v>8</v>
      </c>
      <c r="C776" s="197" t="s">
        <v>1477</v>
      </c>
      <c r="D776" s="237" t="s">
        <v>86</v>
      </c>
      <c r="E776" s="197" t="s">
        <v>87</v>
      </c>
      <c r="F776" s="197" t="s">
        <v>15</v>
      </c>
      <c r="G776" s="201" t="s">
        <v>1859</v>
      </c>
      <c r="H776" s="197" t="s">
        <v>1860</v>
      </c>
      <c r="I776" s="198">
        <v>44727</v>
      </c>
      <c r="J776" s="199">
        <v>48306</v>
      </c>
    </row>
    <row r="777" spans="1:10" x14ac:dyDescent="0.25">
      <c r="A777" s="196" t="s">
        <v>1845</v>
      </c>
      <c r="B777" s="197">
        <v>9</v>
      </c>
      <c r="C777" s="197" t="s">
        <v>1861</v>
      </c>
      <c r="D777" s="237" t="s">
        <v>86</v>
      </c>
      <c r="E777" s="197" t="s">
        <v>87</v>
      </c>
      <c r="F777" s="197" t="s">
        <v>15</v>
      </c>
      <c r="G777" s="201" t="s">
        <v>1862</v>
      </c>
      <c r="H777" s="197" t="s">
        <v>1863</v>
      </c>
      <c r="I777" s="198">
        <v>44868</v>
      </c>
      <c r="J777" s="199">
        <v>55825</v>
      </c>
    </row>
    <row r="778" spans="1:10" x14ac:dyDescent="0.25">
      <c r="A778" s="196" t="s">
        <v>1845</v>
      </c>
      <c r="B778" s="197">
        <v>10</v>
      </c>
      <c r="C778" s="197" t="s">
        <v>1805</v>
      </c>
      <c r="D778" s="237" t="s">
        <v>86</v>
      </c>
      <c r="E778" s="197" t="s">
        <v>87</v>
      </c>
      <c r="F778" s="197" t="s">
        <v>88</v>
      </c>
      <c r="G778" s="197" t="s">
        <v>1864</v>
      </c>
      <c r="H778" s="197" t="s">
        <v>1865</v>
      </c>
      <c r="I778" s="198">
        <v>42647</v>
      </c>
      <c r="J778" s="199">
        <v>22585</v>
      </c>
    </row>
    <row r="779" spans="1:10" x14ac:dyDescent="0.25">
      <c r="A779" s="196" t="s">
        <v>1845</v>
      </c>
      <c r="B779" s="197">
        <v>11</v>
      </c>
      <c r="C779" s="197" t="s">
        <v>79</v>
      </c>
      <c r="D779" s="237" t="s">
        <v>86</v>
      </c>
      <c r="E779" s="197" t="s">
        <v>87</v>
      </c>
      <c r="F779" s="197" t="s">
        <v>15</v>
      </c>
      <c r="G779" s="197" t="s">
        <v>1866</v>
      </c>
      <c r="H779" s="197" t="s">
        <v>1867</v>
      </c>
      <c r="I779" s="198">
        <v>44958</v>
      </c>
      <c r="J779" s="199">
        <v>34456</v>
      </c>
    </row>
    <row r="780" spans="1:10" x14ac:dyDescent="0.25">
      <c r="A780" s="196" t="s">
        <v>1845</v>
      </c>
      <c r="B780" s="197">
        <v>12</v>
      </c>
      <c r="C780" s="197" t="s">
        <v>440</v>
      </c>
      <c r="D780" s="237" t="s">
        <v>86</v>
      </c>
      <c r="E780" s="197" t="s">
        <v>87</v>
      </c>
      <c r="F780" s="197" t="s">
        <v>15</v>
      </c>
      <c r="G780" s="197" t="s">
        <v>1868</v>
      </c>
      <c r="H780" s="197" t="s">
        <v>1869</v>
      </c>
      <c r="I780" s="198">
        <v>44953</v>
      </c>
      <c r="J780" s="199">
        <v>45920</v>
      </c>
    </row>
    <row r="781" spans="1:10" x14ac:dyDescent="0.25">
      <c r="A781" s="196" t="s">
        <v>1845</v>
      </c>
      <c r="B781" s="197">
        <v>13</v>
      </c>
      <c r="C781" s="197" t="s">
        <v>440</v>
      </c>
      <c r="D781" s="237" t="s">
        <v>86</v>
      </c>
      <c r="E781" s="197" t="s">
        <v>87</v>
      </c>
      <c r="F781" s="197" t="s">
        <v>15</v>
      </c>
      <c r="G781" s="197" t="s">
        <v>1870</v>
      </c>
      <c r="H781" s="197" t="s">
        <v>1871</v>
      </c>
      <c r="I781" s="198">
        <v>44953</v>
      </c>
      <c r="J781" s="199">
        <v>45920</v>
      </c>
    </row>
    <row r="782" spans="1:10" x14ac:dyDescent="0.25">
      <c r="A782" s="196" t="s">
        <v>1845</v>
      </c>
      <c r="B782" s="197">
        <v>14</v>
      </c>
      <c r="C782" s="197" t="s">
        <v>1872</v>
      </c>
      <c r="D782" s="237" t="s">
        <v>86</v>
      </c>
      <c r="E782" s="197" t="s">
        <v>87</v>
      </c>
      <c r="F782" s="197" t="s">
        <v>15</v>
      </c>
      <c r="G782" s="197" t="s">
        <v>1873</v>
      </c>
      <c r="H782" s="197" t="s">
        <v>1874</v>
      </c>
      <c r="I782" s="198">
        <v>42340</v>
      </c>
      <c r="J782" s="199">
        <v>39000</v>
      </c>
    </row>
    <row r="783" spans="1:10" x14ac:dyDescent="0.25">
      <c r="A783" s="196" t="s">
        <v>1845</v>
      </c>
      <c r="B783" s="197">
        <v>15</v>
      </c>
      <c r="C783" s="197" t="s">
        <v>163</v>
      </c>
      <c r="D783" s="237" t="s">
        <v>86</v>
      </c>
      <c r="E783" s="197" t="s">
        <v>87</v>
      </c>
      <c r="F783" s="197" t="s">
        <v>15</v>
      </c>
      <c r="G783" s="201" t="s">
        <v>1875</v>
      </c>
      <c r="H783" s="197" t="s">
        <v>1876</v>
      </c>
      <c r="I783" s="198">
        <v>45061</v>
      </c>
      <c r="J783" s="199">
        <v>51035</v>
      </c>
    </row>
    <row r="784" spans="1:10" x14ac:dyDescent="0.25">
      <c r="A784" s="196" t="s">
        <v>1845</v>
      </c>
      <c r="B784" s="197">
        <v>16</v>
      </c>
      <c r="C784" s="197" t="s">
        <v>1877</v>
      </c>
      <c r="D784" s="237" t="s">
        <v>86</v>
      </c>
      <c r="E784" s="197" t="s">
        <v>87</v>
      </c>
      <c r="F784" s="197" t="s">
        <v>15</v>
      </c>
      <c r="G784" s="201" t="s">
        <v>1878</v>
      </c>
      <c r="H784" s="197" t="s">
        <v>1879</v>
      </c>
      <c r="I784" s="198">
        <v>45061</v>
      </c>
      <c r="J784" s="199">
        <v>55552</v>
      </c>
    </row>
    <row r="785" spans="1:10" x14ac:dyDescent="0.25">
      <c r="A785" s="196" t="s">
        <v>1845</v>
      </c>
      <c r="B785" s="197">
        <v>17</v>
      </c>
      <c r="C785" s="197" t="s">
        <v>1877</v>
      </c>
      <c r="D785" s="237" t="s">
        <v>86</v>
      </c>
      <c r="E785" s="197" t="s">
        <v>87</v>
      </c>
      <c r="F785" s="197" t="s">
        <v>15</v>
      </c>
      <c r="G785" s="201" t="s">
        <v>1880</v>
      </c>
      <c r="H785" s="197" t="s">
        <v>1881</v>
      </c>
      <c r="I785" s="198">
        <v>45061</v>
      </c>
      <c r="J785" s="199">
        <v>55552</v>
      </c>
    </row>
    <row r="786" spans="1:10" x14ac:dyDescent="0.25">
      <c r="A786" s="196" t="s">
        <v>1845</v>
      </c>
      <c r="B786" s="197">
        <v>18</v>
      </c>
      <c r="C786" s="197" t="s">
        <v>284</v>
      </c>
      <c r="D786" s="237" t="s">
        <v>86</v>
      </c>
      <c r="E786" s="197" t="s">
        <v>87</v>
      </c>
      <c r="F786" s="197" t="s">
        <v>15</v>
      </c>
      <c r="G786" s="197" t="s">
        <v>1882</v>
      </c>
      <c r="H786" s="197" t="s">
        <v>1883</v>
      </c>
      <c r="I786" s="198">
        <v>44454</v>
      </c>
      <c r="J786" s="199">
        <v>43606</v>
      </c>
    </row>
    <row r="787" spans="1:10" x14ac:dyDescent="0.25">
      <c r="A787" s="196" t="s">
        <v>1845</v>
      </c>
      <c r="B787" s="197">
        <v>20</v>
      </c>
      <c r="C787" s="197" t="s">
        <v>1884</v>
      </c>
      <c r="D787" s="237" t="s">
        <v>86</v>
      </c>
      <c r="E787" s="197" t="s">
        <v>87</v>
      </c>
      <c r="F787" s="197" t="s">
        <v>15</v>
      </c>
      <c r="G787" s="197" t="s">
        <v>1885</v>
      </c>
      <c r="H787" s="197" t="s">
        <v>1886</v>
      </c>
      <c r="I787" s="198">
        <v>41834</v>
      </c>
      <c r="J787" s="199">
        <v>33985</v>
      </c>
    </row>
    <row r="788" spans="1:10" x14ac:dyDescent="0.25">
      <c r="A788" s="196" t="s">
        <v>1845</v>
      </c>
      <c r="B788" s="197">
        <v>21</v>
      </c>
      <c r="C788" s="197" t="s">
        <v>281</v>
      </c>
      <c r="D788" s="237" t="s">
        <v>86</v>
      </c>
      <c r="E788" s="197" t="s">
        <v>87</v>
      </c>
      <c r="F788" s="197" t="s">
        <v>15</v>
      </c>
      <c r="G788" s="197" t="s">
        <v>1887</v>
      </c>
      <c r="H788" s="197" t="s">
        <v>1888</v>
      </c>
      <c r="I788" s="198">
        <v>44470</v>
      </c>
      <c r="J788" s="199">
        <v>37270</v>
      </c>
    </row>
    <row r="789" spans="1:10" x14ac:dyDescent="0.25">
      <c r="A789" s="196" t="s">
        <v>1845</v>
      </c>
      <c r="B789" s="197">
        <v>22</v>
      </c>
      <c r="C789" s="361" t="s">
        <v>79</v>
      </c>
      <c r="D789" s="362" t="s">
        <v>86</v>
      </c>
      <c r="E789" s="361" t="s">
        <v>87</v>
      </c>
      <c r="F789" s="361" t="s">
        <v>15</v>
      </c>
      <c r="G789" s="361" t="s">
        <v>1889</v>
      </c>
      <c r="H789" s="361" t="s">
        <v>1890</v>
      </c>
      <c r="I789" s="198">
        <v>45194</v>
      </c>
      <c r="J789" s="199">
        <v>36006</v>
      </c>
    </row>
    <row r="790" spans="1:10" x14ac:dyDescent="0.25">
      <c r="A790" s="196" t="s">
        <v>1845</v>
      </c>
      <c r="B790" s="197">
        <v>23</v>
      </c>
      <c r="C790" s="197" t="s">
        <v>94</v>
      </c>
      <c r="D790" s="237" t="s">
        <v>86</v>
      </c>
      <c r="E790" s="197" t="s">
        <v>87</v>
      </c>
      <c r="F790" s="197" t="s">
        <v>15</v>
      </c>
      <c r="G790" s="197" t="s">
        <v>1891</v>
      </c>
      <c r="H790" s="197" t="s">
        <v>1892</v>
      </c>
      <c r="I790" s="198">
        <v>42299</v>
      </c>
      <c r="J790" s="199">
        <v>22489</v>
      </c>
    </row>
    <row r="791" spans="1:10" x14ac:dyDescent="0.25">
      <c r="A791" s="196" t="s">
        <v>1845</v>
      </c>
      <c r="B791" s="197">
        <v>24</v>
      </c>
      <c r="C791" s="361" t="s">
        <v>1032</v>
      </c>
      <c r="D791" s="362" t="s">
        <v>86</v>
      </c>
      <c r="E791" s="361" t="s">
        <v>87</v>
      </c>
      <c r="F791" s="361" t="s">
        <v>15</v>
      </c>
      <c r="G791" s="363" t="s">
        <v>1893</v>
      </c>
      <c r="H791" s="361" t="s">
        <v>1894</v>
      </c>
      <c r="I791" s="198">
        <v>45194</v>
      </c>
      <c r="J791" s="199">
        <v>54619</v>
      </c>
    </row>
    <row r="792" spans="1:10" x14ac:dyDescent="0.25">
      <c r="A792" s="196" t="s">
        <v>1845</v>
      </c>
      <c r="B792" s="197">
        <v>25</v>
      </c>
      <c r="C792" s="197" t="s">
        <v>281</v>
      </c>
      <c r="D792" s="237" t="s">
        <v>86</v>
      </c>
      <c r="E792" s="197" t="s">
        <v>87</v>
      </c>
      <c r="F792" s="197" t="s">
        <v>15</v>
      </c>
      <c r="G792" s="197" t="s">
        <v>1895</v>
      </c>
      <c r="H792" s="197" t="s">
        <v>1896</v>
      </c>
      <c r="I792" s="198">
        <v>44473</v>
      </c>
      <c r="J792" s="199">
        <v>37270</v>
      </c>
    </row>
    <row r="793" spans="1:10" x14ac:dyDescent="0.25">
      <c r="A793" s="196" t="s">
        <v>1845</v>
      </c>
      <c r="B793" s="197">
        <v>26</v>
      </c>
      <c r="C793" s="361" t="s">
        <v>163</v>
      </c>
      <c r="D793" s="362" t="s">
        <v>86</v>
      </c>
      <c r="E793" s="361" t="s">
        <v>87</v>
      </c>
      <c r="F793" s="361" t="s">
        <v>15</v>
      </c>
      <c r="G793" s="363" t="s">
        <v>1897</v>
      </c>
      <c r="H793" s="361" t="s">
        <v>1898</v>
      </c>
      <c r="I793" s="198">
        <v>45257</v>
      </c>
      <c r="J793" s="199">
        <v>47265</v>
      </c>
    </row>
    <row r="794" spans="1:10" x14ac:dyDescent="0.25">
      <c r="A794" s="196" t="s">
        <v>1845</v>
      </c>
      <c r="B794" s="197">
        <v>27</v>
      </c>
      <c r="C794" s="197" t="s">
        <v>163</v>
      </c>
      <c r="D794" s="237" t="s">
        <v>86</v>
      </c>
      <c r="E794" s="197" t="s">
        <v>87</v>
      </c>
      <c r="F794" s="197" t="s">
        <v>15</v>
      </c>
      <c r="G794" s="197" t="s">
        <v>1899</v>
      </c>
      <c r="H794" s="197" t="s">
        <v>1900</v>
      </c>
      <c r="I794" s="198">
        <v>45121</v>
      </c>
      <c r="J794" s="199">
        <v>49703</v>
      </c>
    </row>
    <row r="795" spans="1:10" x14ac:dyDescent="0.25">
      <c r="A795" s="196" t="s">
        <v>1845</v>
      </c>
      <c r="B795" s="197">
        <v>28</v>
      </c>
      <c r="C795" s="361" t="s">
        <v>1032</v>
      </c>
      <c r="D795" s="362" t="s">
        <v>86</v>
      </c>
      <c r="E795" s="361" t="s">
        <v>87</v>
      </c>
      <c r="F795" s="361" t="s">
        <v>15</v>
      </c>
      <c r="G795" s="363" t="s">
        <v>1901</v>
      </c>
      <c r="H795" s="361" t="s">
        <v>1902</v>
      </c>
      <c r="I795" s="198">
        <v>45322</v>
      </c>
      <c r="J795" s="199">
        <v>55979</v>
      </c>
    </row>
    <row r="796" spans="1:10" x14ac:dyDescent="0.25">
      <c r="A796" s="196" t="s">
        <v>1845</v>
      </c>
      <c r="B796" s="197">
        <v>29</v>
      </c>
      <c r="C796" s="361" t="s">
        <v>18</v>
      </c>
      <c r="D796" s="362" t="s">
        <v>86</v>
      </c>
      <c r="E796" s="361" t="s">
        <v>87</v>
      </c>
      <c r="F796" s="361" t="s">
        <v>15</v>
      </c>
      <c r="G796" s="363" t="s">
        <v>1903</v>
      </c>
      <c r="H796" s="361" t="s">
        <v>1904</v>
      </c>
      <c r="I796" s="198">
        <v>45335</v>
      </c>
      <c r="J796" s="199">
        <v>57432</v>
      </c>
    </row>
    <row r="797" spans="1:10" x14ac:dyDescent="0.25">
      <c r="A797" s="196" t="s">
        <v>1845</v>
      </c>
      <c r="B797" s="197">
        <v>30</v>
      </c>
      <c r="C797" s="361" t="s">
        <v>18</v>
      </c>
      <c r="D797" s="362" t="s">
        <v>86</v>
      </c>
      <c r="E797" s="361" t="s">
        <v>87</v>
      </c>
      <c r="F797" s="361" t="s">
        <v>15</v>
      </c>
      <c r="G797" s="363" t="s">
        <v>1905</v>
      </c>
      <c r="H797" s="361" t="s">
        <v>1906</v>
      </c>
      <c r="I797" s="198">
        <v>45335</v>
      </c>
      <c r="J797" s="199">
        <v>57432</v>
      </c>
    </row>
    <row r="798" spans="1:10" x14ac:dyDescent="0.25">
      <c r="A798" s="196" t="s">
        <v>1845</v>
      </c>
      <c r="B798" s="197">
        <v>31</v>
      </c>
      <c r="C798" s="197" t="s">
        <v>58</v>
      </c>
      <c r="D798" s="237" t="s">
        <v>86</v>
      </c>
      <c r="E798" s="197" t="s">
        <v>87</v>
      </c>
      <c r="F798" s="197" t="s">
        <v>15</v>
      </c>
      <c r="G798" s="197" t="s">
        <v>1907</v>
      </c>
      <c r="H798" s="197" t="s">
        <v>1908</v>
      </c>
      <c r="I798" s="198">
        <v>43045</v>
      </c>
      <c r="J798" s="199">
        <v>32391</v>
      </c>
    </row>
    <row r="799" spans="1:10" x14ac:dyDescent="0.25">
      <c r="A799" s="196" t="s">
        <v>1845</v>
      </c>
      <c r="B799" s="197">
        <v>32</v>
      </c>
      <c r="C799" s="361" t="s">
        <v>18</v>
      </c>
      <c r="D799" s="362" t="s">
        <v>86</v>
      </c>
      <c r="E799" s="361" t="s">
        <v>87</v>
      </c>
      <c r="F799" s="361" t="s">
        <v>15</v>
      </c>
      <c r="G799" s="363" t="s">
        <v>1909</v>
      </c>
      <c r="H799" s="361" t="s">
        <v>1910</v>
      </c>
      <c r="I799" s="198">
        <v>45418</v>
      </c>
      <c r="J799" s="199">
        <v>56341</v>
      </c>
    </row>
    <row r="800" spans="1:10" x14ac:dyDescent="0.25">
      <c r="A800" s="196" t="s">
        <v>1845</v>
      </c>
      <c r="B800" s="197">
        <v>33</v>
      </c>
      <c r="C800" s="361" t="s">
        <v>18</v>
      </c>
      <c r="D800" s="362" t="s">
        <v>86</v>
      </c>
      <c r="E800" s="361" t="s">
        <v>87</v>
      </c>
      <c r="F800" s="361" t="s">
        <v>15</v>
      </c>
      <c r="G800" s="363" t="s">
        <v>1911</v>
      </c>
      <c r="H800" s="361" t="s">
        <v>1912</v>
      </c>
      <c r="I800" s="198">
        <v>45460</v>
      </c>
      <c r="J800" s="199">
        <v>60985</v>
      </c>
    </row>
    <row r="801" spans="1:10" x14ac:dyDescent="0.25">
      <c r="A801" s="196" t="s">
        <v>1845</v>
      </c>
      <c r="B801" s="197">
        <v>34</v>
      </c>
      <c r="C801" s="197" t="s">
        <v>105</v>
      </c>
      <c r="D801" s="237" t="s">
        <v>86</v>
      </c>
      <c r="E801" s="197" t="s">
        <v>87</v>
      </c>
      <c r="F801" s="197" t="s">
        <v>15</v>
      </c>
      <c r="G801" s="197" t="s">
        <v>1913</v>
      </c>
      <c r="H801" s="197" t="s">
        <v>1914</v>
      </c>
      <c r="I801" s="198">
        <v>43700</v>
      </c>
      <c r="J801" s="199">
        <v>44384</v>
      </c>
    </row>
    <row r="802" spans="1:10" x14ac:dyDescent="0.25">
      <c r="A802" s="196" t="s">
        <v>1845</v>
      </c>
      <c r="B802" s="197">
        <v>35</v>
      </c>
      <c r="C802" s="361" t="s">
        <v>408</v>
      </c>
      <c r="D802" s="362" t="s">
        <v>86</v>
      </c>
      <c r="E802" s="361" t="s">
        <v>87</v>
      </c>
      <c r="F802" s="361" t="s">
        <v>15</v>
      </c>
      <c r="G802" s="363" t="s">
        <v>1915</v>
      </c>
      <c r="H802" s="361" t="s">
        <v>1916</v>
      </c>
      <c r="I802" s="198">
        <v>45510</v>
      </c>
      <c r="J802" s="199">
        <v>51052</v>
      </c>
    </row>
    <row r="803" spans="1:10" x14ac:dyDescent="0.25">
      <c r="A803" s="196" t="s">
        <v>1845</v>
      </c>
      <c r="B803" s="197">
        <v>36</v>
      </c>
      <c r="C803" s="361" t="s">
        <v>18</v>
      </c>
      <c r="D803" s="362" t="s">
        <v>86</v>
      </c>
      <c r="E803" s="361" t="s">
        <v>87</v>
      </c>
      <c r="F803" s="361" t="s">
        <v>15</v>
      </c>
      <c r="G803" s="363" t="s">
        <v>1917</v>
      </c>
      <c r="H803" s="361" t="s">
        <v>1918</v>
      </c>
      <c r="I803" s="198">
        <v>45545</v>
      </c>
      <c r="J803" s="199">
        <v>60879</v>
      </c>
    </row>
    <row r="804" spans="1:10" ht="15.75" thickBot="1" x14ac:dyDescent="0.3">
      <c r="A804" s="205" t="s">
        <v>1845</v>
      </c>
      <c r="B804" s="206">
        <v>37</v>
      </c>
      <c r="C804" s="365" t="s">
        <v>18</v>
      </c>
      <c r="D804" s="366" t="s">
        <v>86</v>
      </c>
      <c r="E804" s="365" t="s">
        <v>87</v>
      </c>
      <c r="F804" s="365" t="s">
        <v>15</v>
      </c>
      <c r="G804" s="367" t="s">
        <v>1919</v>
      </c>
      <c r="H804" s="365" t="s">
        <v>1920</v>
      </c>
      <c r="I804" s="207">
        <v>45545</v>
      </c>
      <c r="J804" s="208">
        <v>60879</v>
      </c>
    </row>
    <row r="807" spans="1:10" x14ac:dyDescent="0.25">
      <c r="F807" s="209" t="s">
        <v>88</v>
      </c>
      <c r="G807" s="210">
        <f>COUNTIFS($F$4:$F$804,F807)</f>
        <v>21</v>
      </c>
    </row>
    <row r="808" spans="1:10" x14ac:dyDescent="0.25">
      <c r="F808" s="209" t="s">
        <v>15</v>
      </c>
      <c r="G808" s="210">
        <f>COUNTIFS($F$4:$F$804,F808)</f>
        <v>780</v>
      </c>
    </row>
    <row r="809" spans="1:10" x14ac:dyDescent="0.25">
      <c r="F809" s="209" t="s">
        <v>1921</v>
      </c>
      <c r="G809" s="210">
        <f>COUNTIFS($F$4:$F$804,F809)</f>
        <v>0</v>
      </c>
    </row>
    <row r="810" spans="1:10" ht="15.75" thickBot="1" x14ac:dyDescent="0.3">
      <c r="F810" s="210"/>
      <c r="G810" s="211">
        <f>SUM(G807:G809)</f>
        <v>801</v>
      </c>
    </row>
    <row r="811" spans="1:10" ht="15.75" thickTop="1" x14ac:dyDescent="0.25">
      <c r="F811" s="210"/>
      <c r="G811" s="210"/>
    </row>
  </sheetData>
  <autoFilter ref="A3:J804" xr:uid="{BBC56CF8-0E40-4530-9EE3-9986A77EE8D8}">
    <sortState xmlns:xlrd2="http://schemas.microsoft.com/office/spreadsheetml/2017/richdata2" ref="A4:J804">
      <sortCondition ref="F3:F804"/>
    </sortState>
  </autoFilter>
  <mergeCells count="1">
    <mergeCell ref="A1:J2"/>
  </mergeCells>
  <pageMargins left="0.75" right="0.75" top="1" bottom="1" header="0.5" footer="0.5"/>
  <pageSetup orientation="portrait" r:id="rId1"/>
  <ignoredErrors>
    <ignoredError sqref="G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645C-DD77-4BBA-943F-61D6E44CE8EA}">
  <sheetPr>
    <tabColor theme="9" tint="0.39997558519241921"/>
  </sheetPr>
  <dimension ref="A1:I87"/>
  <sheetViews>
    <sheetView topLeftCell="A52" workbookViewId="0">
      <selection activeCell="A78" sqref="A78:B87"/>
    </sheetView>
  </sheetViews>
  <sheetFormatPr defaultRowHeight="15" x14ac:dyDescent="0.25"/>
  <sheetData>
    <row r="1" spans="1:9" x14ac:dyDescent="0.25">
      <c r="A1" s="374" t="s">
        <v>4641</v>
      </c>
      <c r="B1" t="s">
        <v>4642</v>
      </c>
      <c r="C1" t="s">
        <v>4643</v>
      </c>
      <c r="D1" t="s">
        <v>4644</v>
      </c>
      <c r="E1" t="s">
        <v>4645</v>
      </c>
      <c r="F1">
        <v>2024</v>
      </c>
    </row>
    <row r="2" spans="1:9" x14ac:dyDescent="0.25">
      <c r="A2" s="374" t="s">
        <v>4641</v>
      </c>
      <c r="B2" t="s">
        <v>4646</v>
      </c>
      <c r="C2" t="s">
        <v>4647</v>
      </c>
      <c r="D2" t="s">
        <v>4644</v>
      </c>
      <c r="E2" t="s">
        <v>4648</v>
      </c>
      <c r="F2">
        <v>2024</v>
      </c>
    </row>
    <row r="3" spans="1:9" x14ac:dyDescent="0.25">
      <c r="A3" s="374" t="s">
        <v>4641</v>
      </c>
      <c r="B3" t="s">
        <v>4646</v>
      </c>
      <c r="C3" t="s">
        <v>4647</v>
      </c>
      <c r="D3" t="s">
        <v>4644</v>
      </c>
      <c r="E3" t="s">
        <v>4648</v>
      </c>
      <c r="F3">
        <v>2024</v>
      </c>
    </row>
    <row r="4" spans="1:9" x14ac:dyDescent="0.25">
      <c r="A4" s="374" t="s">
        <v>4641</v>
      </c>
      <c r="B4" t="s">
        <v>4649</v>
      </c>
      <c r="C4" t="s">
        <v>4650</v>
      </c>
      <c r="D4" t="s">
        <v>4644</v>
      </c>
      <c r="E4" t="s">
        <v>4648</v>
      </c>
      <c r="F4" t="s">
        <v>4651</v>
      </c>
      <c r="G4" t="s">
        <v>4652</v>
      </c>
      <c r="H4" t="s">
        <v>4653</v>
      </c>
      <c r="I4">
        <v>2023</v>
      </c>
    </row>
    <row r="5" spans="1:9" x14ac:dyDescent="0.25">
      <c r="A5" s="374" t="s">
        <v>4641</v>
      </c>
      <c r="B5" t="s">
        <v>4654</v>
      </c>
      <c r="C5" t="s">
        <v>4645</v>
      </c>
      <c r="D5" t="s">
        <v>4655</v>
      </c>
      <c r="E5">
        <v>2023</v>
      </c>
    </row>
    <row r="6" spans="1:9" x14ac:dyDescent="0.25">
      <c r="A6" s="374" t="s">
        <v>4641</v>
      </c>
      <c r="B6" t="s">
        <v>4646</v>
      </c>
      <c r="C6" t="s">
        <v>4647</v>
      </c>
      <c r="D6" t="s">
        <v>4644</v>
      </c>
      <c r="E6" t="s">
        <v>4648</v>
      </c>
      <c r="F6">
        <v>2024</v>
      </c>
    </row>
    <row r="7" spans="1:9" x14ac:dyDescent="0.25">
      <c r="A7" s="374" t="s">
        <v>4641</v>
      </c>
      <c r="B7" t="s">
        <v>4642</v>
      </c>
      <c r="C7" t="s">
        <v>4647</v>
      </c>
      <c r="D7" t="s">
        <v>4644</v>
      </c>
      <c r="E7" t="s">
        <v>4648</v>
      </c>
      <c r="F7">
        <v>2023</v>
      </c>
    </row>
    <row r="8" spans="1:9" x14ac:dyDescent="0.25">
      <c r="A8" s="374" t="s">
        <v>4641</v>
      </c>
      <c r="B8" t="s">
        <v>4642</v>
      </c>
      <c r="C8" t="s">
        <v>4647</v>
      </c>
      <c r="D8" t="s">
        <v>4644</v>
      </c>
      <c r="E8" t="s">
        <v>4648</v>
      </c>
      <c r="F8">
        <v>2023</v>
      </c>
    </row>
    <row r="9" spans="1:9" x14ac:dyDescent="0.25">
      <c r="A9" s="374" t="s">
        <v>4641</v>
      </c>
      <c r="B9" t="s">
        <v>4654</v>
      </c>
      <c r="C9" t="s">
        <v>4645</v>
      </c>
      <c r="D9" t="s">
        <v>4655</v>
      </c>
      <c r="E9">
        <v>2023</v>
      </c>
    </row>
    <row r="10" spans="1:9" x14ac:dyDescent="0.25">
      <c r="A10" s="374" t="s">
        <v>4656</v>
      </c>
      <c r="B10" t="s">
        <v>4657</v>
      </c>
      <c r="C10" t="s">
        <v>4658</v>
      </c>
      <c r="D10" t="s">
        <v>4652</v>
      </c>
      <c r="E10" t="s">
        <v>4653</v>
      </c>
      <c r="F10">
        <v>2023</v>
      </c>
    </row>
    <row r="11" spans="1:9" x14ac:dyDescent="0.25">
      <c r="A11" s="374" t="s">
        <v>4641</v>
      </c>
      <c r="B11" t="s">
        <v>4646</v>
      </c>
      <c r="C11" t="s">
        <v>4647</v>
      </c>
      <c r="D11" t="s">
        <v>4644</v>
      </c>
      <c r="E11" t="s">
        <v>4648</v>
      </c>
      <c r="F11">
        <v>2024</v>
      </c>
    </row>
    <row r="12" spans="1:9" x14ac:dyDescent="0.25">
      <c r="A12" s="374" t="s">
        <v>4641</v>
      </c>
      <c r="B12" t="s">
        <v>4659</v>
      </c>
      <c r="C12" t="s">
        <v>4650</v>
      </c>
      <c r="D12" t="s">
        <v>4644</v>
      </c>
      <c r="E12" t="s">
        <v>4648</v>
      </c>
      <c r="F12" t="s">
        <v>4660</v>
      </c>
      <c r="G12" t="s">
        <v>4653</v>
      </c>
      <c r="H12">
        <v>2024</v>
      </c>
    </row>
    <row r="13" spans="1:9" x14ac:dyDescent="0.25">
      <c r="A13" s="374" t="s">
        <v>4641</v>
      </c>
      <c r="B13" t="s">
        <v>4646</v>
      </c>
      <c r="C13" t="s">
        <v>4647</v>
      </c>
      <c r="D13" t="s">
        <v>4644</v>
      </c>
      <c r="E13" t="s">
        <v>4648</v>
      </c>
      <c r="F13">
        <v>2024</v>
      </c>
    </row>
    <row r="14" spans="1:9" x14ac:dyDescent="0.25">
      <c r="A14" s="374" t="s">
        <v>4641</v>
      </c>
      <c r="B14" t="s">
        <v>4659</v>
      </c>
      <c r="C14" t="s">
        <v>4650</v>
      </c>
      <c r="D14" t="s">
        <v>4644</v>
      </c>
      <c r="E14" t="s">
        <v>4648</v>
      </c>
      <c r="F14" t="s">
        <v>4660</v>
      </c>
      <c r="G14" t="s">
        <v>4653</v>
      </c>
      <c r="H14">
        <v>2024</v>
      </c>
    </row>
    <row r="15" spans="1:9" x14ac:dyDescent="0.25">
      <c r="A15" s="374" t="s">
        <v>4641</v>
      </c>
      <c r="B15" t="s">
        <v>4659</v>
      </c>
      <c r="C15" t="s">
        <v>4650</v>
      </c>
      <c r="D15" t="s">
        <v>4644</v>
      </c>
      <c r="E15" t="s">
        <v>4648</v>
      </c>
      <c r="F15" t="s">
        <v>4660</v>
      </c>
      <c r="G15" t="s">
        <v>4653</v>
      </c>
      <c r="H15">
        <v>2024</v>
      </c>
    </row>
    <row r="16" spans="1:9" x14ac:dyDescent="0.25">
      <c r="A16" s="374" t="s">
        <v>4641</v>
      </c>
      <c r="B16" t="s">
        <v>4659</v>
      </c>
      <c r="C16" t="s">
        <v>4650</v>
      </c>
      <c r="D16" t="s">
        <v>4644</v>
      </c>
      <c r="E16" t="s">
        <v>4648</v>
      </c>
      <c r="F16" t="s">
        <v>4660</v>
      </c>
      <c r="G16" t="s">
        <v>4653</v>
      </c>
      <c r="H16">
        <v>2024</v>
      </c>
    </row>
    <row r="17" spans="1:9" x14ac:dyDescent="0.25">
      <c r="A17" s="374" t="s">
        <v>4641</v>
      </c>
      <c r="B17" t="s">
        <v>4646</v>
      </c>
      <c r="C17" t="s">
        <v>4643</v>
      </c>
      <c r="D17" t="s">
        <v>4644</v>
      </c>
      <c r="E17" t="s">
        <v>4648</v>
      </c>
      <c r="F17" t="s">
        <v>4661</v>
      </c>
      <c r="G17">
        <v>2023</v>
      </c>
    </row>
    <row r="18" spans="1:9" x14ac:dyDescent="0.25">
      <c r="A18" s="374" t="s">
        <v>4662</v>
      </c>
      <c r="B18" t="s">
        <v>4663</v>
      </c>
      <c r="C18" t="s">
        <v>4664</v>
      </c>
      <c r="D18" t="s">
        <v>4665</v>
      </c>
      <c r="E18" t="s">
        <v>4666</v>
      </c>
      <c r="F18">
        <v>2024</v>
      </c>
    </row>
    <row r="19" spans="1:9" x14ac:dyDescent="0.25">
      <c r="A19" s="374" t="s">
        <v>4656</v>
      </c>
      <c r="B19" t="s">
        <v>4657</v>
      </c>
      <c r="C19" t="s">
        <v>4658</v>
      </c>
      <c r="D19" t="s">
        <v>4652</v>
      </c>
      <c r="E19" t="s">
        <v>4653</v>
      </c>
      <c r="F19">
        <v>2024</v>
      </c>
    </row>
    <row r="20" spans="1:9" x14ac:dyDescent="0.25">
      <c r="A20" s="374" t="s">
        <v>4641</v>
      </c>
      <c r="B20" t="s">
        <v>4646</v>
      </c>
      <c r="C20" t="s">
        <v>4647</v>
      </c>
      <c r="D20" t="s">
        <v>4644</v>
      </c>
      <c r="E20" t="s">
        <v>4648</v>
      </c>
      <c r="F20">
        <v>2024</v>
      </c>
    </row>
    <row r="21" spans="1:9" x14ac:dyDescent="0.25">
      <c r="A21" s="374" t="s">
        <v>4641</v>
      </c>
      <c r="B21" t="s">
        <v>4646</v>
      </c>
      <c r="C21" t="s">
        <v>4647</v>
      </c>
      <c r="D21" t="s">
        <v>4644</v>
      </c>
      <c r="E21" t="s">
        <v>4648</v>
      </c>
      <c r="F21">
        <v>2024</v>
      </c>
    </row>
    <row r="22" spans="1:9" x14ac:dyDescent="0.25">
      <c r="A22" s="374" t="s">
        <v>4641</v>
      </c>
      <c r="B22" t="s">
        <v>4659</v>
      </c>
      <c r="C22" t="s">
        <v>4650</v>
      </c>
      <c r="D22" t="s">
        <v>4644</v>
      </c>
      <c r="E22" t="s">
        <v>4648</v>
      </c>
      <c r="F22" t="s">
        <v>4660</v>
      </c>
      <c r="G22" t="s">
        <v>4653</v>
      </c>
      <c r="H22">
        <v>2025</v>
      </c>
    </row>
    <row r="23" spans="1:9" x14ac:dyDescent="0.25">
      <c r="A23" s="374" t="s">
        <v>4641</v>
      </c>
      <c r="B23" t="s">
        <v>4649</v>
      </c>
      <c r="C23" t="s">
        <v>4667</v>
      </c>
      <c r="D23" t="s">
        <v>4668</v>
      </c>
      <c r="E23">
        <v>2015</v>
      </c>
    </row>
    <row r="24" spans="1:9" x14ac:dyDescent="0.25">
      <c r="A24" s="374" t="s">
        <v>4641</v>
      </c>
      <c r="B24" t="s">
        <v>4642</v>
      </c>
      <c r="C24" t="s">
        <v>4647</v>
      </c>
      <c r="D24" t="s">
        <v>4644</v>
      </c>
      <c r="E24" t="s">
        <v>4645</v>
      </c>
      <c r="F24">
        <v>2023</v>
      </c>
    </row>
    <row r="25" spans="1:9" x14ac:dyDescent="0.25">
      <c r="A25" s="374" t="s">
        <v>4641</v>
      </c>
      <c r="B25" t="s">
        <v>4649</v>
      </c>
      <c r="C25" t="s">
        <v>4667</v>
      </c>
      <c r="D25" t="s">
        <v>4668</v>
      </c>
      <c r="E25">
        <v>2014</v>
      </c>
    </row>
    <row r="26" spans="1:9" x14ac:dyDescent="0.25">
      <c r="A26" s="374" t="s">
        <v>4641</v>
      </c>
      <c r="B26" t="s">
        <v>4642</v>
      </c>
      <c r="C26" t="s">
        <v>4643</v>
      </c>
      <c r="D26" t="s">
        <v>4644</v>
      </c>
      <c r="E26" t="s">
        <v>4669</v>
      </c>
      <c r="F26">
        <v>4</v>
      </c>
      <c r="G26" t="s">
        <v>4670</v>
      </c>
      <c r="H26">
        <v>4</v>
      </c>
      <c r="I26">
        <v>2023</v>
      </c>
    </row>
    <row r="27" spans="1:9" x14ac:dyDescent="0.25">
      <c r="A27" s="374" t="s">
        <v>4641</v>
      </c>
      <c r="B27" t="s">
        <v>4654</v>
      </c>
      <c r="C27" t="s">
        <v>4645</v>
      </c>
      <c r="D27" t="s">
        <v>4655</v>
      </c>
      <c r="E27">
        <v>2024</v>
      </c>
    </row>
    <row r="28" spans="1:9" x14ac:dyDescent="0.25">
      <c r="A28" s="374" t="s">
        <v>4641</v>
      </c>
      <c r="B28" t="s">
        <v>4654</v>
      </c>
      <c r="C28" t="s">
        <v>4645</v>
      </c>
      <c r="D28" t="s">
        <v>4655</v>
      </c>
      <c r="E28">
        <v>2024</v>
      </c>
    </row>
    <row r="29" spans="1:9" x14ac:dyDescent="0.25">
      <c r="A29" s="374" t="s">
        <v>4641</v>
      </c>
      <c r="B29" t="s">
        <v>4642</v>
      </c>
      <c r="C29" t="s">
        <v>4647</v>
      </c>
      <c r="D29" t="s">
        <v>4644</v>
      </c>
      <c r="E29" t="s">
        <v>4645</v>
      </c>
      <c r="F29">
        <v>2024</v>
      </c>
    </row>
    <row r="30" spans="1:9" x14ac:dyDescent="0.25">
      <c r="A30" s="374" t="s">
        <v>4641</v>
      </c>
      <c r="B30" t="s">
        <v>4642</v>
      </c>
      <c r="C30" t="s">
        <v>4647</v>
      </c>
      <c r="D30" t="s">
        <v>4644</v>
      </c>
      <c r="E30" t="s">
        <v>4645</v>
      </c>
      <c r="F30">
        <v>2024</v>
      </c>
    </row>
    <row r="31" spans="1:9" x14ac:dyDescent="0.25">
      <c r="A31" s="374" t="s">
        <v>4641</v>
      </c>
      <c r="B31" t="s">
        <v>4671</v>
      </c>
      <c r="C31" t="s">
        <v>4643</v>
      </c>
      <c r="D31" t="s">
        <v>4644</v>
      </c>
      <c r="E31" t="s">
        <v>4645</v>
      </c>
      <c r="F31">
        <v>2024</v>
      </c>
    </row>
    <row r="32" spans="1:9" x14ac:dyDescent="0.25">
      <c r="A32" s="374" t="s">
        <v>4641</v>
      </c>
      <c r="B32" t="s">
        <v>4671</v>
      </c>
      <c r="C32" t="s">
        <v>4643</v>
      </c>
      <c r="D32" t="s">
        <v>4644</v>
      </c>
      <c r="E32" t="s">
        <v>4645</v>
      </c>
      <c r="F32">
        <v>2024</v>
      </c>
    </row>
    <row r="33" spans="1:9" x14ac:dyDescent="0.25">
      <c r="A33" s="374" t="s">
        <v>4641</v>
      </c>
      <c r="B33" t="s">
        <v>4642</v>
      </c>
      <c r="C33" t="s">
        <v>4647</v>
      </c>
      <c r="D33" t="s">
        <v>4644</v>
      </c>
      <c r="E33" t="s">
        <v>4648</v>
      </c>
      <c r="F33">
        <v>2024</v>
      </c>
    </row>
    <row r="34" spans="1:9" x14ac:dyDescent="0.25">
      <c r="A34" s="374" t="s">
        <v>4641</v>
      </c>
      <c r="B34" t="s">
        <v>4649</v>
      </c>
      <c r="C34" t="s">
        <v>4650</v>
      </c>
      <c r="D34" t="s">
        <v>4644</v>
      </c>
      <c r="E34" t="s">
        <v>4648</v>
      </c>
      <c r="F34" t="s">
        <v>4667</v>
      </c>
      <c r="G34" t="s">
        <v>4668</v>
      </c>
      <c r="H34">
        <v>2014</v>
      </c>
    </row>
    <row r="35" spans="1:9" x14ac:dyDescent="0.25">
      <c r="A35" s="374" t="s">
        <v>4641</v>
      </c>
      <c r="B35" t="s">
        <v>4646</v>
      </c>
      <c r="C35" t="s">
        <v>4647</v>
      </c>
      <c r="D35" t="s">
        <v>4644</v>
      </c>
      <c r="E35" t="s">
        <v>4648</v>
      </c>
      <c r="F35">
        <v>2024</v>
      </c>
    </row>
    <row r="36" spans="1:9" x14ac:dyDescent="0.25">
      <c r="A36" s="374" t="s">
        <v>4641</v>
      </c>
      <c r="B36" t="s">
        <v>4646</v>
      </c>
      <c r="C36" t="s">
        <v>4647</v>
      </c>
      <c r="D36" t="s">
        <v>4644</v>
      </c>
      <c r="E36" t="s">
        <v>4648</v>
      </c>
      <c r="F36">
        <v>2024</v>
      </c>
    </row>
    <row r="37" spans="1:9" x14ac:dyDescent="0.25">
      <c r="A37" s="374" t="s">
        <v>4641</v>
      </c>
      <c r="B37" t="s">
        <v>4649</v>
      </c>
      <c r="C37" t="s">
        <v>4643</v>
      </c>
      <c r="D37" t="s">
        <v>4644</v>
      </c>
      <c r="E37" t="s">
        <v>4648</v>
      </c>
      <c r="F37" t="s">
        <v>4672</v>
      </c>
      <c r="G37" t="s">
        <v>4673</v>
      </c>
      <c r="H37" t="s">
        <v>4674</v>
      </c>
      <c r="I37">
        <v>2023</v>
      </c>
    </row>
    <row r="38" spans="1:9" x14ac:dyDescent="0.25">
      <c r="A38" s="374" t="s">
        <v>4641</v>
      </c>
      <c r="B38" t="s">
        <v>4646</v>
      </c>
      <c r="C38" t="s">
        <v>4647</v>
      </c>
      <c r="D38" t="s">
        <v>4644</v>
      </c>
      <c r="E38" t="s">
        <v>4648</v>
      </c>
      <c r="F38">
        <v>2024</v>
      </c>
    </row>
    <row r="39" spans="1:9" x14ac:dyDescent="0.25">
      <c r="A39" s="374" t="s">
        <v>4675</v>
      </c>
      <c r="B39" t="s">
        <v>4676</v>
      </c>
      <c r="C39" t="s">
        <v>4677</v>
      </c>
      <c r="D39" t="s">
        <v>4643</v>
      </c>
      <c r="E39" t="s">
        <v>4644</v>
      </c>
      <c r="F39" t="s">
        <v>4678</v>
      </c>
      <c r="G39" t="s">
        <v>4673</v>
      </c>
      <c r="H39" t="s">
        <v>4674</v>
      </c>
      <c r="I39">
        <v>2024</v>
      </c>
    </row>
    <row r="40" spans="1:9" x14ac:dyDescent="0.25">
      <c r="A40" s="374" t="s">
        <v>4641</v>
      </c>
      <c r="B40" t="s">
        <v>4642</v>
      </c>
      <c r="C40" t="s">
        <v>4647</v>
      </c>
      <c r="D40" t="s">
        <v>4644</v>
      </c>
      <c r="E40" t="s">
        <v>4648</v>
      </c>
      <c r="F40">
        <v>2024</v>
      </c>
    </row>
    <row r="41" spans="1:9" x14ac:dyDescent="0.25">
      <c r="A41" s="374" t="s">
        <v>4641</v>
      </c>
      <c r="B41" t="s">
        <v>4642</v>
      </c>
      <c r="C41" t="s">
        <v>4647</v>
      </c>
      <c r="D41" t="s">
        <v>4644</v>
      </c>
      <c r="E41" t="s">
        <v>4648</v>
      </c>
      <c r="F41">
        <v>2024</v>
      </c>
    </row>
    <row r="42" spans="1:9" x14ac:dyDescent="0.25">
      <c r="A42" s="374" t="s">
        <v>4641</v>
      </c>
      <c r="B42" t="s">
        <v>4642</v>
      </c>
      <c r="C42" t="s">
        <v>4647</v>
      </c>
      <c r="D42" t="s">
        <v>4644</v>
      </c>
      <c r="E42" t="s">
        <v>4648</v>
      </c>
      <c r="F42">
        <v>2024</v>
      </c>
    </row>
    <row r="43" spans="1:9" x14ac:dyDescent="0.25">
      <c r="A43" s="374" t="s">
        <v>4675</v>
      </c>
      <c r="B43" t="s">
        <v>4676</v>
      </c>
      <c r="C43" t="s">
        <v>4677</v>
      </c>
      <c r="D43" t="s">
        <v>4643</v>
      </c>
      <c r="E43" t="s">
        <v>4644</v>
      </c>
      <c r="F43" t="s">
        <v>4678</v>
      </c>
      <c r="G43" t="s">
        <v>4673</v>
      </c>
      <c r="H43" t="s">
        <v>4674</v>
      </c>
      <c r="I43">
        <v>2024</v>
      </c>
    </row>
    <row r="44" spans="1:9" x14ac:dyDescent="0.25">
      <c r="A44" s="374" t="s">
        <v>4641</v>
      </c>
      <c r="B44" t="s">
        <v>4646</v>
      </c>
      <c r="C44" t="s">
        <v>4647</v>
      </c>
      <c r="D44" t="s">
        <v>4644</v>
      </c>
      <c r="E44" t="s">
        <v>4648</v>
      </c>
      <c r="F44">
        <v>2024</v>
      </c>
    </row>
    <row r="45" spans="1:9" x14ac:dyDescent="0.25">
      <c r="A45" s="374" t="s">
        <v>4641</v>
      </c>
      <c r="B45" t="s">
        <v>4649</v>
      </c>
      <c r="C45" t="s">
        <v>4643</v>
      </c>
      <c r="D45" t="s">
        <v>4644</v>
      </c>
      <c r="E45" t="s">
        <v>4648</v>
      </c>
      <c r="F45" t="s">
        <v>4672</v>
      </c>
      <c r="G45" t="s">
        <v>4673</v>
      </c>
      <c r="H45" t="s">
        <v>4674</v>
      </c>
      <c r="I45">
        <v>2024</v>
      </c>
    </row>
    <row r="46" spans="1:9" x14ac:dyDescent="0.25">
      <c r="A46" s="374" t="s">
        <v>4641</v>
      </c>
      <c r="B46" t="s">
        <v>4646</v>
      </c>
      <c r="C46" t="s">
        <v>4647</v>
      </c>
      <c r="D46" t="s">
        <v>4644</v>
      </c>
      <c r="E46" t="s">
        <v>4648</v>
      </c>
      <c r="F46">
        <v>2023</v>
      </c>
    </row>
    <row r="47" spans="1:9" x14ac:dyDescent="0.25">
      <c r="A47" s="374" t="s">
        <v>4641</v>
      </c>
      <c r="B47" t="s">
        <v>4646</v>
      </c>
      <c r="C47" t="s">
        <v>4647</v>
      </c>
      <c r="D47" t="s">
        <v>4644</v>
      </c>
      <c r="E47" t="s">
        <v>4648</v>
      </c>
      <c r="F47">
        <v>2023</v>
      </c>
    </row>
    <row r="48" spans="1:9" x14ac:dyDescent="0.25">
      <c r="A48" s="374" t="s">
        <v>4675</v>
      </c>
      <c r="B48" t="s">
        <v>4676</v>
      </c>
      <c r="C48" t="s">
        <v>4677</v>
      </c>
      <c r="D48" t="s">
        <v>4643</v>
      </c>
      <c r="E48" t="s">
        <v>4644</v>
      </c>
      <c r="F48" t="s">
        <v>4678</v>
      </c>
      <c r="G48" t="s">
        <v>4679</v>
      </c>
      <c r="H48" t="s">
        <v>4674</v>
      </c>
      <c r="I48">
        <v>2023</v>
      </c>
    </row>
    <row r="49" spans="1:9" x14ac:dyDescent="0.25">
      <c r="A49" s="374" t="s">
        <v>4641</v>
      </c>
      <c r="B49" t="s">
        <v>4671</v>
      </c>
      <c r="C49" t="s">
        <v>4643</v>
      </c>
      <c r="D49" t="s">
        <v>4644</v>
      </c>
      <c r="E49" t="s">
        <v>4645</v>
      </c>
      <c r="F49">
        <v>2023</v>
      </c>
    </row>
    <row r="50" spans="1:9" x14ac:dyDescent="0.25">
      <c r="A50" s="374" t="s">
        <v>4641</v>
      </c>
      <c r="B50" t="s">
        <v>4646</v>
      </c>
      <c r="C50" t="s">
        <v>4647</v>
      </c>
      <c r="D50" t="s">
        <v>4644</v>
      </c>
      <c r="E50" t="s">
        <v>4648</v>
      </c>
      <c r="F50">
        <v>2024</v>
      </c>
    </row>
    <row r="51" spans="1:9" x14ac:dyDescent="0.25">
      <c r="A51" s="374" t="s">
        <v>4641</v>
      </c>
      <c r="B51" t="s">
        <v>4646</v>
      </c>
      <c r="C51" t="s">
        <v>4647</v>
      </c>
      <c r="D51" t="s">
        <v>4644</v>
      </c>
      <c r="E51" t="s">
        <v>4648</v>
      </c>
      <c r="F51">
        <v>2024</v>
      </c>
      <c r="G51" t="s">
        <v>4680</v>
      </c>
      <c r="H51" t="s">
        <v>4653</v>
      </c>
    </row>
    <row r="52" spans="1:9" x14ac:dyDescent="0.25">
      <c r="A52" s="374" t="s">
        <v>4641</v>
      </c>
      <c r="B52" t="s">
        <v>4646</v>
      </c>
      <c r="C52" t="s">
        <v>4647</v>
      </c>
      <c r="D52" t="s">
        <v>4644</v>
      </c>
      <c r="E52" t="s">
        <v>4648</v>
      </c>
      <c r="F52">
        <v>2024</v>
      </c>
    </row>
    <row r="53" spans="1:9" x14ac:dyDescent="0.25">
      <c r="A53" s="374" t="s">
        <v>4641</v>
      </c>
      <c r="B53" t="s">
        <v>4642</v>
      </c>
      <c r="C53" t="s">
        <v>4647</v>
      </c>
      <c r="D53" t="s">
        <v>4644</v>
      </c>
      <c r="E53" t="s">
        <v>4648</v>
      </c>
      <c r="F53">
        <v>2024</v>
      </c>
    </row>
    <row r="54" spans="1:9" x14ac:dyDescent="0.25">
      <c r="A54" s="374" t="s">
        <v>4675</v>
      </c>
      <c r="B54" t="s">
        <v>4676</v>
      </c>
      <c r="C54" t="s">
        <v>4677</v>
      </c>
      <c r="D54" t="s">
        <v>4643</v>
      </c>
      <c r="E54" t="s">
        <v>4644</v>
      </c>
      <c r="F54" t="s">
        <v>4678</v>
      </c>
      <c r="G54" t="s">
        <v>4673</v>
      </c>
      <c r="H54" t="s">
        <v>4674</v>
      </c>
      <c r="I54">
        <v>2024</v>
      </c>
    </row>
    <row r="55" spans="1:9" x14ac:dyDescent="0.25">
      <c r="A55" s="374" t="s">
        <v>4641</v>
      </c>
      <c r="B55" t="s">
        <v>4649</v>
      </c>
      <c r="C55" t="s">
        <v>4643</v>
      </c>
      <c r="D55" t="s">
        <v>4644</v>
      </c>
      <c r="E55" t="s">
        <v>4648</v>
      </c>
      <c r="F55" t="s">
        <v>4672</v>
      </c>
      <c r="G55" t="s">
        <v>4673</v>
      </c>
      <c r="H55" t="s">
        <v>4674</v>
      </c>
      <c r="I55">
        <v>2024</v>
      </c>
    </row>
    <row r="56" spans="1:9" x14ac:dyDescent="0.25">
      <c r="A56" s="374" t="s">
        <v>4641</v>
      </c>
      <c r="B56" t="s">
        <v>4646</v>
      </c>
      <c r="C56" t="s">
        <v>4647</v>
      </c>
      <c r="D56" t="s">
        <v>4644</v>
      </c>
      <c r="E56" t="s">
        <v>4648</v>
      </c>
      <c r="F56">
        <v>2023</v>
      </c>
    </row>
    <row r="57" spans="1:9" x14ac:dyDescent="0.25">
      <c r="A57" s="374" t="s">
        <v>4641</v>
      </c>
      <c r="B57" t="s">
        <v>4646</v>
      </c>
      <c r="C57" t="s">
        <v>4647</v>
      </c>
      <c r="D57" t="s">
        <v>4644</v>
      </c>
      <c r="E57" t="s">
        <v>4648</v>
      </c>
      <c r="F57">
        <v>2023</v>
      </c>
    </row>
    <row r="58" spans="1:9" x14ac:dyDescent="0.25">
      <c r="A58" s="374" t="s">
        <v>4641</v>
      </c>
      <c r="B58" t="s">
        <v>4642</v>
      </c>
      <c r="C58" t="s">
        <v>4647</v>
      </c>
      <c r="D58" t="s">
        <v>4644</v>
      </c>
      <c r="E58" t="s">
        <v>4648</v>
      </c>
      <c r="F58">
        <v>2024</v>
      </c>
    </row>
    <row r="59" spans="1:9" x14ac:dyDescent="0.25">
      <c r="A59" s="374" t="s">
        <v>4641</v>
      </c>
      <c r="B59" t="s">
        <v>4654</v>
      </c>
      <c r="C59" t="s">
        <v>4645</v>
      </c>
      <c r="D59" t="s">
        <v>4655</v>
      </c>
      <c r="E59">
        <v>2024</v>
      </c>
    </row>
    <row r="60" spans="1:9" x14ac:dyDescent="0.25">
      <c r="A60" s="374" t="s">
        <v>4641</v>
      </c>
      <c r="B60" t="s">
        <v>4642</v>
      </c>
      <c r="C60" t="s">
        <v>4647</v>
      </c>
      <c r="D60" t="s">
        <v>4644</v>
      </c>
      <c r="E60" t="s">
        <v>4645</v>
      </c>
      <c r="F60">
        <v>2024</v>
      </c>
    </row>
    <row r="61" spans="1:9" x14ac:dyDescent="0.25">
      <c r="A61" s="374" t="s">
        <v>4641</v>
      </c>
      <c r="B61" t="s">
        <v>4654</v>
      </c>
      <c r="C61" t="s">
        <v>4645</v>
      </c>
      <c r="D61" t="s">
        <v>4655</v>
      </c>
      <c r="E61">
        <v>2023</v>
      </c>
    </row>
    <row r="62" spans="1:9" x14ac:dyDescent="0.25">
      <c r="A62" s="374" t="s">
        <v>4641</v>
      </c>
      <c r="B62" t="s">
        <v>4646</v>
      </c>
      <c r="C62" t="s">
        <v>4647</v>
      </c>
      <c r="D62" t="s">
        <v>4644</v>
      </c>
      <c r="E62" t="s">
        <v>4648</v>
      </c>
      <c r="F62">
        <v>2024</v>
      </c>
    </row>
    <row r="63" spans="1:9" x14ac:dyDescent="0.25">
      <c r="A63" s="374" t="s">
        <v>4641</v>
      </c>
      <c r="B63" t="s">
        <v>4646</v>
      </c>
      <c r="C63" t="s">
        <v>4647</v>
      </c>
      <c r="D63" t="s">
        <v>4644</v>
      </c>
      <c r="E63" t="s">
        <v>4648</v>
      </c>
      <c r="F63">
        <v>2024</v>
      </c>
    </row>
    <row r="64" spans="1:9" x14ac:dyDescent="0.25">
      <c r="A64" s="374" t="s">
        <v>4641</v>
      </c>
      <c r="B64" t="s">
        <v>4642</v>
      </c>
      <c r="C64" t="s">
        <v>4647</v>
      </c>
      <c r="D64" t="s">
        <v>4644</v>
      </c>
      <c r="E64" t="s">
        <v>4648</v>
      </c>
      <c r="F64">
        <v>2024</v>
      </c>
    </row>
    <row r="65" spans="1:8" x14ac:dyDescent="0.25">
      <c r="A65" s="374" t="s">
        <v>4641</v>
      </c>
      <c r="B65" t="s">
        <v>4646</v>
      </c>
      <c r="C65" t="s">
        <v>4647</v>
      </c>
      <c r="D65" t="s">
        <v>4644</v>
      </c>
      <c r="E65" t="s">
        <v>4648</v>
      </c>
      <c r="F65">
        <v>2024</v>
      </c>
    </row>
    <row r="66" spans="1:8" x14ac:dyDescent="0.25">
      <c r="A66" s="374" t="s">
        <v>4641</v>
      </c>
      <c r="B66" t="s">
        <v>4646</v>
      </c>
      <c r="C66" t="s">
        <v>4647</v>
      </c>
      <c r="D66" t="s">
        <v>4644</v>
      </c>
      <c r="E66" t="s">
        <v>4648</v>
      </c>
      <c r="F66">
        <v>2024</v>
      </c>
    </row>
    <row r="67" spans="1:8" x14ac:dyDescent="0.25">
      <c r="A67" s="374" t="s">
        <v>4641</v>
      </c>
      <c r="B67" t="s">
        <v>4642</v>
      </c>
      <c r="C67" t="s">
        <v>4647</v>
      </c>
      <c r="D67" t="s">
        <v>4644</v>
      </c>
      <c r="E67" t="s">
        <v>4648</v>
      </c>
      <c r="F67">
        <v>2024</v>
      </c>
    </row>
    <row r="68" spans="1:8" x14ac:dyDescent="0.25">
      <c r="A68" s="374" t="s">
        <v>4641</v>
      </c>
      <c r="B68" t="s">
        <v>4654</v>
      </c>
      <c r="C68" t="s">
        <v>4645</v>
      </c>
      <c r="D68" t="s">
        <v>4655</v>
      </c>
      <c r="E68">
        <v>2023</v>
      </c>
    </row>
    <row r="69" spans="1:8" x14ac:dyDescent="0.25">
      <c r="A69" s="374" t="s">
        <v>4641</v>
      </c>
      <c r="B69" t="s">
        <v>4646</v>
      </c>
      <c r="C69" t="s">
        <v>4647</v>
      </c>
      <c r="D69" t="s">
        <v>4644</v>
      </c>
      <c r="E69" t="s">
        <v>4648</v>
      </c>
      <c r="F69">
        <v>2024</v>
      </c>
    </row>
    <row r="70" spans="1:8" x14ac:dyDescent="0.25">
      <c r="A70" s="374" t="s">
        <v>4641</v>
      </c>
      <c r="B70" t="s">
        <v>4649</v>
      </c>
      <c r="C70" t="s">
        <v>4681</v>
      </c>
      <c r="D70" t="s">
        <v>4644</v>
      </c>
      <c r="E70" t="s">
        <v>4648</v>
      </c>
      <c r="F70" t="s">
        <v>4682</v>
      </c>
      <c r="G70" t="s">
        <v>4683</v>
      </c>
      <c r="H70">
        <v>2023</v>
      </c>
    </row>
    <row r="71" spans="1:8" x14ac:dyDescent="0.25">
      <c r="A71" s="374" t="s">
        <v>4641</v>
      </c>
      <c r="B71" t="s">
        <v>4684</v>
      </c>
      <c r="C71" t="s">
        <v>4685</v>
      </c>
      <c r="D71" t="s">
        <v>4653</v>
      </c>
      <c r="E71" t="s">
        <v>4686</v>
      </c>
      <c r="F71">
        <v>2015</v>
      </c>
    </row>
    <row r="73" spans="1:8" x14ac:dyDescent="0.25">
      <c r="A73" s="374" t="s">
        <v>4641</v>
      </c>
      <c r="B73" t="s">
        <v>4659</v>
      </c>
      <c r="C73" t="s">
        <v>4650</v>
      </c>
      <c r="D73" t="s">
        <v>4644</v>
      </c>
      <c r="E73" t="s">
        <v>4648</v>
      </c>
      <c r="F73" t="s">
        <v>4660</v>
      </c>
      <c r="G73" t="s">
        <v>4653</v>
      </c>
      <c r="H73">
        <v>2024</v>
      </c>
    </row>
    <row r="74" spans="1:8" x14ac:dyDescent="0.25">
      <c r="A74" s="374" t="s">
        <v>4641</v>
      </c>
      <c r="B74" t="s">
        <v>4646</v>
      </c>
      <c r="C74" t="s">
        <v>4647</v>
      </c>
      <c r="D74" t="s">
        <v>4644</v>
      </c>
      <c r="E74" t="s">
        <v>4648</v>
      </c>
      <c r="F74">
        <v>2024</v>
      </c>
    </row>
    <row r="75" spans="1:8" x14ac:dyDescent="0.25">
      <c r="A75" s="374" t="s">
        <v>4641</v>
      </c>
      <c r="B75" t="s">
        <v>4649</v>
      </c>
      <c r="C75" t="s">
        <v>4667</v>
      </c>
      <c r="D75" t="s">
        <v>4668</v>
      </c>
      <c r="E75">
        <v>2015</v>
      </c>
    </row>
    <row r="76" spans="1:8" x14ac:dyDescent="0.25">
      <c r="A76" s="374" t="s">
        <v>4641</v>
      </c>
      <c r="B76" t="s">
        <v>4684</v>
      </c>
      <c r="C76" t="s">
        <v>4685</v>
      </c>
      <c r="D76" t="s">
        <v>4653</v>
      </c>
      <c r="E76" t="s">
        <v>4686</v>
      </c>
      <c r="F76">
        <v>2015</v>
      </c>
    </row>
    <row r="77" spans="1:8" x14ac:dyDescent="0.25">
      <c r="A77" s="374" t="s">
        <v>4641</v>
      </c>
      <c r="B77" t="s">
        <v>4654</v>
      </c>
      <c r="C77" t="s">
        <v>4645</v>
      </c>
      <c r="D77" t="s">
        <v>4655</v>
      </c>
      <c r="E77">
        <v>2023</v>
      </c>
    </row>
    <row r="78" spans="1:8" x14ac:dyDescent="0.25">
      <c r="A78" s="374" t="s">
        <v>4641</v>
      </c>
      <c r="B78" t="s">
        <v>4646</v>
      </c>
      <c r="C78" t="s">
        <v>4647</v>
      </c>
      <c r="D78" t="s">
        <v>4644</v>
      </c>
      <c r="E78" t="s">
        <v>4648</v>
      </c>
      <c r="F78">
        <v>2023</v>
      </c>
    </row>
    <row r="79" spans="1:8" x14ac:dyDescent="0.25">
      <c r="A79" s="374" t="s">
        <v>4641</v>
      </c>
      <c r="B79" t="s">
        <v>4642</v>
      </c>
      <c r="C79" t="s">
        <v>4647</v>
      </c>
      <c r="D79" t="s">
        <v>4644</v>
      </c>
      <c r="E79" t="s">
        <v>4648</v>
      </c>
      <c r="F79">
        <v>2023</v>
      </c>
    </row>
    <row r="80" spans="1:8" x14ac:dyDescent="0.25">
      <c r="A80" s="374" t="s">
        <v>4641</v>
      </c>
      <c r="B80" t="s">
        <v>4646</v>
      </c>
      <c r="C80" t="s">
        <v>4647</v>
      </c>
      <c r="D80" t="s">
        <v>4644</v>
      </c>
      <c r="E80" t="s">
        <v>4648</v>
      </c>
      <c r="F80">
        <v>2023</v>
      </c>
    </row>
    <row r="81" spans="1:6" x14ac:dyDescent="0.25">
      <c r="A81" s="374" t="s">
        <v>4641</v>
      </c>
      <c r="B81" t="s">
        <v>4646</v>
      </c>
      <c r="C81" t="s">
        <v>4647</v>
      </c>
      <c r="D81" t="s">
        <v>4644</v>
      </c>
      <c r="E81" t="s">
        <v>4648</v>
      </c>
      <c r="F81">
        <v>2024</v>
      </c>
    </row>
    <row r="82" spans="1:6" x14ac:dyDescent="0.25">
      <c r="A82" s="374" t="s">
        <v>4641</v>
      </c>
      <c r="B82" t="s">
        <v>4646</v>
      </c>
      <c r="C82" t="s">
        <v>4647</v>
      </c>
      <c r="D82" t="s">
        <v>4644</v>
      </c>
      <c r="E82" t="s">
        <v>4648</v>
      </c>
      <c r="F82">
        <v>2024</v>
      </c>
    </row>
    <row r="83" spans="1:6" x14ac:dyDescent="0.25">
      <c r="A83" s="374" t="s">
        <v>4641</v>
      </c>
      <c r="B83" t="s">
        <v>4646</v>
      </c>
      <c r="C83" t="s">
        <v>4647</v>
      </c>
      <c r="D83" t="s">
        <v>4644</v>
      </c>
      <c r="E83" t="s">
        <v>4648</v>
      </c>
      <c r="F83">
        <v>2024</v>
      </c>
    </row>
    <row r="84" spans="1:6" x14ac:dyDescent="0.25">
      <c r="A84" s="374" t="s">
        <v>4641</v>
      </c>
      <c r="B84" t="s">
        <v>4646</v>
      </c>
      <c r="C84" t="s">
        <v>4647</v>
      </c>
      <c r="D84" t="s">
        <v>4644</v>
      </c>
      <c r="E84" t="s">
        <v>4648</v>
      </c>
      <c r="F84">
        <v>2024</v>
      </c>
    </row>
    <row r="85" spans="1:6" x14ac:dyDescent="0.25">
      <c r="A85" s="374" t="s">
        <v>4641</v>
      </c>
      <c r="B85" t="s">
        <v>4642</v>
      </c>
      <c r="C85" t="s">
        <v>4647</v>
      </c>
      <c r="D85" t="s">
        <v>4644</v>
      </c>
      <c r="E85" t="s">
        <v>4648</v>
      </c>
      <c r="F85">
        <v>2024</v>
      </c>
    </row>
    <row r="86" spans="1:6" x14ac:dyDescent="0.25">
      <c r="A86" s="374" t="s">
        <v>4641</v>
      </c>
      <c r="B86" t="s">
        <v>4646</v>
      </c>
      <c r="C86" t="s">
        <v>4647</v>
      </c>
      <c r="D86" t="s">
        <v>4644</v>
      </c>
      <c r="E86" t="s">
        <v>4648</v>
      </c>
      <c r="F86">
        <v>2024</v>
      </c>
    </row>
    <row r="87" spans="1:6" x14ac:dyDescent="0.25">
      <c r="A87" s="374" t="s">
        <v>4641</v>
      </c>
      <c r="B87" t="s">
        <v>4646</v>
      </c>
      <c r="C87" t="s">
        <v>4647</v>
      </c>
      <c r="D87" t="s">
        <v>4644</v>
      </c>
      <c r="E87" t="s">
        <v>4648</v>
      </c>
      <c r="F87">
        <v>2024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BC817-1C7D-46AB-B1A6-9404FBF39879}">
  <sheetPr codeName="Sheet2" filterMode="1">
    <tabColor theme="9" tint="0.39997558519241921"/>
  </sheetPr>
  <dimension ref="A1:M274"/>
  <sheetViews>
    <sheetView showGridLines="0" tabSelected="1" workbookViewId="0">
      <pane ySplit="3" topLeftCell="A68" activePane="bottomLeft" state="frozen"/>
      <selection activeCell="E242" sqref="E242"/>
      <selection pane="bottomLeft" activeCell="L163" sqref="L163:L235"/>
    </sheetView>
  </sheetViews>
  <sheetFormatPr defaultRowHeight="15" x14ac:dyDescent="0.25"/>
  <cols>
    <col min="1" max="1" width="8.85546875" bestFit="1" customWidth="1"/>
    <col min="2" max="3" width="20.85546875" bestFit="1" customWidth="1"/>
    <col min="4" max="4" width="7.42578125" bestFit="1" customWidth="1"/>
    <col min="5" max="5" width="45.28515625" bestFit="1" customWidth="1"/>
    <col min="6" max="6" width="17.5703125" bestFit="1" customWidth="1"/>
    <col min="7" max="7" width="17.42578125" bestFit="1" customWidth="1"/>
    <col min="8" max="8" width="11.140625" style="6" bestFit="1" customWidth="1"/>
    <col min="9" max="9" width="7.140625" bestFit="1" customWidth="1"/>
    <col min="10" max="10" width="7.28515625" bestFit="1" customWidth="1"/>
    <col min="11" max="11" width="8.85546875" bestFit="1" customWidth="1"/>
    <col min="12" max="12" width="19.7109375" bestFit="1" customWidth="1"/>
    <col min="13" max="13" width="14.7109375" bestFit="1" customWidth="1"/>
    <col min="257" max="257" width="8.5703125" bestFit="1" customWidth="1"/>
    <col min="258" max="258" width="8.85546875" bestFit="1" customWidth="1"/>
    <col min="259" max="259" width="18.7109375" bestFit="1" customWidth="1"/>
    <col min="260" max="260" width="7.28515625" bestFit="1" customWidth="1"/>
    <col min="261" max="261" width="41.5703125" bestFit="1" customWidth="1"/>
    <col min="262" max="263" width="14.28515625" bestFit="1" customWidth="1"/>
    <col min="264" max="264" width="11.5703125" bestFit="1" customWidth="1"/>
    <col min="265" max="265" width="4.7109375" bestFit="1" customWidth="1"/>
    <col min="266" max="266" width="5.28515625" bestFit="1" customWidth="1"/>
    <col min="267" max="267" width="9" bestFit="1" customWidth="1"/>
    <col min="268" max="268" width="19.42578125" bestFit="1" customWidth="1"/>
    <col min="269" max="269" width="15.28515625" bestFit="1" customWidth="1"/>
    <col min="513" max="513" width="8.5703125" bestFit="1" customWidth="1"/>
    <col min="514" max="514" width="8.85546875" bestFit="1" customWidth="1"/>
    <col min="515" max="515" width="18.7109375" bestFit="1" customWidth="1"/>
    <col min="516" max="516" width="7.28515625" bestFit="1" customWidth="1"/>
    <col min="517" max="517" width="41.5703125" bestFit="1" customWidth="1"/>
    <col min="518" max="519" width="14.28515625" bestFit="1" customWidth="1"/>
    <col min="520" max="520" width="11.5703125" bestFit="1" customWidth="1"/>
    <col min="521" max="521" width="4.7109375" bestFit="1" customWidth="1"/>
    <col min="522" max="522" width="5.28515625" bestFit="1" customWidth="1"/>
    <col min="523" max="523" width="9" bestFit="1" customWidth="1"/>
    <col min="524" max="524" width="19.42578125" bestFit="1" customWidth="1"/>
    <col min="525" max="525" width="15.28515625" bestFit="1" customWidth="1"/>
    <col min="769" max="769" width="8.5703125" bestFit="1" customWidth="1"/>
    <col min="770" max="770" width="8.85546875" bestFit="1" customWidth="1"/>
    <col min="771" max="771" width="18.7109375" bestFit="1" customWidth="1"/>
    <col min="772" max="772" width="7.28515625" bestFit="1" customWidth="1"/>
    <col min="773" max="773" width="41.5703125" bestFit="1" customWidth="1"/>
    <col min="774" max="775" width="14.28515625" bestFit="1" customWidth="1"/>
    <col min="776" max="776" width="11.5703125" bestFit="1" customWidth="1"/>
    <col min="777" max="777" width="4.7109375" bestFit="1" customWidth="1"/>
    <col min="778" max="778" width="5.28515625" bestFit="1" customWidth="1"/>
    <col min="779" max="779" width="9" bestFit="1" customWidth="1"/>
    <col min="780" max="780" width="19.42578125" bestFit="1" customWidth="1"/>
    <col min="781" max="781" width="15.28515625" bestFit="1" customWidth="1"/>
    <col min="1025" max="1025" width="8.5703125" bestFit="1" customWidth="1"/>
    <col min="1026" max="1026" width="8.85546875" bestFit="1" customWidth="1"/>
    <col min="1027" max="1027" width="18.7109375" bestFit="1" customWidth="1"/>
    <col min="1028" max="1028" width="7.28515625" bestFit="1" customWidth="1"/>
    <col min="1029" max="1029" width="41.5703125" bestFit="1" customWidth="1"/>
    <col min="1030" max="1031" width="14.28515625" bestFit="1" customWidth="1"/>
    <col min="1032" max="1032" width="11.5703125" bestFit="1" customWidth="1"/>
    <col min="1033" max="1033" width="4.7109375" bestFit="1" customWidth="1"/>
    <col min="1034" max="1034" width="5.28515625" bestFit="1" customWidth="1"/>
    <col min="1035" max="1035" width="9" bestFit="1" customWidth="1"/>
    <col min="1036" max="1036" width="19.42578125" bestFit="1" customWidth="1"/>
    <col min="1037" max="1037" width="15.28515625" bestFit="1" customWidth="1"/>
    <col min="1281" max="1281" width="8.5703125" bestFit="1" customWidth="1"/>
    <col min="1282" max="1282" width="8.85546875" bestFit="1" customWidth="1"/>
    <col min="1283" max="1283" width="18.7109375" bestFit="1" customWidth="1"/>
    <col min="1284" max="1284" width="7.28515625" bestFit="1" customWidth="1"/>
    <col min="1285" max="1285" width="41.5703125" bestFit="1" customWidth="1"/>
    <col min="1286" max="1287" width="14.28515625" bestFit="1" customWidth="1"/>
    <col min="1288" max="1288" width="11.5703125" bestFit="1" customWidth="1"/>
    <col min="1289" max="1289" width="4.7109375" bestFit="1" customWidth="1"/>
    <col min="1290" max="1290" width="5.28515625" bestFit="1" customWidth="1"/>
    <col min="1291" max="1291" width="9" bestFit="1" customWidth="1"/>
    <col min="1292" max="1292" width="19.42578125" bestFit="1" customWidth="1"/>
    <col min="1293" max="1293" width="15.28515625" bestFit="1" customWidth="1"/>
    <col min="1537" max="1537" width="8.5703125" bestFit="1" customWidth="1"/>
    <col min="1538" max="1538" width="8.85546875" bestFit="1" customWidth="1"/>
    <col min="1539" max="1539" width="18.7109375" bestFit="1" customWidth="1"/>
    <col min="1540" max="1540" width="7.28515625" bestFit="1" customWidth="1"/>
    <col min="1541" max="1541" width="41.5703125" bestFit="1" customWidth="1"/>
    <col min="1542" max="1543" width="14.28515625" bestFit="1" customWidth="1"/>
    <col min="1544" max="1544" width="11.5703125" bestFit="1" customWidth="1"/>
    <col min="1545" max="1545" width="4.7109375" bestFit="1" customWidth="1"/>
    <col min="1546" max="1546" width="5.28515625" bestFit="1" customWidth="1"/>
    <col min="1547" max="1547" width="9" bestFit="1" customWidth="1"/>
    <col min="1548" max="1548" width="19.42578125" bestFit="1" customWidth="1"/>
    <col min="1549" max="1549" width="15.28515625" bestFit="1" customWidth="1"/>
    <col min="1793" max="1793" width="8.5703125" bestFit="1" customWidth="1"/>
    <col min="1794" max="1794" width="8.85546875" bestFit="1" customWidth="1"/>
    <col min="1795" max="1795" width="18.7109375" bestFit="1" customWidth="1"/>
    <col min="1796" max="1796" width="7.28515625" bestFit="1" customWidth="1"/>
    <col min="1797" max="1797" width="41.5703125" bestFit="1" customWidth="1"/>
    <col min="1798" max="1799" width="14.28515625" bestFit="1" customWidth="1"/>
    <col min="1800" max="1800" width="11.5703125" bestFit="1" customWidth="1"/>
    <col min="1801" max="1801" width="4.7109375" bestFit="1" customWidth="1"/>
    <col min="1802" max="1802" width="5.28515625" bestFit="1" customWidth="1"/>
    <col min="1803" max="1803" width="9" bestFit="1" customWidth="1"/>
    <col min="1804" max="1804" width="19.42578125" bestFit="1" customWidth="1"/>
    <col min="1805" max="1805" width="15.28515625" bestFit="1" customWidth="1"/>
    <col min="2049" max="2049" width="8.5703125" bestFit="1" customWidth="1"/>
    <col min="2050" max="2050" width="8.85546875" bestFit="1" customWidth="1"/>
    <col min="2051" max="2051" width="18.7109375" bestFit="1" customWidth="1"/>
    <col min="2052" max="2052" width="7.28515625" bestFit="1" customWidth="1"/>
    <col min="2053" max="2053" width="41.5703125" bestFit="1" customWidth="1"/>
    <col min="2054" max="2055" width="14.28515625" bestFit="1" customWidth="1"/>
    <col min="2056" max="2056" width="11.5703125" bestFit="1" customWidth="1"/>
    <col min="2057" max="2057" width="4.7109375" bestFit="1" customWidth="1"/>
    <col min="2058" max="2058" width="5.28515625" bestFit="1" customWidth="1"/>
    <col min="2059" max="2059" width="9" bestFit="1" customWidth="1"/>
    <col min="2060" max="2060" width="19.42578125" bestFit="1" customWidth="1"/>
    <col min="2061" max="2061" width="15.28515625" bestFit="1" customWidth="1"/>
    <col min="2305" max="2305" width="8.5703125" bestFit="1" customWidth="1"/>
    <col min="2306" max="2306" width="8.85546875" bestFit="1" customWidth="1"/>
    <col min="2307" max="2307" width="18.7109375" bestFit="1" customWidth="1"/>
    <col min="2308" max="2308" width="7.28515625" bestFit="1" customWidth="1"/>
    <col min="2309" max="2309" width="41.5703125" bestFit="1" customWidth="1"/>
    <col min="2310" max="2311" width="14.28515625" bestFit="1" customWidth="1"/>
    <col min="2312" max="2312" width="11.5703125" bestFit="1" customWidth="1"/>
    <col min="2313" max="2313" width="4.7109375" bestFit="1" customWidth="1"/>
    <col min="2314" max="2314" width="5.28515625" bestFit="1" customWidth="1"/>
    <col min="2315" max="2315" width="9" bestFit="1" customWidth="1"/>
    <col min="2316" max="2316" width="19.42578125" bestFit="1" customWidth="1"/>
    <col min="2317" max="2317" width="15.28515625" bestFit="1" customWidth="1"/>
    <col min="2561" max="2561" width="8.5703125" bestFit="1" customWidth="1"/>
    <col min="2562" max="2562" width="8.85546875" bestFit="1" customWidth="1"/>
    <col min="2563" max="2563" width="18.7109375" bestFit="1" customWidth="1"/>
    <col min="2564" max="2564" width="7.28515625" bestFit="1" customWidth="1"/>
    <col min="2565" max="2565" width="41.5703125" bestFit="1" customWidth="1"/>
    <col min="2566" max="2567" width="14.28515625" bestFit="1" customWidth="1"/>
    <col min="2568" max="2568" width="11.5703125" bestFit="1" customWidth="1"/>
    <col min="2569" max="2569" width="4.7109375" bestFit="1" customWidth="1"/>
    <col min="2570" max="2570" width="5.28515625" bestFit="1" customWidth="1"/>
    <col min="2571" max="2571" width="9" bestFit="1" customWidth="1"/>
    <col min="2572" max="2572" width="19.42578125" bestFit="1" customWidth="1"/>
    <col min="2573" max="2573" width="15.28515625" bestFit="1" customWidth="1"/>
    <col min="2817" max="2817" width="8.5703125" bestFit="1" customWidth="1"/>
    <col min="2818" max="2818" width="8.85546875" bestFit="1" customWidth="1"/>
    <col min="2819" max="2819" width="18.7109375" bestFit="1" customWidth="1"/>
    <col min="2820" max="2820" width="7.28515625" bestFit="1" customWidth="1"/>
    <col min="2821" max="2821" width="41.5703125" bestFit="1" customWidth="1"/>
    <col min="2822" max="2823" width="14.28515625" bestFit="1" customWidth="1"/>
    <col min="2824" max="2824" width="11.5703125" bestFit="1" customWidth="1"/>
    <col min="2825" max="2825" width="4.7109375" bestFit="1" customWidth="1"/>
    <col min="2826" max="2826" width="5.28515625" bestFit="1" customWidth="1"/>
    <col min="2827" max="2827" width="9" bestFit="1" customWidth="1"/>
    <col min="2828" max="2828" width="19.42578125" bestFit="1" customWidth="1"/>
    <col min="2829" max="2829" width="15.28515625" bestFit="1" customWidth="1"/>
    <col min="3073" max="3073" width="8.5703125" bestFit="1" customWidth="1"/>
    <col min="3074" max="3074" width="8.85546875" bestFit="1" customWidth="1"/>
    <col min="3075" max="3075" width="18.7109375" bestFit="1" customWidth="1"/>
    <col min="3076" max="3076" width="7.28515625" bestFit="1" customWidth="1"/>
    <col min="3077" max="3077" width="41.5703125" bestFit="1" customWidth="1"/>
    <col min="3078" max="3079" width="14.28515625" bestFit="1" customWidth="1"/>
    <col min="3080" max="3080" width="11.5703125" bestFit="1" customWidth="1"/>
    <col min="3081" max="3081" width="4.7109375" bestFit="1" customWidth="1"/>
    <col min="3082" max="3082" width="5.28515625" bestFit="1" customWidth="1"/>
    <col min="3083" max="3083" width="9" bestFit="1" customWidth="1"/>
    <col min="3084" max="3084" width="19.42578125" bestFit="1" customWidth="1"/>
    <col min="3085" max="3085" width="15.28515625" bestFit="1" customWidth="1"/>
    <col min="3329" max="3329" width="8.5703125" bestFit="1" customWidth="1"/>
    <col min="3330" max="3330" width="8.85546875" bestFit="1" customWidth="1"/>
    <col min="3331" max="3331" width="18.7109375" bestFit="1" customWidth="1"/>
    <col min="3332" max="3332" width="7.28515625" bestFit="1" customWidth="1"/>
    <col min="3333" max="3333" width="41.5703125" bestFit="1" customWidth="1"/>
    <col min="3334" max="3335" width="14.28515625" bestFit="1" customWidth="1"/>
    <col min="3336" max="3336" width="11.5703125" bestFit="1" customWidth="1"/>
    <col min="3337" max="3337" width="4.7109375" bestFit="1" customWidth="1"/>
    <col min="3338" max="3338" width="5.28515625" bestFit="1" customWidth="1"/>
    <col min="3339" max="3339" width="9" bestFit="1" customWidth="1"/>
    <col min="3340" max="3340" width="19.42578125" bestFit="1" customWidth="1"/>
    <col min="3341" max="3341" width="15.28515625" bestFit="1" customWidth="1"/>
    <col min="3585" max="3585" width="8.5703125" bestFit="1" customWidth="1"/>
    <col min="3586" max="3586" width="8.85546875" bestFit="1" customWidth="1"/>
    <col min="3587" max="3587" width="18.7109375" bestFit="1" customWidth="1"/>
    <col min="3588" max="3588" width="7.28515625" bestFit="1" customWidth="1"/>
    <col min="3589" max="3589" width="41.5703125" bestFit="1" customWidth="1"/>
    <col min="3590" max="3591" width="14.28515625" bestFit="1" customWidth="1"/>
    <col min="3592" max="3592" width="11.5703125" bestFit="1" customWidth="1"/>
    <col min="3593" max="3593" width="4.7109375" bestFit="1" customWidth="1"/>
    <col min="3594" max="3594" width="5.28515625" bestFit="1" customWidth="1"/>
    <col min="3595" max="3595" width="9" bestFit="1" customWidth="1"/>
    <col min="3596" max="3596" width="19.42578125" bestFit="1" customWidth="1"/>
    <col min="3597" max="3597" width="15.28515625" bestFit="1" customWidth="1"/>
    <col min="3841" max="3841" width="8.5703125" bestFit="1" customWidth="1"/>
    <col min="3842" max="3842" width="8.85546875" bestFit="1" customWidth="1"/>
    <col min="3843" max="3843" width="18.7109375" bestFit="1" customWidth="1"/>
    <col min="3844" max="3844" width="7.28515625" bestFit="1" customWidth="1"/>
    <col min="3845" max="3845" width="41.5703125" bestFit="1" customWidth="1"/>
    <col min="3846" max="3847" width="14.28515625" bestFit="1" customWidth="1"/>
    <col min="3848" max="3848" width="11.5703125" bestFit="1" customWidth="1"/>
    <col min="3849" max="3849" width="4.7109375" bestFit="1" customWidth="1"/>
    <col min="3850" max="3850" width="5.28515625" bestFit="1" customWidth="1"/>
    <col min="3851" max="3851" width="9" bestFit="1" customWidth="1"/>
    <col min="3852" max="3852" width="19.42578125" bestFit="1" customWidth="1"/>
    <col min="3853" max="3853" width="15.28515625" bestFit="1" customWidth="1"/>
    <col min="4097" max="4097" width="8.5703125" bestFit="1" customWidth="1"/>
    <col min="4098" max="4098" width="8.85546875" bestFit="1" customWidth="1"/>
    <col min="4099" max="4099" width="18.7109375" bestFit="1" customWidth="1"/>
    <col min="4100" max="4100" width="7.28515625" bestFit="1" customWidth="1"/>
    <col min="4101" max="4101" width="41.5703125" bestFit="1" customWidth="1"/>
    <col min="4102" max="4103" width="14.28515625" bestFit="1" customWidth="1"/>
    <col min="4104" max="4104" width="11.5703125" bestFit="1" customWidth="1"/>
    <col min="4105" max="4105" width="4.7109375" bestFit="1" customWidth="1"/>
    <col min="4106" max="4106" width="5.28515625" bestFit="1" customWidth="1"/>
    <col min="4107" max="4107" width="9" bestFit="1" customWidth="1"/>
    <col min="4108" max="4108" width="19.42578125" bestFit="1" customWidth="1"/>
    <col min="4109" max="4109" width="15.28515625" bestFit="1" customWidth="1"/>
    <col min="4353" max="4353" width="8.5703125" bestFit="1" customWidth="1"/>
    <col min="4354" max="4354" width="8.85546875" bestFit="1" customWidth="1"/>
    <col min="4355" max="4355" width="18.7109375" bestFit="1" customWidth="1"/>
    <col min="4356" max="4356" width="7.28515625" bestFit="1" customWidth="1"/>
    <col min="4357" max="4357" width="41.5703125" bestFit="1" customWidth="1"/>
    <col min="4358" max="4359" width="14.28515625" bestFit="1" customWidth="1"/>
    <col min="4360" max="4360" width="11.5703125" bestFit="1" customWidth="1"/>
    <col min="4361" max="4361" width="4.7109375" bestFit="1" customWidth="1"/>
    <col min="4362" max="4362" width="5.28515625" bestFit="1" customWidth="1"/>
    <col min="4363" max="4363" width="9" bestFit="1" customWidth="1"/>
    <col min="4364" max="4364" width="19.42578125" bestFit="1" customWidth="1"/>
    <col min="4365" max="4365" width="15.28515625" bestFit="1" customWidth="1"/>
    <col min="4609" max="4609" width="8.5703125" bestFit="1" customWidth="1"/>
    <col min="4610" max="4610" width="8.85546875" bestFit="1" customWidth="1"/>
    <col min="4611" max="4611" width="18.7109375" bestFit="1" customWidth="1"/>
    <col min="4612" max="4612" width="7.28515625" bestFit="1" customWidth="1"/>
    <col min="4613" max="4613" width="41.5703125" bestFit="1" customWidth="1"/>
    <col min="4614" max="4615" width="14.28515625" bestFit="1" customWidth="1"/>
    <col min="4616" max="4616" width="11.5703125" bestFit="1" customWidth="1"/>
    <col min="4617" max="4617" width="4.7109375" bestFit="1" customWidth="1"/>
    <col min="4618" max="4618" width="5.28515625" bestFit="1" customWidth="1"/>
    <col min="4619" max="4619" width="9" bestFit="1" customWidth="1"/>
    <col min="4620" max="4620" width="19.42578125" bestFit="1" customWidth="1"/>
    <col min="4621" max="4621" width="15.28515625" bestFit="1" customWidth="1"/>
    <col min="4865" max="4865" width="8.5703125" bestFit="1" customWidth="1"/>
    <col min="4866" max="4866" width="8.85546875" bestFit="1" customWidth="1"/>
    <col min="4867" max="4867" width="18.7109375" bestFit="1" customWidth="1"/>
    <col min="4868" max="4868" width="7.28515625" bestFit="1" customWidth="1"/>
    <col min="4869" max="4869" width="41.5703125" bestFit="1" customWidth="1"/>
    <col min="4870" max="4871" width="14.28515625" bestFit="1" customWidth="1"/>
    <col min="4872" max="4872" width="11.5703125" bestFit="1" customWidth="1"/>
    <col min="4873" max="4873" width="4.7109375" bestFit="1" customWidth="1"/>
    <col min="4874" max="4874" width="5.28515625" bestFit="1" customWidth="1"/>
    <col min="4875" max="4875" width="9" bestFit="1" customWidth="1"/>
    <col min="4876" max="4876" width="19.42578125" bestFit="1" customWidth="1"/>
    <col min="4877" max="4877" width="15.28515625" bestFit="1" customWidth="1"/>
    <col min="5121" max="5121" width="8.5703125" bestFit="1" customWidth="1"/>
    <col min="5122" max="5122" width="8.85546875" bestFit="1" customWidth="1"/>
    <col min="5123" max="5123" width="18.7109375" bestFit="1" customWidth="1"/>
    <col min="5124" max="5124" width="7.28515625" bestFit="1" customWidth="1"/>
    <col min="5125" max="5125" width="41.5703125" bestFit="1" customWidth="1"/>
    <col min="5126" max="5127" width="14.28515625" bestFit="1" customWidth="1"/>
    <col min="5128" max="5128" width="11.5703125" bestFit="1" customWidth="1"/>
    <col min="5129" max="5129" width="4.7109375" bestFit="1" customWidth="1"/>
    <col min="5130" max="5130" width="5.28515625" bestFit="1" customWidth="1"/>
    <col min="5131" max="5131" width="9" bestFit="1" customWidth="1"/>
    <col min="5132" max="5132" width="19.42578125" bestFit="1" customWidth="1"/>
    <col min="5133" max="5133" width="15.28515625" bestFit="1" customWidth="1"/>
    <col min="5377" max="5377" width="8.5703125" bestFit="1" customWidth="1"/>
    <col min="5378" max="5378" width="8.85546875" bestFit="1" customWidth="1"/>
    <col min="5379" max="5379" width="18.7109375" bestFit="1" customWidth="1"/>
    <col min="5380" max="5380" width="7.28515625" bestFit="1" customWidth="1"/>
    <col min="5381" max="5381" width="41.5703125" bestFit="1" customWidth="1"/>
    <col min="5382" max="5383" width="14.28515625" bestFit="1" customWidth="1"/>
    <col min="5384" max="5384" width="11.5703125" bestFit="1" customWidth="1"/>
    <col min="5385" max="5385" width="4.7109375" bestFit="1" customWidth="1"/>
    <col min="5386" max="5386" width="5.28515625" bestFit="1" customWidth="1"/>
    <col min="5387" max="5387" width="9" bestFit="1" customWidth="1"/>
    <col min="5388" max="5388" width="19.42578125" bestFit="1" customWidth="1"/>
    <col min="5389" max="5389" width="15.28515625" bestFit="1" customWidth="1"/>
    <col min="5633" max="5633" width="8.5703125" bestFit="1" customWidth="1"/>
    <col min="5634" max="5634" width="8.85546875" bestFit="1" customWidth="1"/>
    <col min="5635" max="5635" width="18.7109375" bestFit="1" customWidth="1"/>
    <col min="5636" max="5636" width="7.28515625" bestFit="1" customWidth="1"/>
    <col min="5637" max="5637" width="41.5703125" bestFit="1" customWidth="1"/>
    <col min="5638" max="5639" width="14.28515625" bestFit="1" customWidth="1"/>
    <col min="5640" max="5640" width="11.5703125" bestFit="1" customWidth="1"/>
    <col min="5641" max="5641" width="4.7109375" bestFit="1" customWidth="1"/>
    <col min="5642" max="5642" width="5.28515625" bestFit="1" customWidth="1"/>
    <col min="5643" max="5643" width="9" bestFit="1" customWidth="1"/>
    <col min="5644" max="5644" width="19.42578125" bestFit="1" customWidth="1"/>
    <col min="5645" max="5645" width="15.28515625" bestFit="1" customWidth="1"/>
    <col min="5889" max="5889" width="8.5703125" bestFit="1" customWidth="1"/>
    <col min="5890" max="5890" width="8.85546875" bestFit="1" customWidth="1"/>
    <col min="5891" max="5891" width="18.7109375" bestFit="1" customWidth="1"/>
    <col min="5892" max="5892" width="7.28515625" bestFit="1" customWidth="1"/>
    <col min="5893" max="5893" width="41.5703125" bestFit="1" customWidth="1"/>
    <col min="5894" max="5895" width="14.28515625" bestFit="1" customWidth="1"/>
    <col min="5896" max="5896" width="11.5703125" bestFit="1" customWidth="1"/>
    <col min="5897" max="5897" width="4.7109375" bestFit="1" customWidth="1"/>
    <col min="5898" max="5898" width="5.28515625" bestFit="1" customWidth="1"/>
    <col min="5899" max="5899" width="9" bestFit="1" customWidth="1"/>
    <col min="5900" max="5900" width="19.42578125" bestFit="1" customWidth="1"/>
    <col min="5901" max="5901" width="15.28515625" bestFit="1" customWidth="1"/>
    <col min="6145" max="6145" width="8.5703125" bestFit="1" customWidth="1"/>
    <col min="6146" max="6146" width="8.85546875" bestFit="1" customWidth="1"/>
    <col min="6147" max="6147" width="18.7109375" bestFit="1" customWidth="1"/>
    <col min="6148" max="6148" width="7.28515625" bestFit="1" customWidth="1"/>
    <col min="6149" max="6149" width="41.5703125" bestFit="1" customWidth="1"/>
    <col min="6150" max="6151" width="14.28515625" bestFit="1" customWidth="1"/>
    <col min="6152" max="6152" width="11.5703125" bestFit="1" customWidth="1"/>
    <col min="6153" max="6153" width="4.7109375" bestFit="1" customWidth="1"/>
    <col min="6154" max="6154" width="5.28515625" bestFit="1" customWidth="1"/>
    <col min="6155" max="6155" width="9" bestFit="1" customWidth="1"/>
    <col min="6156" max="6156" width="19.42578125" bestFit="1" customWidth="1"/>
    <col min="6157" max="6157" width="15.28515625" bestFit="1" customWidth="1"/>
    <col min="6401" max="6401" width="8.5703125" bestFit="1" customWidth="1"/>
    <col min="6402" max="6402" width="8.85546875" bestFit="1" customWidth="1"/>
    <col min="6403" max="6403" width="18.7109375" bestFit="1" customWidth="1"/>
    <col min="6404" max="6404" width="7.28515625" bestFit="1" customWidth="1"/>
    <col min="6405" max="6405" width="41.5703125" bestFit="1" customWidth="1"/>
    <col min="6406" max="6407" width="14.28515625" bestFit="1" customWidth="1"/>
    <col min="6408" max="6408" width="11.5703125" bestFit="1" customWidth="1"/>
    <col min="6409" max="6409" width="4.7109375" bestFit="1" customWidth="1"/>
    <col min="6410" max="6410" width="5.28515625" bestFit="1" customWidth="1"/>
    <col min="6411" max="6411" width="9" bestFit="1" customWidth="1"/>
    <col min="6412" max="6412" width="19.42578125" bestFit="1" customWidth="1"/>
    <col min="6413" max="6413" width="15.28515625" bestFit="1" customWidth="1"/>
    <col min="6657" max="6657" width="8.5703125" bestFit="1" customWidth="1"/>
    <col min="6658" max="6658" width="8.85546875" bestFit="1" customWidth="1"/>
    <col min="6659" max="6659" width="18.7109375" bestFit="1" customWidth="1"/>
    <col min="6660" max="6660" width="7.28515625" bestFit="1" customWidth="1"/>
    <col min="6661" max="6661" width="41.5703125" bestFit="1" customWidth="1"/>
    <col min="6662" max="6663" width="14.28515625" bestFit="1" customWidth="1"/>
    <col min="6664" max="6664" width="11.5703125" bestFit="1" customWidth="1"/>
    <col min="6665" max="6665" width="4.7109375" bestFit="1" customWidth="1"/>
    <col min="6666" max="6666" width="5.28515625" bestFit="1" customWidth="1"/>
    <col min="6667" max="6667" width="9" bestFit="1" customWidth="1"/>
    <col min="6668" max="6668" width="19.42578125" bestFit="1" customWidth="1"/>
    <col min="6669" max="6669" width="15.28515625" bestFit="1" customWidth="1"/>
    <col min="6913" max="6913" width="8.5703125" bestFit="1" customWidth="1"/>
    <col min="6914" max="6914" width="8.85546875" bestFit="1" customWidth="1"/>
    <col min="6915" max="6915" width="18.7109375" bestFit="1" customWidth="1"/>
    <col min="6916" max="6916" width="7.28515625" bestFit="1" customWidth="1"/>
    <col min="6917" max="6917" width="41.5703125" bestFit="1" customWidth="1"/>
    <col min="6918" max="6919" width="14.28515625" bestFit="1" customWidth="1"/>
    <col min="6920" max="6920" width="11.5703125" bestFit="1" customWidth="1"/>
    <col min="6921" max="6921" width="4.7109375" bestFit="1" customWidth="1"/>
    <col min="6922" max="6922" width="5.28515625" bestFit="1" customWidth="1"/>
    <col min="6923" max="6923" width="9" bestFit="1" customWidth="1"/>
    <col min="6924" max="6924" width="19.42578125" bestFit="1" customWidth="1"/>
    <col min="6925" max="6925" width="15.28515625" bestFit="1" customWidth="1"/>
    <col min="7169" max="7169" width="8.5703125" bestFit="1" customWidth="1"/>
    <col min="7170" max="7170" width="8.85546875" bestFit="1" customWidth="1"/>
    <col min="7171" max="7171" width="18.7109375" bestFit="1" customWidth="1"/>
    <col min="7172" max="7172" width="7.28515625" bestFit="1" customWidth="1"/>
    <col min="7173" max="7173" width="41.5703125" bestFit="1" customWidth="1"/>
    <col min="7174" max="7175" width="14.28515625" bestFit="1" customWidth="1"/>
    <col min="7176" max="7176" width="11.5703125" bestFit="1" customWidth="1"/>
    <col min="7177" max="7177" width="4.7109375" bestFit="1" customWidth="1"/>
    <col min="7178" max="7178" width="5.28515625" bestFit="1" customWidth="1"/>
    <col min="7179" max="7179" width="9" bestFit="1" customWidth="1"/>
    <col min="7180" max="7180" width="19.42578125" bestFit="1" customWidth="1"/>
    <col min="7181" max="7181" width="15.28515625" bestFit="1" customWidth="1"/>
    <col min="7425" max="7425" width="8.5703125" bestFit="1" customWidth="1"/>
    <col min="7426" max="7426" width="8.85546875" bestFit="1" customWidth="1"/>
    <col min="7427" max="7427" width="18.7109375" bestFit="1" customWidth="1"/>
    <col min="7428" max="7428" width="7.28515625" bestFit="1" customWidth="1"/>
    <col min="7429" max="7429" width="41.5703125" bestFit="1" customWidth="1"/>
    <col min="7430" max="7431" width="14.28515625" bestFit="1" customWidth="1"/>
    <col min="7432" max="7432" width="11.5703125" bestFit="1" customWidth="1"/>
    <col min="7433" max="7433" width="4.7109375" bestFit="1" customWidth="1"/>
    <col min="7434" max="7434" width="5.28515625" bestFit="1" customWidth="1"/>
    <col min="7435" max="7435" width="9" bestFit="1" customWidth="1"/>
    <col min="7436" max="7436" width="19.42578125" bestFit="1" customWidth="1"/>
    <col min="7437" max="7437" width="15.28515625" bestFit="1" customWidth="1"/>
    <col min="7681" max="7681" width="8.5703125" bestFit="1" customWidth="1"/>
    <col min="7682" max="7682" width="8.85546875" bestFit="1" customWidth="1"/>
    <col min="7683" max="7683" width="18.7109375" bestFit="1" customWidth="1"/>
    <col min="7684" max="7684" width="7.28515625" bestFit="1" customWidth="1"/>
    <col min="7685" max="7685" width="41.5703125" bestFit="1" customWidth="1"/>
    <col min="7686" max="7687" width="14.28515625" bestFit="1" customWidth="1"/>
    <col min="7688" max="7688" width="11.5703125" bestFit="1" customWidth="1"/>
    <col min="7689" max="7689" width="4.7109375" bestFit="1" customWidth="1"/>
    <col min="7690" max="7690" width="5.28515625" bestFit="1" customWidth="1"/>
    <col min="7691" max="7691" width="9" bestFit="1" customWidth="1"/>
    <col min="7692" max="7692" width="19.42578125" bestFit="1" customWidth="1"/>
    <col min="7693" max="7693" width="15.28515625" bestFit="1" customWidth="1"/>
    <col min="7937" max="7937" width="8.5703125" bestFit="1" customWidth="1"/>
    <col min="7938" max="7938" width="8.85546875" bestFit="1" customWidth="1"/>
    <col min="7939" max="7939" width="18.7109375" bestFit="1" customWidth="1"/>
    <col min="7940" max="7940" width="7.28515625" bestFit="1" customWidth="1"/>
    <col min="7941" max="7941" width="41.5703125" bestFit="1" customWidth="1"/>
    <col min="7942" max="7943" width="14.28515625" bestFit="1" customWidth="1"/>
    <col min="7944" max="7944" width="11.5703125" bestFit="1" customWidth="1"/>
    <col min="7945" max="7945" width="4.7109375" bestFit="1" customWidth="1"/>
    <col min="7946" max="7946" width="5.28515625" bestFit="1" customWidth="1"/>
    <col min="7947" max="7947" width="9" bestFit="1" customWidth="1"/>
    <col min="7948" max="7948" width="19.42578125" bestFit="1" customWidth="1"/>
    <col min="7949" max="7949" width="15.28515625" bestFit="1" customWidth="1"/>
    <col min="8193" max="8193" width="8.5703125" bestFit="1" customWidth="1"/>
    <col min="8194" max="8194" width="8.85546875" bestFit="1" customWidth="1"/>
    <col min="8195" max="8195" width="18.7109375" bestFit="1" customWidth="1"/>
    <col min="8196" max="8196" width="7.28515625" bestFit="1" customWidth="1"/>
    <col min="8197" max="8197" width="41.5703125" bestFit="1" customWidth="1"/>
    <col min="8198" max="8199" width="14.28515625" bestFit="1" customWidth="1"/>
    <col min="8200" max="8200" width="11.5703125" bestFit="1" customWidth="1"/>
    <col min="8201" max="8201" width="4.7109375" bestFit="1" customWidth="1"/>
    <col min="8202" max="8202" width="5.28515625" bestFit="1" customWidth="1"/>
    <col min="8203" max="8203" width="9" bestFit="1" customWidth="1"/>
    <col min="8204" max="8204" width="19.42578125" bestFit="1" customWidth="1"/>
    <col min="8205" max="8205" width="15.28515625" bestFit="1" customWidth="1"/>
    <col min="8449" max="8449" width="8.5703125" bestFit="1" customWidth="1"/>
    <col min="8450" max="8450" width="8.85546875" bestFit="1" customWidth="1"/>
    <col min="8451" max="8451" width="18.7109375" bestFit="1" customWidth="1"/>
    <col min="8452" max="8452" width="7.28515625" bestFit="1" customWidth="1"/>
    <col min="8453" max="8453" width="41.5703125" bestFit="1" customWidth="1"/>
    <col min="8454" max="8455" width="14.28515625" bestFit="1" customWidth="1"/>
    <col min="8456" max="8456" width="11.5703125" bestFit="1" customWidth="1"/>
    <col min="8457" max="8457" width="4.7109375" bestFit="1" customWidth="1"/>
    <col min="8458" max="8458" width="5.28515625" bestFit="1" customWidth="1"/>
    <col min="8459" max="8459" width="9" bestFit="1" customWidth="1"/>
    <col min="8460" max="8460" width="19.42578125" bestFit="1" customWidth="1"/>
    <col min="8461" max="8461" width="15.28515625" bestFit="1" customWidth="1"/>
    <col min="8705" max="8705" width="8.5703125" bestFit="1" customWidth="1"/>
    <col min="8706" max="8706" width="8.85546875" bestFit="1" customWidth="1"/>
    <col min="8707" max="8707" width="18.7109375" bestFit="1" customWidth="1"/>
    <col min="8708" max="8708" width="7.28515625" bestFit="1" customWidth="1"/>
    <col min="8709" max="8709" width="41.5703125" bestFit="1" customWidth="1"/>
    <col min="8710" max="8711" width="14.28515625" bestFit="1" customWidth="1"/>
    <col min="8712" max="8712" width="11.5703125" bestFit="1" customWidth="1"/>
    <col min="8713" max="8713" width="4.7109375" bestFit="1" customWidth="1"/>
    <col min="8714" max="8714" width="5.28515625" bestFit="1" customWidth="1"/>
    <col min="8715" max="8715" width="9" bestFit="1" customWidth="1"/>
    <col min="8716" max="8716" width="19.42578125" bestFit="1" customWidth="1"/>
    <col min="8717" max="8717" width="15.28515625" bestFit="1" customWidth="1"/>
    <col min="8961" max="8961" width="8.5703125" bestFit="1" customWidth="1"/>
    <col min="8962" max="8962" width="8.85546875" bestFit="1" customWidth="1"/>
    <col min="8963" max="8963" width="18.7109375" bestFit="1" customWidth="1"/>
    <col min="8964" max="8964" width="7.28515625" bestFit="1" customWidth="1"/>
    <col min="8965" max="8965" width="41.5703125" bestFit="1" customWidth="1"/>
    <col min="8966" max="8967" width="14.28515625" bestFit="1" customWidth="1"/>
    <col min="8968" max="8968" width="11.5703125" bestFit="1" customWidth="1"/>
    <col min="8969" max="8969" width="4.7109375" bestFit="1" customWidth="1"/>
    <col min="8970" max="8970" width="5.28515625" bestFit="1" customWidth="1"/>
    <col min="8971" max="8971" width="9" bestFit="1" customWidth="1"/>
    <col min="8972" max="8972" width="19.42578125" bestFit="1" customWidth="1"/>
    <col min="8973" max="8973" width="15.28515625" bestFit="1" customWidth="1"/>
    <col min="9217" max="9217" width="8.5703125" bestFit="1" customWidth="1"/>
    <col min="9218" max="9218" width="8.85546875" bestFit="1" customWidth="1"/>
    <col min="9219" max="9219" width="18.7109375" bestFit="1" customWidth="1"/>
    <col min="9220" max="9220" width="7.28515625" bestFit="1" customWidth="1"/>
    <col min="9221" max="9221" width="41.5703125" bestFit="1" customWidth="1"/>
    <col min="9222" max="9223" width="14.28515625" bestFit="1" customWidth="1"/>
    <col min="9224" max="9224" width="11.5703125" bestFit="1" customWidth="1"/>
    <col min="9225" max="9225" width="4.7109375" bestFit="1" customWidth="1"/>
    <col min="9226" max="9226" width="5.28515625" bestFit="1" customWidth="1"/>
    <col min="9227" max="9227" width="9" bestFit="1" customWidth="1"/>
    <col min="9228" max="9228" width="19.42578125" bestFit="1" customWidth="1"/>
    <col min="9229" max="9229" width="15.28515625" bestFit="1" customWidth="1"/>
    <col min="9473" max="9473" width="8.5703125" bestFit="1" customWidth="1"/>
    <col min="9474" max="9474" width="8.85546875" bestFit="1" customWidth="1"/>
    <col min="9475" max="9475" width="18.7109375" bestFit="1" customWidth="1"/>
    <col min="9476" max="9476" width="7.28515625" bestFit="1" customWidth="1"/>
    <col min="9477" max="9477" width="41.5703125" bestFit="1" customWidth="1"/>
    <col min="9478" max="9479" width="14.28515625" bestFit="1" customWidth="1"/>
    <col min="9480" max="9480" width="11.5703125" bestFit="1" customWidth="1"/>
    <col min="9481" max="9481" width="4.7109375" bestFit="1" customWidth="1"/>
    <col min="9482" max="9482" width="5.28515625" bestFit="1" customWidth="1"/>
    <col min="9483" max="9483" width="9" bestFit="1" customWidth="1"/>
    <col min="9484" max="9484" width="19.42578125" bestFit="1" customWidth="1"/>
    <col min="9485" max="9485" width="15.28515625" bestFit="1" customWidth="1"/>
    <col min="9729" max="9729" width="8.5703125" bestFit="1" customWidth="1"/>
    <col min="9730" max="9730" width="8.85546875" bestFit="1" customWidth="1"/>
    <col min="9731" max="9731" width="18.7109375" bestFit="1" customWidth="1"/>
    <col min="9732" max="9732" width="7.28515625" bestFit="1" customWidth="1"/>
    <col min="9733" max="9733" width="41.5703125" bestFit="1" customWidth="1"/>
    <col min="9734" max="9735" width="14.28515625" bestFit="1" customWidth="1"/>
    <col min="9736" max="9736" width="11.5703125" bestFit="1" customWidth="1"/>
    <col min="9737" max="9737" width="4.7109375" bestFit="1" customWidth="1"/>
    <col min="9738" max="9738" width="5.28515625" bestFit="1" customWidth="1"/>
    <col min="9739" max="9739" width="9" bestFit="1" customWidth="1"/>
    <col min="9740" max="9740" width="19.42578125" bestFit="1" customWidth="1"/>
    <col min="9741" max="9741" width="15.28515625" bestFit="1" customWidth="1"/>
    <col min="9985" max="9985" width="8.5703125" bestFit="1" customWidth="1"/>
    <col min="9986" max="9986" width="8.85546875" bestFit="1" customWidth="1"/>
    <col min="9987" max="9987" width="18.7109375" bestFit="1" customWidth="1"/>
    <col min="9988" max="9988" width="7.28515625" bestFit="1" customWidth="1"/>
    <col min="9989" max="9989" width="41.5703125" bestFit="1" customWidth="1"/>
    <col min="9990" max="9991" width="14.28515625" bestFit="1" customWidth="1"/>
    <col min="9992" max="9992" width="11.5703125" bestFit="1" customWidth="1"/>
    <col min="9993" max="9993" width="4.7109375" bestFit="1" customWidth="1"/>
    <col min="9994" max="9994" width="5.28515625" bestFit="1" customWidth="1"/>
    <col min="9995" max="9995" width="9" bestFit="1" customWidth="1"/>
    <col min="9996" max="9996" width="19.42578125" bestFit="1" customWidth="1"/>
    <col min="9997" max="9997" width="15.28515625" bestFit="1" customWidth="1"/>
    <col min="10241" max="10241" width="8.5703125" bestFit="1" customWidth="1"/>
    <col min="10242" max="10242" width="8.85546875" bestFit="1" customWidth="1"/>
    <col min="10243" max="10243" width="18.7109375" bestFit="1" customWidth="1"/>
    <col min="10244" max="10244" width="7.28515625" bestFit="1" customWidth="1"/>
    <col min="10245" max="10245" width="41.5703125" bestFit="1" customWidth="1"/>
    <col min="10246" max="10247" width="14.28515625" bestFit="1" customWidth="1"/>
    <col min="10248" max="10248" width="11.5703125" bestFit="1" customWidth="1"/>
    <col min="10249" max="10249" width="4.7109375" bestFit="1" customWidth="1"/>
    <col min="10250" max="10250" width="5.28515625" bestFit="1" customWidth="1"/>
    <col min="10251" max="10251" width="9" bestFit="1" customWidth="1"/>
    <col min="10252" max="10252" width="19.42578125" bestFit="1" customWidth="1"/>
    <col min="10253" max="10253" width="15.28515625" bestFit="1" customWidth="1"/>
    <col min="10497" max="10497" width="8.5703125" bestFit="1" customWidth="1"/>
    <col min="10498" max="10498" width="8.85546875" bestFit="1" customWidth="1"/>
    <col min="10499" max="10499" width="18.7109375" bestFit="1" customWidth="1"/>
    <col min="10500" max="10500" width="7.28515625" bestFit="1" customWidth="1"/>
    <col min="10501" max="10501" width="41.5703125" bestFit="1" customWidth="1"/>
    <col min="10502" max="10503" width="14.28515625" bestFit="1" customWidth="1"/>
    <col min="10504" max="10504" width="11.5703125" bestFit="1" customWidth="1"/>
    <col min="10505" max="10505" width="4.7109375" bestFit="1" customWidth="1"/>
    <col min="10506" max="10506" width="5.28515625" bestFit="1" customWidth="1"/>
    <col min="10507" max="10507" width="9" bestFit="1" customWidth="1"/>
    <col min="10508" max="10508" width="19.42578125" bestFit="1" customWidth="1"/>
    <col min="10509" max="10509" width="15.28515625" bestFit="1" customWidth="1"/>
    <col min="10753" max="10753" width="8.5703125" bestFit="1" customWidth="1"/>
    <col min="10754" max="10754" width="8.85546875" bestFit="1" customWidth="1"/>
    <col min="10755" max="10755" width="18.7109375" bestFit="1" customWidth="1"/>
    <col min="10756" max="10756" width="7.28515625" bestFit="1" customWidth="1"/>
    <col min="10757" max="10757" width="41.5703125" bestFit="1" customWidth="1"/>
    <col min="10758" max="10759" width="14.28515625" bestFit="1" customWidth="1"/>
    <col min="10760" max="10760" width="11.5703125" bestFit="1" customWidth="1"/>
    <col min="10761" max="10761" width="4.7109375" bestFit="1" customWidth="1"/>
    <col min="10762" max="10762" width="5.28515625" bestFit="1" customWidth="1"/>
    <col min="10763" max="10763" width="9" bestFit="1" customWidth="1"/>
    <col min="10764" max="10764" width="19.42578125" bestFit="1" customWidth="1"/>
    <col min="10765" max="10765" width="15.28515625" bestFit="1" customWidth="1"/>
    <col min="11009" max="11009" width="8.5703125" bestFit="1" customWidth="1"/>
    <col min="11010" max="11010" width="8.85546875" bestFit="1" customWidth="1"/>
    <col min="11011" max="11011" width="18.7109375" bestFit="1" customWidth="1"/>
    <col min="11012" max="11012" width="7.28515625" bestFit="1" customWidth="1"/>
    <col min="11013" max="11013" width="41.5703125" bestFit="1" customWidth="1"/>
    <col min="11014" max="11015" width="14.28515625" bestFit="1" customWidth="1"/>
    <col min="11016" max="11016" width="11.5703125" bestFit="1" customWidth="1"/>
    <col min="11017" max="11017" width="4.7109375" bestFit="1" customWidth="1"/>
    <col min="11018" max="11018" width="5.28515625" bestFit="1" customWidth="1"/>
    <col min="11019" max="11019" width="9" bestFit="1" customWidth="1"/>
    <col min="11020" max="11020" width="19.42578125" bestFit="1" customWidth="1"/>
    <col min="11021" max="11021" width="15.28515625" bestFit="1" customWidth="1"/>
    <col min="11265" max="11265" width="8.5703125" bestFit="1" customWidth="1"/>
    <col min="11266" max="11266" width="8.85546875" bestFit="1" customWidth="1"/>
    <col min="11267" max="11267" width="18.7109375" bestFit="1" customWidth="1"/>
    <col min="11268" max="11268" width="7.28515625" bestFit="1" customWidth="1"/>
    <col min="11269" max="11269" width="41.5703125" bestFit="1" customWidth="1"/>
    <col min="11270" max="11271" width="14.28515625" bestFit="1" customWidth="1"/>
    <col min="11272" max="11272" width="11.5703125" bestFit="1" customWidth="1"/>
    <col min="11273" max="11273" width="4.7109375" bestFit="1" customWidth="1"/>
    <col min="11274" max="11274" width="5.28515625" bestFit="1" customWidth="1"/>
    <col min="11275" max="11275" width="9" bestFit="1" customWidth="1"/>
    <col min="11276" max="11276" width="19.42578125" bestFit="1" customWidth="1"/>
    <col min="11277" max="11277" width="15.28515625" bestFit="1" customWidth="1"/>
    <col min="11521" max="11521" width="8.5703125" bestFit="1" customWidth="1"/>
    <col min="11522" max="11522" width="8.85546875" bestFit="1" customWidth="1"/>
    <col min="11523" max="11523" width="18.7109375" bestFit="1" customWidth="1"/>
    <col min="11524" max="11524" width="7.28515625" bestFit="1" customWidth="1"/>
    <col min="11525" max="11525" width="41.5703125" bestFit="1" customWidth="1"/>
    <col min="11526" max="11527" width="14.28515625" bestFit="1" customWidth="1"/>
    <col min="11528" max="11528" width="11.5703125" bestFit="1" customWidth="1"/>
    <col min="11529" max="11529" width="4.7109375" bestFit="1" customWidth="1"/>
    <col min="11530" max="11530" width="5.28515625" bestFit="1" customWidth="1"/>
    <col min="11531" max="11531" width="9" bestFit="1" customWidth="1"/>
    <col min="11532" max="11532" width="19.42578125" bestFit="1" customWidth="1"/>
    <col min="11533" max="11533" width="15.28515625" bestFit="1" customWidth="1"/>
    <col min="11777" max="11777" width="8.5703125" bestFit="1" customWidth="1"/>
    <col min="11778" max="11778" width="8.85546875" bestFit="1" customWidth="1"/>
    <col min="11779" max="11779" width="18.7109375" bestFit="1" customWidth="1"/>
    <col min="11780" max="11780" width="7.28515625" bestFit="1" customWidth="1"/>
    <col min="11781" max="11781" width="41.5703125" bestFit="1" customWidth="1"/>
    <col min="11782" max="11783" width="14.28515625" bestFit="1" customWidth="1"/>
    <col min="11784" max="11784" width="11.5703125" bestFit="1" customWidth="1"/>
    <col min="11785" max="11785" width="4.7109375" bestFit="1" customWidth="1"/>
    <col min="11786" max="11786" width="5.28515625" bestFit="1" customWidth="1"/>
    <col min="11787" max="11787" width="9" bestFit="1" customWidth="1"/>
    <col min="11788" max="11788" width="19.42578125" bestFit="1" customWidth="1"/>
    <col min="11789" max="11789" width="15.28515625" bestFit="1" customWidth="1"/>
    <col min="12033" max="12033" width="8.5703125" bestFit="1" customWidth="1"/>
    <col min="12034" max="12034" width="8.85546875" bestFit="1" customWidth="1"/>
    <col min="12035" max="12035" width="18.7109375" bestFit="1" customWidth="1"/>
    <col min="12036" max="12036" width="7.28515625" bestFit="1" customWidth="1"/>
    <col min="12037" max="12037" width="41.5703125" bestFit="1" customWidth="1"/>
    <col min="12038" max="12039" width="14.28515625" bestFit="1" customWidth="1"/>
    <col min="12040" max="12040" width="11.5703125" bestFit="1" customWidth="1"/>
    <col min="12041" max="12041" width="4.7109375" bestFit="1" customWidth="1"/>
    <col min="12042" max="12042" width="5.28515625" bestFit="1" customWidth="1"/>
    <col min="12043" max="12043" width="9" bestFit="1" customWidth="1"/>
    <col min="12044" max="12044" width="19.42578125" bestFit="1" customWidth="1"/>
    <col min="12045" max="12045" width="15.28515625" bestFit="1" customWidth="1"/>
    <col min="12289" max="12289" width="8.5703125" bestFit="1" customWidth="1"/>
    <col min="12290" max="12290" width="8.85546875" bestFit="1" customWidth="1"/>
    <col min="12291" max="12291" width="18.7109375" bestFit="1" customWidth="1"/>
    <col min="12292" max="12292" width="7.28515625" bestFit="1" customWidth="1"/>
    <col min="12293" max="12293" width="41.5703125" bestFit="1" customWidth="1"/>
    <col min="12294" max="12295" width="14.28515625" bestFit="1" customWidth="1"/>
    <col min="12296" max="12296" width="11.5703125" bestFit="1" customWidth="1"/>
    <col min="12297" max="12297" width="4.7109375" bestFit="1" customWidth="1"/>
    <col min="12298" max="12298" width="5.28515625" bestFit="1" customWidth="1"/>
    <col min="12299" max="12299" width="9" bestFit="1" customWidth="1"/>
    <col min="12300" max="12300" width="19.42578125" bestFit="1" customWidth="1"/>
    <col min="12301" max="12301" width="15.28515625" bestFit="1" customWidth="1"/>
    <col min="12545" max="12545" width="8.5703125" bestFit="1" customWidth="1"/>
    <col min="12546" max="12546" width="8.85546875" bestFit="1" customWidth="1"/>
    <col min="12547" max="12547" width="18.7109375" bestFit="1" customWidth="1"/>
    <col min="12548" max="12548" width="7.28515625" bestFit="1" customWidth="1"/>
    <col min="12549" max="12549" width="41.5703125" bestFit="1" customWidth="1"/>
    <col min="12550" max="12551" width="14.28515625" bestFit="1" customWidth="1"/>
    <col min="12552" max="12552" width="11.5703125" bestFit="1" customWidth="1"/>
    <col min="12553" max="12553" width="4.7109375" bestFit="1" customWidth="1"/>
    <col min="12554" max="12554" width="5.28515625" bestFit="1" customWidth="1"/>
    <col min="12555" max="12555" width="9" bestFit="1" customWidth="1"/>
    <col min="12556" max="12556" width="19.42578125" bestFit="1" customWidth="1"/>
    <col min="12557" max="12557" width="15.28515625" bestFit="1" customWidth="1"/>
    <col min="12801" max="12801" width="8.5703125" bestFit="1" customWidth="1"/>
    <col min="12802" max="12802" width="8.85546875" bestFit="1" customWidth="1"/>
    <col min="12803" max="12803" width="18.7109375" bestFit="1" customWidth="1"/>
    <col min="12804" max="12804" width="7.28515625" bestFit="1" customWidth="1"/>
    <col min="12805" max="12805" width="41.5703125" bestFit="1" customWidth="1"/>
    <col min="12806" max="12807" width="14.28515625" bestFit="1" customWidth="1"/>
    <col min="12808" max="12808" width="11.5703125" bestFit="1" customWidth="1"/>
    <col min="12809" max="12809" width="4.7109375" bestFit="1" customWidth="1"/>
    <col min="12810" max="12810" width="5.28515625" bestFit="1" customWidth="1"/>
    <col min="12811" max="12811" width="9" bestFit="1" customWidth="1"/>
    <col min="12812" max="12812" width="19.42578125" bestFit="1" customWidth="1"/>
    <col min="12813" max="12813" width="15.28515625" bestFit="1" customWidth="1"/>
    <col min="13057" max="13057" width="8.5703125" bestFit="1" customWidth="1"/>
    <col min="13058" max="13058" width="8.85546875" bestFit="1" customWidth="1"/>
    <col min="13059" max="13059" width="18.7109375" bestFit="1" customWidth="1"/>
    <col min="13060" max="13060" width="7.28515625" bestFit="1" customWidth="1"/>
    <col min="13061" max="13061" width="41.5703125" bestFit="1" customWidth="1"/>
    <col min="13062" max="13063" width="14.28515625" bestFit="1" customWidth="1"/>
    <col min="13064" max="13064" width="11.5703125" bestFit="1" customWidth="1"/>
    <col min="13065" max="13065" width="4.7109375" bestFit="1" customWidth="1"/>
    <col min="13066" max="13066" width="5.28515625" bestFit="1" customWidth="1"/>
    <col min="13067" max="13067" width="9" bestFit="1" customWidth="1"/>
    <col min="13068" max="13068" width="19.42578125" bestFit="1" customWidth="1"/>
    <col min="13069" max="13069" width="15.28515625" bestFit="1" customWidth="1"/>
    <col min="13313" max="13313" width="8.5703125" bestFit="1" customWidth="1"/>
    <col min="13314" max="13314" width="8.85546875" bestFit="1" customWidth="1"/>
    <col min="13315" max="13315" width="18.7109375" bestFit="1" customWidth="1"/>
    <col min="13316" max="13316" width="7.28515625" bestFit="1" customWidth="1"/>
    <col min="13317" max="13317" width="41.5703125" bestFit="1" customWidth="1"/>
    <col min="13318" max="13319" width="14.28515625" bestFit="1" customWidth="1"/>
    <col min="13320" max="13320" width="11.5703125" bestFit="1" customWidth="1"/>
    <col min="13321" max="13321" width="4.7109375" bestFit="1" customWidth="1"/>
    <col min="13322" max="13322" width="5.28515625" bestFit="1" customWidth="1"/>
    <col min="13323" max="13323" width="9" bestFit="1" customWidth="1"/>
    <col min="13324" max="13324" width="19.42578125" bestFit="1" customWidth="1"/>
    <col min="13325" max="13325" width="15.28515625" bestFit="1" customWidth="1"/>
    <col min="13569" max="13569" width="8.5703125" bestFit="1" customWidth="1"/>
    <col min="13570" max="13570" width="8.85546875" bestFit="1" customWidth="1"/>
    <col min="13571" max="13571" width="18.7109375" bestFit="1" customWidth="1"/>
    <col min="13572" max="13572" width="7.28515625" bestFit="1" customWidth="1"/>
    <col min="13573" max="13573" width="41.5703125" bestFit="1" customWidth="1"/>
    <col min="13574" max="13575" width="14.28515625" bestFit="1" customWidth="1"/>
    <col min="13576" max="13576" width="11.5703125" bestFit="1" customWidth="1"/>
    <col min="13577" max="13577" width="4.7109375" bestFit="1" customWidth="1"/>
    <col min="13578" max="13578" width="5.28515625" bestFit="1" customWidth="1"/>
    <col min="13579" max="13579" width="9" bestFit="1" customWidth="1"/>
    <col min="13580" max="13580" width="19.42578125" bestFit="1" customWidth="1"/>
    <col min="13581" max="13581" width="15.28515625" bestFit="1" customWidth="1"/>
    <col min="13825" max="13825" width="8.5703125" bestFit="1" customWidth="1"/>
    <col min="13826" max="13826" width="8.85546875" bestFit="1" customWidth="1"/>
    <col min="13827" max="13827" width="18.7109375" bestFit="1" customWidth="1"/>
    <col min="13828" max="13828" width="7.28515625" bestFit="1" customWidth="1"/>
    <col min="13829" max="13829" width="41.5703125" bestFit="1" customWidth="1"/>
    <col min="13830" max="13831" width="14.28515625" bestFit="1" customWidth="1"/>
    <col min="13832" max="13832" width="11.5703125" bestFit="1" customWidth="1"/>
    <col min="13833" max="13833" width="4.7109375" bestFit="1" customWidth="1"/>
    <col min="13834" max="13834" width="5.28515625" bestFit="1" customWidth="1"/>
    <col min="13835" max="13835" width="9" bestFit="1" customWidth="1"/>
    <col min="13836" max="13836" width="19.42578125" bestFit="1" customWidth="1"/>
    <col min="13837" max="13837" width="15.28515625" bestFit="1" customWidth="1"/>
    <col min="14081" max="14081" width="8.5703125" bestFit="1" customWidth="1"/>
    <col min="14082" max="14082" width="8.85546875" bestFit="1" customWidth="1"/>
    <col min="14083" max="14083" width="18.7109375" bestFit="1" customWidth="1"/>
    <col min="14084" max="14084" width="7.28515625" bestFit="1" customWidth="1"/>
    <col min="14085" max="14085" width="41.5703125" bestFit="1" customWidth="1"/>
    <col min="14086" max="14087" width="14.28515625" bestFit="1" customWidth="1"/>
    <col min="14088" max="14088" width="11.5703125" bestFit="1" customWidth="1"/>
    <col min="14089" max="14089" width="4.7109375" bestFit="1" customWidth="1"/>
    <col min="14090" max="14090" width="5.28515625" bestFit="1" customWidth="1"/>
    <col min="14091" max="14091" width="9" bestFit="1" customWidth="1"/>
    <col min="14092" max="14092" width="19.42578125" bestFit="1" customWidth="1"/>
    <col min="14093" max="14093" width="15.28515625" bestFit="1" customWidth="1"/>
    <col min="14337" max="14337" width="8.5703125" bestFit="1" customWidth="1"/>
    <col min="14338" max="14338" width="8.85546875" bestFit="1" customWidth="1"/>
    <col min="14339" max="14339" width="18.7109375" bestFit="1" customWidth="1"/>
    <col min="14340" max="14340" width="7.28515625" bestFit="1" customWidth="1"/>
    <col min="14341" max="14341" width="41.5703125" bestFit="1" customWidth="1"/>
    <col min="14342" max="14343" width="14.28515625" bestFit="1" customWidth="1"/>
    <col min="14344" max="14344" width="11.5703125" bestFit="1" customWidth="1"/>
    <col min="14345" max="14345" width="4.7109375" bestFit="1" customWidth="1"/>
    <col min="14346" max="14346" width="5.28515625" bestFit="1" customWidth="1"/>
    <col min="14347" max="14347" width="9" bestFit="1" customWidth="1"/>
    <col min="14348" max="14348" width="19.42578125" bestFit="1" customWidth="1"/>
    <col min="14349" max="14349" width="15.28515625" bestFit="1" customWidth="1"/>
    <col min="14593" max="14593" width="8.5703125" bestFit="1" customWidth="1"/>
    <col min="14594" max="14594" width="8.85546875" bestFit="1" customWidth="1"/>
    <col min="14595" max="14595" width="18.7109375" bestFit="1" customWidth="1"/>
    <col min="14596" max="14596" width="7.28515625" bestFit="1" customWidth="1"/>
    <col min="14597" max="14597" width="41.5703125" bestFit="1" customWidth="1"/>
    <col min="14598" max="14599" width="14.28515625" bestFit="1" customWidth="1"/>
    <col min="14600" max="14600" width="11.5703125" bestFit="1" customWidth="1"/>
    <col min="14601" max="14601" width="4.7109375" bestFit="1" customWidth="1"/>
    <col min="14602" max="14602" width="5.28515625" bestFit="1" customWidth="1"/>
    <col min="14603" max="14603" width="9" bestFit="1" customWidth="1"/>
    <col min="14604" max="14604" width="19.42578125" bestFit="1" customWidth="1"/>
    <col min="14605" max="14605" width="15.28515625" bestFit="1" customWidth="1"/>
    <col min="14849" max="14849" width="8.5703125" bestFit="1" customWidth="1"/>
    <col min="14850" max="14850" width="8.85546875" bestFit="1" customWidth="1"/>
    <col min="14851" max="14851" width="18.7109375" bestFit="1" customWidth="1"/>
    <col min="14852" max="14852" width="7.28515625" bestFit="1" customWidth="1"/>
    <col min="14853" max="14853" width="41.5703125" bestFit="1" customWidth="1"/>
    <col min="14854" max="14855" width="14.28515625" bestFit="1" customWidth="1"/>
    <col min="14856" max="14856" width="11.5703125" bestFit="1" customWidth="1"/>
    <col min="14857" max="14857" width="4.7109375" bestFit="1" customWidth="1"/>
    <col min="14858" max="14858" width="5.28515625" bestFit="1" customWidth="1"/>
    <col min="14859" max="14859" width="9" bestFit="1" customWidth="1"/>
    <col min="14860" max="14860" width="19.42578125" bestFit="1" customWidth="1"/>
    <col min="14861" max="14861" width="15.28515625" bestFit="1" customWidth="1"/>
    <col min="15105" max="15105" width="8.5703125" bestFit="1" customWidth="1"/>
    <col min="15106" max="15106" width="8.85546875" bestFit="1" customWidth="1"/>
    <col min="15107" max="15107" width="18.7109375" bestFit="1" customWidth="1"/>
    <col min="15108" max="15108" width="7.28515625" bestFit="1" customWidth="1"/>
    <col min="15109" max="15109" width="41.5703125" bestFit="1" customWidth="1"/>
    <col min="15110" max="15111" width="14.28515625" bestFit="1" customWidth="1"/>
    <col min="15112" max="15112" width="11.5703125" bestFit="1" customWidth="1"/>
    <col min="15113" max="15113" width="4.7109375" bestFit="1" customWidth="1"/>
    <col min="15114" max="15114" width="5.28515625" bestFit="1" customWidth="1"/>
    <col min="15115" max="15115" width="9" bestFit="1" customWidth="1"/>
    <col min="15116" max="15116" width="19.42578125" bestFit="1" customWidth="1"/>
    <col min="15117" max="15117" width="15.28515625" bestFit="1" customWidth="1"/>
    <col min="15361" max="15361" width="8.5703125" bestFit="1" customWidth="1"/>
    <col min="15362" max="15362" width="8.85546875" bestFit="1" customWidth="1"/>
    <col min="15363" max="15363" width="18.7109375" bestFit="1" customWidth="1"/>
    <col min="15364" max="15364" width="7.28515625" bestFit="1" customWidth="1"/>
    <col min="15365" max="15365" width="41.5703125" bestFit="1" customWidth="1"/>
    <col min="15366" max="15367" width="14.28515625" bestFit="1" customWidth="1"/>
    <col min="15368" max="15368" width="11.5703125" bestFit="1" customWidth="1"/>
    <col min="15369" max="15369" width="4.7109375" bestFit="1" customWidth="1"/>
    <col min="15370" max="15370" width="5.28515625" bestFit="1" customWidth="1"/>
    <col min="15371" max="15371" width="9" bestFit="1" customWidth="1"/>
    <col min="15372" max="15372" width="19.42578125" bestFit="1" customWidth="1"/>
    <col min="15373" max="15373" width="15.28515625" bestFit="1" customWidth="1"/>
    <col min="15617" max="15617" width="8.5703125" bestFit="1" customWidth="1"/>
    <col min="15618" max="15618" width="8.85546875" bestFit="1" customWidth="1"/>
    <col min="15619" max="15619" width="18.7109375" bestFit="1" customWidth="1"/>
    <col min="15620" max="15620" width="7.28515625" bestFit="1" customWidth="1"/>
    <col min="15621" max="15621" width="41.5703125" bestFit="1" customWidth="1"/>
    <col min="15622" max="15623" width="14.28515625" bestFit="1" customWidth="1"/>
    <col min="15624" max="15624" width="11.5703125" bestFit="1" customWidth="1"/>
    <col min="15625" max="15625" width="4.7109375" bestFit="1" customWidth="1"/>
    <col min="15626" max="15626" width="5.28515625" bestFit="1" customWidth="1"/>
    <col min="15627" max="15627" width="9" bestFit="1" customWidth="1"/>
    <col min="15628" max="15628" width="19.42578125" bestFit="1" customWidth="1"/>
    <col min="15629" max="15629" width="15.28515625" bestFit="1" customWidth="1"/>
    <col min="15873" max="15873" width="8.5703125" bestFit="1" customWidth="1"/>
    <col min="15874" max="15874" width="8.85546875" bestFit="1" customWidth="1"/>
    <col min="15875" max="15875" width="18.7109375" bestFit="1" customWidth="1"/>
    <col min="15876" max="15876" width="7.28515625" bestFit="1" customWidth="1"/>
    <col min="15877" max="15877" width="41.5703125" bestFit="1" customWidth="1"/>
    <col min="15878" max="15879" width="14.28515625" bestFit="1" customWidth="1"/>
    <col min="15880" max="15880" width="11.5703125" bestFit="1" customWidth="1"/>
    <col min="15881" max="15881" width="4.7109375" bestFit="1" customWidth="1"/>
    <col min="15882" max="15882" width="5.28515625" bestFit="1" customWidth="1"/>
    <col min="15883" max="15883" width="9" bestFit="1" customWidth="1"/>
    <col min="15884" max="15884" width="19.42578125" bestFit="1" customWidth="1"/>
    <col min="15885" max="15885" width="15.28515625" bestFit="1" customWidth="1"/>
    <col min="16129" max="16129" width="8.5703125" bestFit="1" customWidth="1"/>
    <col min="16130" max="16130" width="8.85546875" bestFit="1" customWidth="1"/>
    <col min="16131" max="16131" width="18.7109375" bestFit="1" customWidth="1"/>
    <col min="16132" max="16132" width="7.28515625" bestFit="1" customWidth="1"/>
    <col min="16133" max="16133" width="41.5703125" bestFit="1" customWidth="1"/>
    <col min="16134" max="16135" width="14.28515625" bestFit="1" customWidth="1"/>
    <col min="16136" max="16136" width="11.5703125" bestFit="1" customWidth="1"/>
    <col min="16137" max="16137" width="4.7109375" bestFit="1" customWidth="1"/>
    <col min="16138" max="16138" width="5.28515625" bestFit="1" customWidth="1"/>
    <col min="16139" max="16139" width="9" bestFit="1" customWidth="1"/>
    <col min="16140" max="16140" width="19.42578125" bestFit="1" customWidth="1"/>
    <col min="16141" max="16141" width="15.28515625" bestFit="1" customWidth="1"/>
  </cols>
  <sheetData>
    <row r="1" spans="1:13" x14ac:dyDescent="0.25">
      <c r="A1" s="352" t="s">
        <v>1922</v>
      </c>
      <c r="B1" s="352"/>
      <c r="C1" s="352"/>
      <c r="D1" s="352"/>
      <c r="E1" s="352"/>
      <c r="F1" s="352"/>
      <c r="G1" s="352"/>
      <c r="H1" s="352"/>
      <c r="I1" s="352"/>
      <c r="J1" s="352"/>
      <c r="K1" s="352"/>
      <c r="L1" s="352"/>
      <c r="M1" s="352"/>
    </row>
    <row r="2" spans="1:13" ht="15.75" thickBot="1" x14ac:dyDescent="0.3">
      <c r="A2" s="352"/>
      <c r="B2" s="352"/>
      <c r="C2" s="352"/>
      <c r="D2" s="352"/>
      <c r="E2" s="352"/>
      <c r="F2" s="352"/>
      <c r="G2" s="352"/>
      <c r="H2" s="352"/>
      <c r="I2" s="352"/>
      <c r="J2" s="352"/>
      <c r="K2" s="352"/>
      <c r="L2" s="352"/>
      <c r="M2" s="352"/>
    </row>
    <row r="3" spans="1:13" x14ac:dyDescent="0.25">
      <c r="A3" s="212" t="s">
        <v>1</v>
      </c>
      <c r="B3" s="213" t="s">
        <v>2</v>
      </c>
      <c r="C3" s="213" t="s">
        <v>4</v>
      </c>
      <c r="D3" s="213" t="s">
        <v>5</v>
      </c>
      <c r="E3" s="213" t="s">
        <v>3</v>
      </c>
      <c r="F3" s="213" t="s">
        <v>9</v>
      </c>
      <c r="G3" s="213" t="s">
        <v>10</v>
      </c>
      <c r="H3" s="214" t="s">
        <v>1923</v>
      </c>
      <c r="I3" s="213" t="s">
        <v>6</v>
      </c>
      <c r="J3" s="213" t="s">
        <v>1924</v>
      </c>
      <c r="K3" s="213" t="s">
        <v>7</v>
      </c>
      <c r="L3" s="213" t="s">
        <v>1925</v>
      </c>
      <c r="M3" s="215" t="s">
        <v>1926</v>
      </c>
    </row>
    <row r="4" spans="1:13" hidden="1" x14ac:dyDescent="0.25">
      <c r="A4" s="216" t="s">
        <v>1722</v>
      </c>
      <c r="B4" s="217">
        <v>8049</v>
      </c>
      <c r="C4" s="218" t="s">
        <v>34</v>
      </c>
      <c r="D4" s="218" t="s">
        <v>14</v>
      </c>
      <c r="E4" s="217" t="s">
        <v>1927</v>
      </c>
      <c r="F4" s="219">
        <v>38420</v>
      </c>
      <c r="G4" s="220">
        <v>789.14</v>
      </c>
      <c r="H4" s="221">
        <v>0</v>
      </c>
      <c r="I4" s="217" t="s">
        <v>1928</v>
      </c>
      <c r="J4" s="217" t="s">
        <v>1929</v>
      </c>
      <c r="K4" s="217"/>
      <c r="L4" s="217" t="s">
        <v>1930</v>
      </c>
      <c r="M4" s="222" t="s">
        <v>1931</v>
      </c>
    </row>
    <row r="5" spans="1:13" hidden="1" x14ac:dyDescent="0.25">
      <c r="A5" s="216" t="s">
        <v>1113</v>
      </c>
      <c r="B5" s="217">
        <v>8100</v>
      </c>
      <c r="C5" s="218" t="s">
        <v>1114</v>
      </c>
      <c r="D5" s="218" t="s">
        <v>14</v>
      </c>
      <c r="E5" s="217" t="s">
        <v>1932</v>
      </c>
      <c r="F5" s="219">
        <v>42877</v>
      </c>
      <c r="G5" s="220">
        <v>250</v>
      </c>
      <c r="H5" s="221">
        <v>0</v>
      </c>
      <c r="I5" s="217" t="s">
        <v>1928</v>
      </c>
      <c r="J5" s="217" t="s">
        <v>1929</v>
      </c>
      <c r="K5" s="217"/>
      <c r="L5" s="217" t="s">
        <v>1933</v>
      </c>
      <c r="M5" s="222" t="s">
        <v>1931</v>
      </c>
    </row>
    <row r="6" spans="1:13" hidden="1" x14ac:dyDescent="0.25">
      <c r="A6" s="216" t="s">
        <v>819</v>
      </c>
      <c r="B6" s="217">
        <v>8134</v>
      </c>
      <c r="C6" s="218" t="s">
        <v>820</v>
      </c>
      <c r="D6" s="218" t="s">
        <v>14</v>
      </c>
      <c r="E6" s="217" t="s">
        <v>1934</v>
      </c>
      <c r="F6" s="219">
        <v>38019</v>
      </c>
      <c r="G6" s="220">
        <v>3741.76</v>
      </c>
      <c r="H6" s="221">
        <v>0</v>
      </c>
      <c r="I6" s="217" t="s">
        <v>1928</v>
      </c>
      <c r="J6" s="217" t="s">
        <v>1929</v>
      </c>
      <c r="K6" s="217" t="s">
        <v>1935</v>
      </c>
      <c r="L6" s="217" t="s">
        <v>1936</v>
      </c>
      <c r="M6" s="222" t="s">
        <v>1931</v>
      </c>
    </row>
    <row r="7" spans="1:13" hidden="1" x14ac:dyDescent="0.25">
      <c r="A7" s="216" t="s">
        <v>1675</v>
      </c>
      <c r="B7" s="217">
        <v>9734</v>
      </c>
      <c r="C7" s="218" t="s">
        <v>1676</v>
      </c>
      <c r="D7" s="218" t="s">
        <v>14</v>
      </c>
      <c r="E7" s="217" t="s">
        <v>1937</v>
      </c>
      <c r="F7" s="219">
        <v>34856</v>
      </c>
      <c r="G7" s="220">
        <v>1650</v>
      </c>
      <c r="H7" s="221">
        <v>0</v>
      </c>
      <c r="I7" s="217" t="s">
        <v>1928</v>
      </c>
      <c r="J7" s="217" t="s">
        <v>1929</v>
      </c>
      <c r="K7" s="217"/>
      <c r="L7" s="217" t="s">
        <v>1938</v>
      </c>
      <c r="M7" s="222" t="s">
        <v>1931</v>
      </c>
    </row>
    <row r="8" spans="1:13" hidden="1" x14ac:dyDescent="0.25">
      <c r="A8" s="216" t="s">
        <v>715</v>
      </c>
      <c r="B8" s="217">
        <v>8085</v>
      </c>
      <c r="C8" s="218" t="s">
        <v>34</v>
      </c>
      <c r="D8" s="218" t="s">
        <v>14</v>
      </c>
      <c r="E8" s="217" t="s">
        <v>1939</v>
      </c>
      <c r="F8" s="219">
        <v>42003</v>
      </c>
      <c r="G8" s="220">
        <v>105.29</v>
      </c>
      <c r="H8" s="221">
        <v>50</v>
      </c>
      <c r="I8" s="217" t="s">
        <v>1928</v>
      </c>
      <c r="J8" s="217" t="s">
        <v>1929</v>
      </c>
      <c r="K8" s="217"/>
      <c r="L8" s="217"/>
      <c r="M8" s="222" t="s">
        <v>1931</v>
      </c>
    </row>
    <row r="9" spans="1:13" hidden="1" x14ac:dyDescent="0.25">
      <c r="A9" s="216" t="s">
        <v>1348</v>
      </c>
      <c r="B9" s="217">
        <v>8086</v>
      </c>
      <c r="C9" s="218" t="s">
        <v>1349</v>
      </c>
      <c r="D9" s="218" t="s">
        <v>14</v>
      </c>
      <c r="E9" s="217" t="s">
        <v>1940</v>
      </c>
      <c r="F9" s="219">
        <v>42079</v>
      </c>
      <c r="G9" s="220">
        <v>208.69</v>
      </c>
      <c r="H9" s="221">
        <v>50</v>
      </c>
      <c r="I9" s="217" t="s">
        <v>1928</v>
      </c>
      <c r="J9" s="217" t="s">
        <v>1929</v>
      </c>
      <c r="K9" s="217"/>
      <c r="L9" s="217"/>
      <c r="M9" s="222" t="s">
        <v>1931</v>
      </c>
    </row>
    <row r="10" spans="1:13" hidden="1" x14ac:dyDescent="0.25">
      <c r="A10" s="216" t="s">
        <v>1348</v>
      </c>
      <c r="B10" s="217">
        <v>8107</v>
      </c>
      <c r="C10" s="218" t="s">
        <v>1349</v>
      </c>
      <c r="D10" s="218" t="s">
        <v>14</v>
      </c>
      <c r="E10" s="217" t="s">
        <v>1941</v>
      </c>
      <c r="F10" s="219">
        <v>43180</v>
      </c>
      <c r="G10" s="220">
        <v>614.16</v>
      </c>
      <c r="H10" s="221">
        <v>50</v>
      </c>
      <c r="I10" s="217" t="s">
        <v>1928</v>
      </c>
      <c r="J10" s="217" t="s">
        <v>1929</v>
      </c>
      <c r="K10" s="217" t="s">
        <v>1942</v>
      </c>
      <c r="L10" s="217" t="s">
        <v>1943</v>
      </c>
      <c r="M10" s="222" t="s">
        <v>1931</v>
      </c>
    </row>
    <row r="11" spans="1:13" hidden="1" x14ac:dyDescent="0.25">
      <c r="A11" s="216" t="s">
        <v>1778</v>
      </c>
      <c r="B11" s="217">
        <v>8011</v>
      </c>
      <c r="C11" s="218" t="s">
        <v>86</v>
      </c>
      <c r="D11" s="218" t="s">
        <v>87</v>
      </c>
      <c r="E11" s="217" t="s">
        <v>1944</v>
      </c>
      <c r="F11" s="219">
        <v>43194</v>
      </c>
      <c r="G11" s="220">
        <v>5179</v>
      </c>
      <c r="H11" s="221">
        <v>200</v>
      </c>
      <c r="I11" s="217" t="s">
        <v>1928</v>
      </c>
      <c r="J11" s="217" t="s">
        <v>1929</v>
      </c>
      <c r="K11" s="217"/>
      <c r="L11" s="217" t="s">
        <v>1945</v>
      </c>
      <c r="M11" s="222" t="s">
        <v>1931</v>
      </c>
    </row>
    <row r="12" spans="1:13" hidden="1" x14ac:dyDescent="0.25">
      <c r="A12" s="216" t="s">
        <v>1113</v>
      </c>
      <c r="B12" s="217">
        <v>8052</v>
      </c>
      <c r="C12" s="218" t="s">
        <v>1114</v>
      </c>
      <c r="D12" s="218" t="s">
        <v>14</v>
      </c>
      <c r="E12" s="217" t="s">
        <v>1946</v>
      </c>
      <c r="F12" s="219">
        <v>40513</v>
      </c>
      <c r="G12" s="220">
        <v>200</v>
      </c>
      <c r="H12" s="221">
        <v>200</v>
      </c>
      <c r="I12" s="217" t="s">
        <v>1928</v>
      </c>
      <c r="J12" s="217" t="s">
        <v>1929</v>
      </c>
      <c r="K12" s="217"/>
      <c r="L12" s="217" t="s">
        <v>1947</v>
      </c>
      <c r="M12" s="222" t="s">
        <v>1931</v>
      </c>
    </row>
    <row r="13" spans="1:13" hidden="1" x14ac:dyDescent="0.25">
      <c r="A13" s="216" t="s">
        <v>1113</v>
      </c>
      <c r="B13" s="217">
        <v>8000</v>
      </c>
      <c r="C13" s="218" t="s">
        <v>1114</v>
      </c>
      <c r="D13" s="218" t="s">
        <v>14</v>
      </c>
      <c r="E13" s="217" t="s">
        <v>1948</v>
      </c>
      <c r="F13" s="219">
        <v>37020</v>
      </c>
      <c r="G13" s="220">
        <v>1</v>
      </c>
      <c r="H13" s="221">
        <v>250</v>
      </c>
      <c r="I13" s="217" t="s">
        <v>1928</v>
      </c>
      <c r="J13" s="217" t="s">
        <v>1929</v>
      </c>
      <c r="K13" s="217"/>
      <c r="L13" s="217" t="s">
        <v>1949</v>
      </c>
      <c r="M13" s="222" t="s">
        <v>1931</v>
      </c>
    </row>
    <row r="14" spans="1:13" hidden="1" x14ac:dyDescent="0.25">
      <c r="A14" s="216" t="s">
        <v>414</v>
      </c>
      <c r="B14" s="217">
        <v>8002</v>
      </c>
      <c r="C14" s="218" t="s">
        <v>416</v>
      </c>
      <c r="D14" s="218" t="s">
        <v>14</v>
      </c>
      <c r="E14" s="217" t="s">
        <v>1950</v>
      </c>
      <c r="F14" s="219">
        <v>35996</v>
      </c>
      <c r="G14" s="220">
        <v>1134</v>
      </c>
      <c r="H14" s="221">
        <v>250</v>
      </c>
      <c r="I14" s="217" t="s">
        <v>1928</v>
      </c>
      <c r="J14" s="217" t="s">
        <v>1929</v>
      </c>
      <c r="K14" s="217" t="s">
        <v>1951</v>
      </c>
      <c r="L14" s="217" t="s">
        <v>1952</v>
      </c>
      <c r="M14" s="222" t="s">
        <v>1931</v>
      </c>
    </row>
    <row r="15" spans="1:13" hidden="1" x14ac:dyDescent="0.25">
      <c r="A15" s="216" t="s">
        <v>1113</v>
      </c>
      <c r="B15" s="217">
        <v>8003</v>
      </c>
      <c r="C15" s="218" t="s">
        <v>1114</v>
      </c>
      <c r="D15" s="218" t="s">
        <v>14</v>
      </c>
      <c r="E15" s="217" t="s">
        <v>1950</v>
      </c>
      <c r="F15" s="219">
        <v>37960</v>
      </c>
      <c r="G15" s="220">
        <v>1</v>
      </c>
      <c r="H15" s="221">
        <v>250</v>
      </c>
      <c r="I15" s="217" t="s">
        <v>1928</v>
      </c>
      <c r="J15" s="217" t="s">
        <v>1929</v>
      </c>
      <c r="K15" s="217" t="s">
        <v>1953</v>
      </c>
      <c r="L15" s="217"/>
      <c r="M15" s="222" t="s">
        <v>1931</v>
      </c>
    </row>
    <row r="16" spans="1:13" hidden="1" x14ac:dyDescent="0.25">
      <c r="A16" s="216" t="s">
        <v>1778</v>
      </c>
      <c r="B16" s="217">
        <v>8007</v>
      </c>
      <c r="C16" s="218" t="s">
        <v>86</v>
      </c>
      <c r="D16" s="218" t="s">
        <v>87</v>
      </c>
      <c r="E16" s="217" t="s">
        <v>1954</v>
      </c>
      <c r="F16" s="219">
        <v>39204</v>
      </c>
      <c r="G16" s="220">
        <v>2138.94</v>
      </c>
      <c r="H16" s="221">
        <v>250</v>
      </c>
      <c r="I16" s="217" t="s">
        <v>1928</v>
      </c>
      <c r="J16" s="217" t="s">
        <v>1929</v>
      </c>
      <c r="K16" s="217" t="s">
        <v>1955</v>
      </c>
      <c r="L16" s="217" t="s">
        <v>1956</v>
      </c>
      <c r="M16" s="222" t="s">
        <v>1931</v>
      </c>
    </row>
    <row r="17" spans="1:13" hidden="1" x14ac:dyDescent="0.25">
      <c r="A17" s="216" t="s">
        <v>1778</v>
      </c>
      <c r="B17" s="217">
        <v>8008</v>
      </c>
      <c r="C17" s="218" t="s">
        <v>86</v>
      </c>
      <c r="D17" s="218" t="s">
        <v>87</v>
      </c>
      <c r="E17" s="217" t="s">
        <v>1954</v>
      </c>
      <c r="F17" s="219">
        <v>39204</v>
      </c>
      <c r="G17" s="220">
        <v>2138.9499999999998</v>
      </c>
      <c r="H17" s="221">
        <v>250</v>
      </c>
      <c r="I17" s="217" t="s">
        <v>1928</v>
      </c>
      <c r="J17" s="217" t="s">
        <v>1929</v>
      </c>
      <c r="K17" s="217" t="s">
        <v>1957</v>
      </c>
      <c r="L17" s="217" t="s">
        <v>1958</v>
      </c>
      <c r="M17" s="222" t="s">
        <v>1931</v>
      </c>
    </row>
    <row r="18" spans="1:13" hidden="1" x14ac:dyDescent="0.25">
      <c r="A18" s="216" t="s">
        <v>1613</v>
      </c>
      <c r="B18" s="217">
        <v>8009</v>
      </c>
      <c r="C18" s="218" t="s">
        <v>13</v>
      </c>
      <c r="D18" s="218" t="s">
        <v>14</v>
      </c>
      <c r="E18" s="217" t="s">
        <v>1959</v>
      </c>
      <c r="F18" s="219">
        <v>36448</v>
      </c>
      <c r="G18" s="220">
        <v>6859</v>
      </c>
      <c r="H18" s="221">
        <v>250</v>
      </c>
      <c r="I18" s="217" t="s">
        <v>1928</v>
      </c>
      <c r="J18" s="217" t="s">
        <v>1929</v>
      </c>
      <c r="K18" s="217"/>
      <c r="L18" s="217" t="s">
        <v>1960</v>
      </c>
      <c r="M18" s="222" t="s">
        <v>1931</v>
      </c>
    </row>
    <row r="19" spans="1:13" hidden="1" x14ac:dyDescent="0.25">
      <c r="A19" s="216" t="s">
        <v>1113</v>
      </c>
      <c r="B19" s="217">
        <v>8010</v>
      </c>
      <c r="C19" s="218" t="s">
        <v>1114</v>
      </c>
      <c r="D19" s="218" t="s">
        <v>14</v>
      </c>
      <c r="E19" s="217" t="s">
        <v>1961</v>
      </c>
      <c r="F19" s="219">
        <v>34700</v>
      </c>
      <c r="G19" s="220">
        <v>1974</v>
      </c>
      <c r="H19" s="221">
        <v>250</v>
      </c>
      <c r="I19" s="217" t="s">
        <v>1928</v>
      </c>
      <c r="J19" s="217" t="s">
        <v>1929</v>
      </c>
      <c r="K19" s="217" t="s">
        <v>1962</v>
      </c>
      <c r="L19" s="217" t="s">
        <v>1963</v>
      </c>
      <c r="M19" s="222" t="s">
        <v>1931</v>
      </c>
    </row>
    <row r="20" spans="1:13" hidden="1" x14ac:dyDescent="0.25">
      <c r="A20" s="216" t="s">
        <v>1613</v>
      </c>
      <c r="B20" s="217">
        <v>8010</v>
      </c>
      <c r="C20" s="218" t="s">
        <v>13</v>
      </c>
      <c r="D20" s="218" t="s">
        <v>14</v>
      </c>
      <c r="E20" s="217" t="s">
        <v>1959</v>
      </c>
      <c r="F20" s="219">
        <v>36543</v>
      </c>
      <c r="G20" s="220">
        <v>6858.55</v>
      </c>
      <c r="H20" s="221">
        <v>250</v>
      </c>
      <c r="I20" s="217" t="s">
        <v>1928</v>
      </c>
      <c r="J20" s="217" t="s">
        <v>1929</v>
      </c>
      <c r="K20" s="217"/>
      <c r="L20" s="217" t="s">
        <v>1964</v>
      </c>
      <c r="M20" s="222" t="s">
        <v>1931</v>
      </c>
    </row>
    <row r="21" spans="1:13" hidden="1" x14ac:dyDescent="0.25">
      <c r="A21" s="216" t="s">
        <v>1778</v>
      </c>
      <c r="B21" s="217">
        <v>8010</v>
      </c>
      <c r="C21" s="218" t="s">
        <v>86</v>
      </c>
      <c r="D21" s="218" t="s">
        <v>87</v>
      </c>
      <c r="E21" s="217" t="s">
        <v>1965</v>
      </c>
      <c r="F21" s="219">
        <v>36298</v>
      </c>
      <c r="G21" s="220">
        <v>1164</v>
      </c>
      <c r="H21" s="221">
        <v>250</v>
      </c>
      <c r="I21" s="217" t="s">
        <v>1928</v>
      </c>
      <c r="J21" s="217" t="s">
        <v>1929</v>
      </c>
      <c r="K21" s="217" t="s">
        <v>1966</v>
      </c>
      <c r="L21" s="217" t="s">
        <v>1967</v>
      </c>
      <c r="M21" s="222" t="s">
        <v>1931</v>
      </c>
    </row>
    <row r="22" spans="1:13" hidden="1" x14ac:dyDescent="0.25">
      <c r="A22" s="216" t="s">
        <v>1113</v>
      </c>
      <c r="B22" s="217">
        <v>8011</v>
      </c>
      <c r="C22" s="218" t="s">
        <v>1114</v>
      </c>
      <c r="D22" s="218" t="s">
        <v>14</v>
      </c>
      <c r="E22" s="217" t="s">
        <v>1968</v>
      </c>
      <c r="F22" s="219">
        <v>36852</v>
      </c>
      <c r="G22" s="220">
        <v>1</v>
      </c>
      <c r="H22" s="221">
        <v>250</v>
      </c>
      <c r="I22" s="217" t="s">
        <v>1928</v>
      </c>
      <c r="J22" s="217" t="s">
        <v>1929</v>
      </c>
      <c r="K22" s="217" t="s">
        <v>1969</v>
      </c>
      <c r="L22" s="217" t="s">
        <v>1970</v>
      </c>
      <c r="M22" s="222" t="s">
        <v>1931</v>
      </c>
    </row>
    <row r="23" spans="1:13" hidden="1" x14ac:dyDescent="0.25">
      <c r="A23" s="216" t="s">
        <v>1778</v>
      </c>
      <c r="B23" s="217">
        <v>8013</v>
      </c>
      <c r="C23" s="218" t="s">
        <v>86</v>
      </c>
      <c r="D23" s="218" t="s">
        <v>87</v>
      </c>
      <c r="E23" s="217" t="s">
        <v>1971</v>
      </c>
      <c r="F23" s="219">
        <v>45292</v>
      </c>
      <c r="G23" s="220">
        <v>1</v>
      </c>
      <c r="H23" s="221">
        <v>250</v>
      </c>
      <c r="I23" s="217" t="s">
        <v>1928</v>
      </c>
      <c r="J23" s="217" t="s">
        <v>1929</v>
      </c>
      <c r="K23" s="217"/>
      <c r="L23" s="217"/>
      <c r="M23" s="222" t="s">
        <v>1931</v>
      </c>
    </row>
    <row r="24" spans="1:13" hidden="1" x14ac:dyDescent="0.25">
      <c r="A24" s="216" t="s">
        <v>414</v>
      </c>
      <c r="B24" s="217">
        <v>8013</v>
      </c>
      <c r="C24" s="218" t="s">
        <v>416</v>
      </c>
      <c r="D24" s="218" t="s">
        <v>14</v>
      </c>
      <c r="E24" s="217" t="s">
        <v>1972</v>
      </c>
      <c r="F24" s="219">
        <v>37960</v>
      </c>
      <c r="G24" s="220">
        <v>1</v>
      </c>
      <c r="H24" s="221">
        <v>250</v>
      </c>
      <c r="I24" s="217" t="s">
        <v>1928</v>
      </c>
      <c r="J24" s="217" t="s">
        <v>1929</v>
      </c>
      <c r="K24" s="217" t="s">
        <v>1973</v>
      </c>
      <c r="L24" s="217" t="s">
        <v>1973</v>
      </c>
      <c r="M24" s="222" t="s">
        <v>1931</v>
      </c>
    </row>
    <row r="25" spans="1:13" hidden="1" x14ac:dyDescent="0.25">
      <c r="A25" s="216" t="s">
        <v>1232</v>
      </c>
      <c r="B25" s="217">
        <v>8014</v>
      </c>
      <c r="C25" s="218" t="s">
        <v>971</v>
      </c>
      <c r="D25" s="218" t="s">
        <v>14</v>
      </c>
      <c r="E25" s="217" t="s">
        <v>1972</v>
      </c>
      <c r="F25" s="219">
        <v>34029</v>
      </c>
      <c r="G25" s="220">
        <v>1254</v>
      </c>
      <c r="H25" s="221">
        <v>250</v>
      </c>
      <c r="I25" s="217" t="s">
        <v>1928</v>
      </c>
      <c r="J25" s="217" t="s">
        <v>1929</v>
      </c>
      <c r="K25" s="217" t="s">
        <v>1974</v>
      </c>
      <c r="L25" s="217" t="s">
        <v>1975</v>
      </c>
      <c r="M25" s="222" t="s">
        <v>1931</v>
      </c>
    </row>
    <row r="26" spans="1:13" hidden="1" x14ac:dyDescent="0.25">
      <c r="A26" s="216" t="s">
        <v>715</v>
      </c>
      <c r="B26" s="217">
        <v>8015</v>
      </c>
      <c r="C26" s="218" t="s">
        <v>34</v>
      </c>
      <c r="D26" s="218" t="s">
        <v>14</v>
      </c>
      <c r="E26" s="217" t="s">
        <v>1972</v>
      </c>
      <c r="F26" s="219">
        <v>34029</v>
      </c>
      <c r="G26" s="220">
        <v>1254</v>
      </c>
      <c r="H26" s="221">
        <v>250</v>
      </c>
      <c r="I26" s="217" t="s">
        <v>1928</v>
      </c>
      <c r="J26" s="217" t="s">
        <v>1929</v>
      </c>
      <c r="K26" s="217" t="s">
        <v>1976</v>
      </c>
      <c r="L26" s="217" t="s">
        <v>1977</v>
      </c>
      <c r="M26" s="222" t="s">
        <v>1931</v>
      </c>
    </row>
    <row r="27" spans="1:13" hidden="1" x14ac:dyDescent="0.25">
      <c r="A27" s="216" t="s">
        <v>1778</v>
      </c>
      <c r="B27" s="217">
        <v>8016</v>
      </c>
      <c r="C27" s="218" t="s">
        <v>86</v>
      </c>
      <c r="D27" s="218" t="s">
        <v>87</v>
      </c>
      <c r="E27" s="217" t="s">
        <v>1948</v>
      </c>
      <c r="F27" s="219">
        <v>45292</v>
      </c>
      <c r="G27" s="220">
        <v>1</v>
      </c>
      <c r="H27" s="221">
        <v>250</v>
      </c>
      <c r="I27" s="217" t="s">
        <v>1928</v>
      </c>
      <c r="J27" s="217" t="s">
        <v>1929</v>
      </c>
      <c r="K27" s="217"/>
      <c r="L27" s="217"/>
      <c r="M27" s="222" t="s">
        <v>1931</v>
      </c>
    </row>
    <row r="28" spans="1:13" hidden="1" x14ac:dyDescent="0.25">
      <c r="A28" s="216" t="s">
        <v>1232</v>
      </c>
      <c r="B28" s="217">
        <v>8017</v>
      </c>
      <c r="C28" s="218" t="s">
        <v>971</v>
      </c>
      <c r="D28" s="218" t="s">
        <v>14</v>
      </c>
      <c r="E28" s="217" t="s">
        <v>1972</v>
      </c>
      <c r="F28" s="219">
        <v>34213</v>
      </c>
      <c r="G28" s="220">
        <v>1549</v>
      </c>
      <c r="H28" s="221">
        <v>250</v>
      </c>
      <c r="I28" s="217" t="s">
        <v>1928</v>
      </c>
      <c r="J28" s="217" t="s">
        <v>1929</v>
      </c>
      <c r="K28" s="217" t="s">
        <v>1978</v>
      </c>
      <c r="L28" s="217" t="s">
        <v>1979</v>
      </c>
      <c r="M28" s="222" t="s">
        <v>1931</v>
      </c>
    </row>
    <row r="29" spans="1:13" hidden="1" x14ac:dyDescent="0.25">
      <c r="A29" s="216" t="s">
        <v>1348</v>
      </c>
      <c r="B29" s="217">
        <v>8025</v>
      </c>
      <c r="C29" s="218" t="s">
        <v>1349</v>
      </c>
      <c r="D29" s="218" t="s">
        <v>14</v>
      </c>
      <c r="E29" s="217" t="s">
        <v>1980</v>
      </c>
      <c r="F29" s="219">
        <v>37104</v>
      </c>
      <c r="G29" s="220">
        <v>1</v>
      </c>
      <c r="H29" s="221">
        <v>250</v>
      </c>
      <c r="I29" s="217" t="s">
        <v>1928</v>
      </c>
      <c r="J29" s="217" t="s">
        <v>1929</v>
      </c>
      <c r="K29" s="217" t="s">
        <v>1981</v>
      </c>
      <c r="L29" s="217" t="s">
        <v>1982</v>
      </c>
      <c r="M29" s="222" t="s">
        <v>1931</v>
      </c>
    </row>
    <row r="30" spans="1:13" hidden="1" x14ac:dyDescent="0.25">
      <c r="A30" s="216" t="s">
        <v>884</v>
      </c>
      <c r="B30" s="217">
        <v>8026</v>
      </c>
      <c r="C30" s="218" t="s">
        <v>886</v>
      </c>
      <c r="D30" s="218" t="s">
        <v>14</v>
      </c>
      <c r="E30" s="217" t="s">
        <v>1983</v>
      </c>
      <c r="F30" s="219">
        <v>36901</v>
      </c>
      <c r="G30" s="220">
        <v>3250</v>
      </c>
      <c r="H30" s="221">
        <v>250</v>
      </c>
      <c r="I30" s="217" t="s">
        <v>1928</v>
      </c>
      <c r="J30" s="217" t="s">
        <v>1929</v>
      </c>
      <c r="K30" s="217" t="s">
        <v>1984</v>
      </c>
      <c r="L30" s="217" t="s">
        <v>1985</v>
      </c>
      <c r="M30" s="222" t="s">
        <v>1931</v>
      </c>
    </row>
    <row r="31" spans="1:13" hidden="1" x14ac:dyDescent="0.25">
      <c r="A31" s="216" t="s">
        <v>1113</v>
      </c>
      <c r="B31" s="217">
        <v>8027</v>
      </c>
      <c r="C31" s="218" t="s">
        <v>1114</v>
      </c>
      <c r="D31" s="218" t="s">
        <v>14</v>
      </c>
      <c r="E31" s="217" t="s">
        <v>1983</v>
      </c>
      <c r="F31" s="219">
        <v>35173</v>
      </c>
      <c r="G31" s="220">
        <v>1</v>
      </c>
      <c r="H31" s="221">
        <v>250</v>
      </c>
      <c r="I31" s="217" t="s">
        <v>1928</v>
      </c>
      <c r="J31" s="217" t="s">
        <v>1929</v>
      </c>
      <c r="K31" s="217" t="s">
        <v>1986</v>
      </c>
      <c r="L31" s="217" t="s">
        <v>1987</v>
      </c>
      <c r="M31" s="222" t="s">
        <v>1931</v>
      </c>
    </row>
    <row r="32" spans="1:13" hidden="1" x14ac:dyDescent="0.25">
      <c r="A32" s="216" t="s">
        <v>715</v>
      </c>
      <c r="B32" s="217">
        <v>8028</v>
      </c>
      <c r="C32" s="218" t="s">
        <v>34</v>
      </c>
      <c r="D32" s="218" t="s">
        <v>14</v>
      </c>
      <c r="E32" s="217" t="s">
        <v>1983</v>
      </c>
      <c r="F32" s="219">
        <v>35524</v>
      </c>
      <c r="G32" s="220">
        <v>1500</v>
      </c>
      <c r="H32" s="221">
        <v>250</v>
      </c>
      <c r="I32" s="217" t="s">
        <v>1928</v>
      </c>
      <c r="J32" s="217" t="s">
        <v>1929</v>
      </c>
      <c r="K32" s="217" t="s">
        <v>1988</v>
      </c>
      <c r="L32" s="217" t="s">
        <v>1989</v>
      </c>
      <c r="M32" s="222" t="s">
        <v>1931</v>
      </c>
    </row>
    <row r="33" spans="1:13" hidden="1" x14ac:dyDescent="0.25">
      <c r="A33" s="216" t="s">
        <v>614</v>
      </c>
      <c r="B33" s="217">
        <v>8029</v>
      </c>
      <c r="C33" s="218" t="s">
        <v>115</v>
      </c>
      <c r="D33" s="218" t="s">
        <v>14</v>
      </c>
      <c r="E33" s="217" t="s">
        <v>1983</v>
      </c>
      <c r="F33" s="219">
        <v>37104</v>
      </c>
      <c r="G33" s="220">
        <v>1</v>
      </c>
      <c r="H33" s="221">
        <v>250</v>
      </c>
      <c r="I33" s="217" t="s">
        <v>1928</v>
      </c>
      <c r="J33" s="217" t="s">
        <v>1929</v>
      </c>
      <c r="K33" s="217" t="s">
        <v>1990</v>
      </c>
      <c r="L33" s="217" t="s">
        <v>1991</v>
      </c>
      <c r="M33" s="222" t="s">
        <v>1931</v>
      </c>
    </row>
    <row r="34" spans="1:13" hidden="1" x14ac:dyDescent="0.25">
      <c r="A34" s="216" t="s">
        <v>715</v>
      </c>
      <c r="B34" s="217">
        <v>8030</v>
      </c>
      <c r="C34" s="218" t="s">
        <v>34</v>
      </c>
      <c r="D34" s="218" t="s">
        <v>14</v>
      </c>
      <c r="E34" s="217" t="s">
        <v>1983</v>
      </c>
      <c r="F34" s="219">
        <v>37104</v>
      </c>
      <c r="G34" s="220">
        <v>1</v>
      </c>
      <c r="H34" s="221">
        <v>250</v>
      </c>
      <c r="I34" s="217" t="s">
        <v>1928</v>
      </c>
      <c r="J34" s="217" t="s">
        <v>1929</v>
      </c>
      <c r="K34" s="217" t="s">
        <v>1992</v>
      </c>
      <c r="L34" s="217" t="s">
        <v>1993</v>
      </c>
      <c r="M34" s="222" t="s">
        <v>1931</v>
      </c>
    </row>
    <row r="35" spans="1:13" hidden="1" x14ac:dyDescent="0.25">
      <c r="A35" s="216" t="s">
        <v>414</v>
      </c>
      <c r="B35" s="217">
        <v>8031</v>
      </c>
      <c r="C35" s="218" t="s">
        <v>416</v>
      </c>
      <c r="D35" s="218" t="s">
        <v>14</v>
      </c>
      <c r="E35" s="217" t="s">
        <v>1994</v>
      </c>
      <c r="F35" s="219">
        <v>37120</v>
      </c>
      <c r="G35" s="220">
        <v>1</v>
      </c>
      <c r="H35" s="221">
        <v>250</v>
      </c>
      <c r="I35" s="217" t="s">
        <v>1928</v>
      </c>
      <c r="J35" s="217" t="s">
        <v>1929</v>
      </c>
      <c r="K35" s="217" t="s">
        <v>1995</v>
      </c>
      <c r="L35" s="217" t="s">
        <v>1996</v>
      </c>
      <c r="M35" s="222" t="s">
        <v>1931</v>
      </c>
    </row>
    <row r="36" spans="1:13" hidden="1" x14ac:dyDescent="0.25">
      <c r="A36" s="216" t="s">
        <v>1613</v>
      </c>
      <c r="B36" s="217">
        <v>8035</v>
      </c>
      <c r="C36" s="218" t="s">
        <v>13</v>
      </c>
      <c r="D36" s="218" t="s">
        <v>14</v>
      </c>
      <c r="E36" s="217" t="s">
        <v>1972</v>
      </c>
      <c r="F36" s="219">
        <v>41640</v>
      </c>
      <c r="G36" s="220">
        <v>250</v>
      </c>
      <c r="H36" s="221">
        <v>250</v>
      </c>
      <c r="I36" s="217" t="s">
        <v>1928</v>
      </c>
      <c r="J36" s="217" t="s">
        <v>1929</v>
      </c>
      <c r="K36" s="217"/>
      <c r="L36" s="217" t="s">
        <v>1997</v>
      </c>
      <c r="M36" s="222" t="s">
        <v>1931</v>
      </c>
    </row>
    <row r="37" spans="1:13" hidden="1" x14ac:dyDescent="0.25">
      <c r="A37" s="216" t="s">
        <v>1675</v>
      </c>
      <c r="B37" s="217">
        <v>8036</v>
      </c>
      <c r="C37" s="218" t="s">
        <v>1676</v>
      </c>
      <c r="D37" s="218" t="s">
        <v>14</v>
      </c>
      <c r="E37" s="217" t="s">
        <v>1998</v>
      </c>
      <c r="F37" s="219">
        <v>38667</v>
      </c>
      <c r="G37" s="220">
        <v>2320.36</v>
      </c>
      <c r="H37" s="221">
        <v>250</v>
      </c>
      <c r="I37" s="217" t="s">
        <v>1928</v>
      </c>
      <c r="J37" s="217" t="s">
        <v>1929</v>
      </c>
      <c r="K37" s="217"/>
      <c r="L37" s="217" t="s">
        <v>1999</v>
      </c>
      <c r="M37" s="222" t="s">
        <v>1931</v>
      </c>
    </row>
    <row r="38" spans="1:13" hidden="1" x14ac:dyDescent="0.25">
      <c r="A38" s="216" t="s">
        <v>1675</v>
      </c>
      <c r="B38" s="217">
        <v>8037</v>
      </c>
      <c r="C38" s="218" t="s">
        <v>1676</v>
      </c>
      <c r="D38" s="218" t="s">
        <v>14</v>
      </c>
      <c r="E38" s="217" t="s">
        <v>2000</v>
      </c>
      <c r="F38" s="219">
        <v>38397</v>
      </c>
      <c r="G38" s="220">
        <v>8060</v>
      </c>
      <c r="H38" s="221">
        <v>250</v>
      </c>
      <c r="I38" s="217" t="s">
        <v>1928</v>
      </c>
      <c r="J38" s="217" t="s">
        <v>1929</v>
      </c>
      <c r="K38" s="217"/>
      <c r="L38" s="217" t="s">
        <v>2001</v>
      </c>
      <c r="M38" s="222" t="s">
        <v>1931</v>
      </c>
    </row>
    <row r="39" spans="1:13" hidden="1" x14ac:dyDescent="0.25">
      <c r="A39" s="216" t="s">
        <v>1113</v>
      </c>
      <c r="B39" s="217">
        <v>8038</v>
      </c>
      <c r="C39" s="218" t="s">
        <v>1114</v>
      </c>
      <c r="D39" s="218" t="s">
        <v>14</v>
      </c>
      <c r="E39" s="217" t="s">
        <v>2002</v>
      </c>
      <c r="F39" s="219">
        <v>39227</v>
      </c>
      <c r="G39" s="220">
        <v>2148.87</v>
      </c>
      <c r="H39" s="221">
        <v>250</v>
      </c>
      <c r="I39" s="217" t="s">
        <v>1928</v>
      </c>
      <c r="J39" s="217" t="s">
        <v>1929</v>
      </c>
      <c r="K39" s="217" t="s">
        <v>2003</v>
      </c>
      <c r="L39" s="217" t="s">
        <v>2004</v>
      </c>
      <c r="M39" s="222" t="s">
        <v>1931</v>
      </c>
    </row>
    <row r="40" spans="1:13" hidden="1" x14ac:dyDescent="0.25">
      <c r="A40" s="216" t="s">
        <v>970</v>
      </c>
      <c r="B40" s="217">
        <v>8043</v>
      </c>
      <c r="C40" s="218" t="s">
        <v>971</v>
      </c>
      <c r="D40" s="218" t="s">
        <v>14</v>
      </c>
      <c r="E40" s="217" t="s">
        <v>2005</v>
      </c>
      <c r="F40" s="219">
        <v>39758</v>
      </c>
      <c r="G40" s="220">
        <v>1</v>
      </c>
      <c r="H40" s="221">
        <v>250</v>
      </c>
      <c r="I40" s="217" t="s">
        <v>1928</v>
      </c>
      <c r="J40" s="217" t="s">
        <v>1929</v>
      </c>
      <c r="K40" s="217" t="s">
        <v>2006</v>
      </c>
      <c r="L40" s="217" t="s">
        <v>2007</v>
      </c>
      <c r="M40" s="222" t="s">
        <v>1931</v>
      </c>
    </row>
    <row r="41" spans="1:13" hidden="1" x14ac:dyDescent="0.25">
      <c r="A41" s="216" t="s">
        <v>1113</v>
      </c>
      <c r="B41" s="217">
        <v>8053</v>
      </c>
      <c r="C41" s="218" t="s">
        <v>1114</v>
      </c>
      <c r="D41" s="218" t="s">
        <v>14</v>
      </c>
      <c r="E41" s="217" t="s">
        <v>2008</v>
      </c>
      <c r="F41" s="219">
        <v>35495</v>
      </c>
      <c r="G41" s="220">
        <v>1</v>
      </c>
      <c r="H41" s="221">
        <v>250</v>
      </c>
      <c r="I41" s="217" t="s">
        <v>1928</v>
      </c>
      <c r="J41" s="217" t="s">
        <v>1929</v>
      </c>
      <c r="K41" s="217"/>
      <c r="L41" s="217" t="s">
        <v>2009</v>
      </c>
      <c r="M41" s="222" t="s">
        <v>1931</v>
      </c>
    </row>
    <row r="42" spans="1:13" hidden="1" x14ac:dyDescent="0.25">
      <c r="A42" s="216" t="s">
        <v>1113</v>
      </c>
      <c r="B42" s="217">
        <v>8054</v>
      </c>
      <c r="C42" s="218" t="s">
        <v>1114</v>
      </c>
      <c r="D42" s="218" t="s">
        <v>14</v>
      </c>
      <c r="E42" s="217" t="s">
        <v>2010</v>
      </c>
      <c r="F42" s="219">
        <v>38077</v>
      </c>
      <c r="G42" s="220">
        <v>1</v>
      </c>
      <c r="H42" s="221">
        <v>250</v>
      </c>
      <c r="I42" s="217" t="s">
        <v>1928</v>
      </c>
      <c r="J42" s="217" t="s">
        <v>1929</v>
      </c>
      <c r="K42" s="217"/>
      <c r="L42" s="217" t="s">
        <v>2011</v>
      </c>
      <c r="M42" s="222" t="s">
        <v>1931</v>
      </c>
    </row>
    <row r="43" spans="1:13" hidden="1" x14ac:dyDescent="0.25">
      <c r="A43" s="216" t="s">
        <v>552</v>
      </c>
      <c r="B43" s="217">
        <v>8059</v>
      </c>
      <c r="C43" s="218" t="s">
        <v>553</v>
      </c>
      <c r="D43" s="218" t="s">
        <v>14</v>
      </c>
      <c r="E43" s="217" t="s">
        <v>2012</v>
      </c>
      <c r="F43" s="219">
        <v>40798</v>
      </c>
      <c r="G43" s="220">
        <v>218.99</v>
      </c>
      <c r="H43" s="221">
        <v>250</v>
      </c>
      <c r="I43" s="217" t="s">
        <v>1928</v>
      </c>
      <c r="J43" s="217" t="s">
        <v>1929</v>
      </c>
      <c r="K43" s="217"/>
      <c r="L43" s="217" t="s">
        <v>2013</v>
      </c>
      <c r="M43" s="222" t="s">
        <v>1931</v>
      </c>
    </row>
    <row r="44" spans="1:13" hidden="1" x14ac:dyDescent="0.25">
      <c r="A44" s="216" t="s">
        <v>715</v>
      </c>
      <c r="B44" s="217">
        <v>8092</v>
      </c>
      <c r="C44" s="218" t="s">
        <v>34</v>
      </c>
      <c r="D44" s="218" t="s">
        <v>14</v>
      </c>
      <c r="E44" s="217" t="s">
        <v>2014</v>
      </c>
      <c r="F44" s="219">
        <v>42461</v>
      </c>
      <c r="G44" s="220">
        <v>1117.52</v>
      </c>
      <c r="H44" s="221">
        <v>250</v>
      </c>
      <c r="I44" s="217" t="s">
        <v>1928</v>
      </c>
      <c r="J44" s="217" t="s">
        <v>1929</v>
      </c>
      <c r="K44" s="217"/>
      <c r="L44" s="217"/>
      <c r="M44" s="222" t="s">
        <v>1931</v>
      </c>
    </row>
    <row r="45" spans="1:13" hidden="1" x14ac:dyDescent="0.25">
      <c r="A45" s="216" t="s">
        <v>884</v>
      </c>
      <c r="B45" s="217">
        <v>8110</v>
      </c>
      <c r="C45" s="218" t="s">
        <v>886</v>
      </c>
      <c r="D45" s="218" t="s">
        <v>14</v>
      </c>
      <c r="E45" s="217" t="s">
        <v>2015</v>
      </c>
      <c r="F45" s="219">
        <v>43325</v>
      </c>
      <c r="G45" s="220">
        <v>1</v>
      </c>
      <c r="H45" s="221">
        <v>250</v>
      </c>
      <c r="I45" s="217" t="s">
        <v>1928</v>
      </c>
      <c r="J45" s="217" t="s">
        <v>1929</v>
      </c>
      <c r="K45" s="217"/>
      <c r="L45" s="217"/>
      <c r="M45" s="222" t="s">
        <v>1931</v>
      </c>
    </row>
    <row r="46" spans="1:13" hidden="1" x14ac:dyDescent="0.25">
      <c r="A46" s="216" t="s">
        <v>1778</v>
      </c>
      <c r="B46" s="217">
        <v>8003</v>
      </c>
      <c r="C46" s="218" t="s">
        <v>86</v>
      </c>
      <c r="D46" s="218" t="s">
        <v>87</v>
      </c>
      <c r="E46" s="217" t="s">
        <v>2016</v>
      </c>
      <c r="F46" s="219">
        <v>38642</v>
      </c>
      <c r="G46" s="220">
        <v>9049.07</v>
      </c>
      <c r="H46" s="221">
        <v>500</v>
      </c>
      <c r="I46" s="217" t="s">
        <v>1928</v>
      </c>
      <c r="J46" s="217" t="s">
        <v>1929</v>
      </c>
      <c r="K46" s="217"/>
      <c r="L46" s="217" t="s">
        <v>2017</v>
      </c>
      <c r="M46" s="222" t="s">
        <v>1931</v>
      </c>
    </row>
    <row r="47" spans="1:13" hidden="1" x14ac:dyDescent="0.25">
      <c r="A47" s="216" t="s">
        <v>1489</v>
      </c>
      <c r="B47" s="217">
        <v>8003</v>
      </c>
      <c r="C47" s="218" t="s">
        <v>553</v>
      </c>
      <c r="D47" s="218" t="s">
        <v>14</v>
      </c>
      <c r="E47" s="217" t="s">
        <v>2018</v>
      </c>
      <c r="F47" s="219">
        <v>42480</v>
      </c>
      <c r="G47" s="220">
        <v>1200</v>
      </c>
      <c r="H47" s="221">
        <v>500</v>
      </c>
      <c r="I47" s="217" t="s">
        <v>1928</v>
      </c>
      <c r="J47" s="217" t="s">
        <v>1929</v>
      </c>
      <c r="K47" s="217" t="s">
        <v>2019</v>
      </c>
      <c r="L47" s="217" t="s">
        <v>2020</v>
      </c>
      <c r="M47" s="222" t="s">
        <v>1931</v>
      </c>
    </row>
    <row r="48" spans="1:13" hidden="1" x14ac:dyDescent="0.25">
      <c r="A48" s="216" t="s">
        <v>1778</v>
      </c>
      <c r="B48" s="217">
        <v>8004</v>
      </c>
      <c r="C48" s="218" t="s">
        <v>86</v>
      </c>
      <c r="D48" s="218" t="s">
        <v>87</v>
      </c>
      <c r="E48" s="217" t="s">
        <v>2021</v>
      </c>
      <c r="F48" s="219">
        <v>37926</v>
      </c>
      <c r="G48" s="220">
        <v>4212.6000000000004</v>
      </c>
      <c r="H48" s="221">
        <v>500</v>
      </c>
      <c r="I48" s="217" t="s">
        <v>1928</v>
      </c>
      <c r="J48" s="217" t="s">
        <v>1929</v>
      </c>
      <c r="K48" s="217"/>
      <c r="L48" s="217" t="s">
        <v>2022</v>
      </c>
      <c r="M48" s="222" t="s">
        <v>1931</v>
      </c>
    </row>
    <row r="49" spans="1:13" hidden="1" x14ac:dyDescent="0.25">
      <c r="A49" s="216" t="s">
        <v>884</v>
      </c>
      <c r="B49" s="217">
        <v>8004</v>
      </c>
      <c r="C49" s="218" t="s">
        <v>886</v>
      </c>
      <c r="D49" s="218" t="s">
        <v>14</v>
      </c>
      <c r="E49" s="217" t="s">
        <v>2023</v>
      </c>
      <c r="F49" s="219">
        <v>37054</v>
      </c>
      <c r="G49" s="220">
        <v>2145</v>
      </c>
      <c r="H49" s="221">
        <v>500</v>
      </c>
      <c r="I49" s="217" t="s">
        <v>1928</v>
      </c>
      <c r="J49" s="217" t="s">
        <v>1929</v>
      </c>
      <c r="K49" s="217" t="s">
        <v>2024</v>
      </c>
      <c r="L49" s="217" t="s">
        <v>2025</v>
      </c>
      <c r="M49" s="222" t="s">
        <v>1931</v>
      </c>
    </row>
    <row r="50" spans="1:13" hidden="1" x14ac:dyDescent="0.25">
      <c r="A50" s="216" t="s">
        <v>1778</v>
      </c>
      <c r="B50" s="217">
        <v>8009</v>
      </c>
      <c r="C50" s="218" t="s">
        <v>86</v>
      </c>
      <c r="D50" s="218" t="s">
        <v>87</v>
      </c>
      <c r="E50" s="217" t="s">
        <v>2026</v>
      </c>
      <c r="F50" s="219">
        <v>36284</v>
      </c>
      <c r="G50" s="220">
        <v>7624</v>
      </c>
      <c r="H50" s="221">
        <v>500</v>
      </c>
      <c r="I50" s="217" t="s">
        <v>1928</v>
      </c>
      <c r="J50" s="217" t="s">
        <v>1929</v>
      </c>
      <c r="K50" s="217" t="s">
        <v>2027</v>
      </c>
      <c r="L50" s="217" t="s">
        <v>2028</v>
      </c>
      <c r="M50" s="222" t="s">
        <v>1931</v>
      </c>
    </row>
    <row r="51" spans="1:13" hidden="1" x14ac:dyDescent="0.25">
      <c r="A51" s="216" t="s">
        <v>1516</v>
      </c>
      <c r="B51" s="217">
        <v>8011</v>
      </c>
      <c r="C51" s="218" t="s">
        <v>13</v>
      </c>
      <c r="D51" s="218" t="s">
        <v>14</v>
      </c>
      <c r="E51" s="217" t="s">
        <v>2029</v>
      </c>
      <c r="F51" s="219">
        <v>38633</v>
      </c>
      <c r="G51" s="220">
        <v>3775.44</v>
      </c>
      <c r="H51" s="221">
        <v>500</v>
      </c>
      <c r="I51" s="217" t="s">
        <v>1928</v>
      </c>
      <c r="J51" s="217" t="s">
        <v>1929</v>
      </c>
      <c r="K51" s="217" t="s">
        <v>2030</v>
      </c>
      <c r="L51" s="217" t="s">
        <v>2031</v>
      </c>
      <c r="M51" s="222" t="s">
        <v>1931</v>
      </c>
    </row>
    <row r="52" spans="1:13" hidden="1" x14ac:dyDescent="0.25">
      <c r="A52" s="216" t="s">
        <v>1778</v>
      </c>
      <c r="B52" s="217">
        <v>8012</v>
      </c>
      <c r="C52" s="218" t="s">
        <v>86</v>
      </c>
      <c r="D52" s="218" t="s">
        <v>87</v>
      </c>
      <c r="E52" s="217" t="s">
        <v>2032</v>
      </c>
      <c r="F52" s="219">
        <v>35829</v>
      </c>
      <c r="G52" s="220">
        <v>3500</v>
      </c>
      <c r="H52" s="221">
        <v>500</v>
      </c>
      <c r="I52" s="217" t="s">
        <v>1928</v>
      </c>
      <c r="J52" s="217" t="s">
        <v>1929</v>
      </c>
      <c r="K52" s="217"/>
      <c r="L52" s="217" t="s">
        <v>2033</v>
      </c>
      <c r="M52" s="222" t="s">
        <v>1931</v>
      </c>
    </row>
    <row r="53" spans="1:13" hidden="1" x14ac:dyDescent="0.25">
      <c r="A53" s="216" t="s">
        <v>1675</v>
      </c>
      <c r="B53" s="217">
        <v>8013</v>
      </c>
      <c r="C53" s="218" t="s">
        <v>1676</v>
      </c>
      <c r="D53" s="218" t="s">
        <v>14</v>
      </c>
      <c r="E53" s="217" t="s">
        <v>2034</v>
      </c>
      <c r="F53" s="219">
        <v>45017</v>
      </c>
      <c r="G53" s="220">
        <v>1</v>
      </c>
      <c r="H53" s="221">
        <v>500</v>
      </c>
      <c r="I53" s="217" t="s">
        <v>1928</v>
      </c>
      <c r="J53" s="217" t="s">
        <v>1929</v>
      </c>
      <c r="K53" s="217"/>
      <c r="L53" s="217"/>
      <c r="M53" s="222" t="s">
        <v>1931</v>
      </c>
    </row>
    <row r="54" spans="1:13" hidden="1" x14ac:dyDescent="0.25">
      <c r="A54" s="216" t="s">
        <v>1722</v>
      </c>
      <c r="B54" s="217">
        <v>8014</v>
      </c>
      <c r="C54" s="218" t="s">
        <v>34</v>
      </c>
      <c r="D54" s="218" t="s">
        <v>14</v>
      </c>
      <c r="E54" s="217" t="s">
        <v>2034</v>
      </c>
      <c r="F54" s="219">
        <v>45017</v>
      </c>
      <c r="G54" s="220">
        <v>1</v>
      </c>
      <c r="H54" s="221">
        <v>500</v>
      </c>
      <c r="I54" s="217" t="s">
        <v>1928</v>
      </c>
      <c r="J54" s="217" t="s">
        <v>1929</v>
      </c>
      <c r="K54" s="217"/>
      <c r="L54" s="217"/>
      <c r="M54" s="222" t="s">
        <v>1931</v>
      </c>
    </row>
    <row r="55" spans="1:13" hidden="1" x14ac:dyDescent="0.25">
      <c r="A55" s="216" t="s">
        <v>1613</v>
      </c>
      <c r="B55" s="217">
        <v>8015</v>
      </c>
      <c r="C55" s="218" t="s">
        <v>13</v>
      </c>
      <c r="D55" s="218" t="s">
        <v>14</v>
      </c>
      <c r="E55" s="217" t="s">
        <v>2035</v>
      </c>
      <c r="F55" s="219">
        <v>38908</v>
      </c>
      <c r="G55" s="220">
        <v>4053.41</v>
      </c>
      <c r="H55" s="221">
        <v>500</v>
      </c>
      <c r="I55" s="217" t="s">
        <v>1928</v>
      </c>
      <c r="J55" s="217" t="s">
        <v>1929</v>
      </c>
      <c r="K55" s="217"/>
      <c r="L55" s="217" t="s">
        <v>2036</v>
      </c>
      <c r="M55" s="222" t="s">
        <v>1931</v>
      </c>
    </row>
    <row r="56" spans="1:13" hidden="1" x14ac:dyDescent="0.25">
      <c r="A56" s="216" t="s">
        <v>1778</v>
      </c>
      <c r="B56" s="217">
        <v>8015</v>
      </c>
      <c r="C56" s="218" t="s">
        <v>86</v>
      </c>
      <c r="D56" s="218" t="s">
        <v>87</v>
      </c>
      <c r="E56" s="217" t="s">
        <v>2026</v>
      </c>
      <c r="F56" s="219">
        <v>45292</v>
      </c>
      <c r="G56" s="220">
        <v>1</v>
      </c>
      <c r="H56" s="221">
        <v>500</v>
      </c>
      <c r="I56" s="217" t="s">
        <v>1928</v>
      </c>
      <c r="J56" s="217" t="s">
        <v>1929</v>
      </c>
      <c r="K56" s="217"/>
      <c r="L56" s="217"/>
      <c r="M56" s="222" t="s">
        <v>1931</v>
      </c>
    </row>
    <row r="57" spans="1:13" hidden="1" x14ac:dyDescent="0.25">
      <c r="A57" s="216" t="s">
        <v>884</v>
      </c>
      <c r="B57" s="217">
        <v>8019</v>
      </c>
      <c r="C57" s="218" t="s">
        <v>886</v>
      </c>
      <c r="D57" s="218" t="s">
        <v>14</v>
      </c>
      <c r="E57" s="217" t="s">
        <v>2021</v>
      </c>
      <c r="F57" s="219">
        <v>37926</v>
      </c>
      <c r="G57" s="220">
        <v>4212.6000000000004</v>
      </c>
      <c r="H57" s="221">
        <v>500</v>
      </c>
      <c r="I57" s="217" t="s">
        <v>1928</v>
      </c>
      <c r="J57" s="217" t="s">
        <v>1929</v>
      </c>
      <c r="K57" s="217" t="s">
        <v>2037</v>
      </c>
      <c r="L57" s="217" t="s">
        <v>2038</v>
      </c>
      <c r="M57" s="222" t="s">
        <v>1931</v>
      </c>
    </row>
    <row r="58" spans="1:13" hidden="1" x14ac:dyDescent="0.25">
      <c r="A58" s="216" t="s">
        <v>1675</v>
      </c>
      <c r="B58" s="217">
        <v>8020</v>
      </c>
      <c r="C58" s="218" t="s">
        <v>1676</v>
      </c>
      <c r="D58" s="218" t="s">
        <v>14</v>
      </c>
      <c r="E58" s="217" t="s">
        <v>2026</v>
      </c>
      <c r="F58" s="219">
        <v>38513</v>
      </c>
      <c r="G58" s="220">
        <v>7980</v>
      </c>
      <c r="H58" s="221">
        <v>500</v>
      </c>
      <c r="I58" s="217" t="s">
        <v>1928</v>
      </c>
      <c r="J58" s="217" t="s">
        <v>1929</v>
      </c>
      <c r="K58" s="217"/>
      <c r="L58" s="217" t="s">
        <v>2039</v>
      </c>
      <c r="M58" s="222" t="s">
        <v>1931</v>
      </c>
    </row>
    <row r="59" spans="1:13" hidden="1" x14ac:dyDescent="0.25">
      <c r="A59" s="216" t="s">
        <v>884</v>
      </c>
      <c r="B59" s="217">
        <v>8020</v>
      </c>
      <c r="C59" s="218" t="s">
        <v>886</v>
      </c>
      <c r="D59" s="218" t="s">
        <v>14</v>
      </c>
      <c r="E59" s="217" t="s">
        <v>2040</v>
      </c>
      <c r="F59" s="219">
        <v>38108</v>
      </c>
      <c r="G59" s="220">
        <v>3782.56</v>
      </c>
      <c r="H59" s="221">
        <v>500</v>
      </c>
      <c r="I59" s="217" t="s">
        <v>1928</v>
      </c>
      <c r="J59" s="217" t="s">
        <v>1929</v>
      </c>
      <c r="K59" s="217" t="s">
        <v>2041</v>
      </c>
      <c r="L59" s="217" t="s">
        <v>2042</v>
      </c>
      <c r="M59" s="222" t="s">
        <v>1931</v>
      </c>
    </row>
    <row r="60" spans="1:13" hidden="1" x14ac:dyDescent="0.25">
      <c r="A60" s="216" t="s">
        <v>1722</v>
      </c>
      <c r="B60" s="217">
        <v>8021</v>
      </c>
      <c r="C60" s="218" t="s">
        <v>34</v>
      </c>
      <c r="D60" s="218" t="s">
        <v>14</v>
      </c>
      <c r="E60" s="217" t="s">
        <v>2043</v>
      </c>
      <c r="F60" s="219">
        <v>38160</v>
      </c>
      <c r="G60" s="220">
        <v>7250</v>
      </c>
      <c r="H60" s="221">
        <v>500</v>
      </c>
      <c r="I60" s="217" t="s">
        <v>1928</v>
      </c>
      <c r="J60" s="217" t="s">
        <v>1929</v>
      </c>
      <c r="K60" s="217"/>
      <c r="L60" s="217" t="s">
        <v>2044</v>
      </c>
      <c r="M60" s="222" t="s">
        <v>1931</v>
      </c>
    </row>
    <row r="61" spans="1:13" hidden="1" x14ac:dyDescent="0.25">
      <c r="A61" s="216" t="s">
        <v>715</v>
      </c>
      <c r="B61" s="217">
        <v>8022</v>
      </c>
      <c r="C61" s="218" t="s">
        <v>34</v>
      </c>
      <c r="D61" s="218" t="s">
        <v>14</v>
      </c>
      <c r="E61" s="217" t="s">
        <v>2040</v>
      </c>
      <c r="F61" s="219">
        <v>38108</v>
      </c>
      <c r="G61" s="220">
        <v>4231.8</v>
      </c>
      <c r="H61" s="221">
        <v>500</v>
      </c>
      <c r="I61" s="217" t="s">
        <v>1928</v>
      </c>
      <c r="J61" s="217" t="s">
        <v>1929</v>
      </c>
      <c r="K61" s="217" t="s">
        <v>2045</v>
      </c>
      <c r="L61" s="217" t="s">
        <v>2046</v>
      </c>
      <c r="M61" s="222" t="s">
        <v>1931</v>
      </c>
    </row>
    <row r="62" spans="1:13" hidden="1" x14ac:dyDescent="0.25">
      <c r="A62" s="216" t="s">
        <v>1722</v>
      </c>
      <c r="B62" s="217">
        <v>8022</v>
      </c>
      <c r="C62" s="218" t="s">
        <v>34</v>
      </c>
      <c r="D62" s="218" t="s">
        <v>14</v>
      </c>
      <c r="E62" s="217" t="s">
        <v>2047</v>
      </c>
      <c r="F62" s="219">
        <v>38513</v>
      </c>
      <c r="G62" s="220">
        <v>8631.75</v>
      </c>
      <c r="H62" s="221">
        <v>500</v>
      </c>
      <c r="I62" s="217" t="s">
        <v>1928</v>
      </c>
      <c r="J62" s="217" t="s">
        <v>1929</v>
      </c>
      <c r="K62" s="217"/>
      <c r="L62" s="217" t="s">
        <v>2048</v>
      </c>
      <c r="M62" s="222" t="s">
        <v>1931</v>
      </c>
    </row>
    <row r="63" spans="1:13" hidden="1" x14ac:dyDescent="0.25">
      <c r="A63" s="216" t="s">
        <v>1113</v>
      </c>
      <c r="B63" s="217">
        <v>8023</v>
      </c>
      <c r="C63" s="218" t="s">
        <v>1114</v>
      </c>
      <c r="D63" s="218" t="s">
        <v>14</v>
      </c>
      <c r="E63" s="217" t="s">
        <v>2040</v>
      </c>
      <c r="F63" s="219">
        <v>38108</v>
      </c>
      <c r="G63" s="220">
        <v>4231.8</v>
      </c>
      <c r="H63" s="221">
        <v>500</v>
      </c>
      <c r="I63" s="217" t="s">
        <v>1928</v>
      </c>
      <c r="J63" s="217" t="s">
        <v>1929</v>
      </c>
      <c r="K63" s="217" t="s">
        <v>2049</v>
      </c>
      <c r="L63" s="217" t="s">
        <v>2050</v>
      </c>
      <c r="M63" s="222" t="s">
        <v>1931</v>
      </c>
    </row>
    <row r="64" spans="1:13" hidden="1" x14ac:dyDescent="0.25">
      <c r="A64" s="216" t="s">
        <v>715</v>
      </c>
      <c r="B64" s="217">
        <v>8034</v>
      </c>
      <c r="C64" s="218" t="s">
        <v>34</v>
      </c>
      <c r="D64" s="218" t="s">
        <v>14</v>
      </c>
      <c r="E64" s="217" t="s">
        <v>2051</v>
      </c>
      <c r="F64" s="219">
        <v>38590</v>
      </c>
      <c r="G64" s="220">
        <v>2672.1</v>
      </c>
      <c r="H64" s="221">
        <v>500</v>
      </c>
      <c r="I64" s="217" t="s">
        <v>1928</v>
      </c>
      <c r="J64" s="217" t="s">
        <v>1929</v>
      </c>
      <c r="K64" s="217" t="s">
        <v>2052</v>
      </c>
      <c r="L64" s="217" t="s">
        <v>2053</v>
      </c>
      <c r="M64" s="222" t="s">
        <v>1931</v>
      </c>
    </row>
    <row r="65" spans="1:13" hidden="1" x14ac:dyDescent="0.25">
      <c r="A65" s="216" t="s">
        <v>970</v>
      </c>
      <c r="B65" s="217">
        <v>8045</v>
      </c>
      <c r="C65" s="218" t="s">
        <v>971</v>
      </c>
      <c r="D65" s="218" t="s">
        <v>14</v>
      </c>
      <c r="E65" s="217" t="s">
        <v>2040</v>
      </c>
      <c r="F65" s="219">
        <v>39783</v>
      </c>
      <c r="G65" s="220">
        <v>1</v>
      </c>
      <c r="H65" s="221">
        <v>500</v>
      </c>
      <c r="I65" s="217" t="s">
        <v>1928</v>
      </c>
      <c r="J65" s="217" t="s">
        <v>1929</v>
      </c>
      <c r="K65" s="217" t="s">
        <v>2054</v>
      </c>
      <c r="L65" s="217" t="s">
        <v>2055</v>
      </c>
      <c r="M65" s="222" t="s">
        <v>1931</v>
      </c>
    </row>
    <row r="66" spans="1:13" hidden="1" x14ac:dyDescent="0.25">
      <c r="A66" s="216" t="s">
        <v>715</v>
      </c>
      <c r="B66" s="217">
        <v>8047</v>
      </c>
      <c r="C66" s="218" t="s">
        <v>34</v>
      </c>
      <c r="D66" s="218" t="s">
        <v>14</v>
      </c>
      <c r="E66" s="217" t="s">
        <v>2056</v>
      </c>
      <c r="F66" s="219">
        <v>39661</v>
      </c>
      <c r="G66" s="220">
        <v>3134.68</v>
      </c>
      <c r="H66" s="221">
        <v>500</v>
      </c>
      <c r="I66" s="217" t="s">
        <v>1928</v>
      </c>
      <c r="J66" s="217" t="s">
        <v>1929</v>
      </c>
      <c r="K66" s="217" t="s">
        <v>2057</v>
      </c>
      <c r="L66" s="217" t="s">
        <v>2058</v>
      </c>
      <c r="M66" s="222" t="s">
        <v>1931</v>
      </c>
    </row>
    <row r="67" spans="1:13" hidden="1" x14ac:dyDescent="0.25">
      <c r="A67" s="216" t="s">
        <v>1675</v>
      </c>
      <c r="B67" s="217">
        <v>8048</v>
      </c>
      <c r="C67" s="218" t="s">
        <v>1676</v>
      </c>
      <c r="D67" s="218" t="s">
        <v>14</v>
      </c>
      <c r="E67" s="217" t="s">
        <v>2059</v>
      </c>
      <c r="F67" s="219">
        <v>35289</v>
      </c>
      <c r="G67" s="220">
        <v>1844</v>
      </c>
      <c r="H67" s="221">
        <v>500</v>
      </c>
      <c r="I67" s="217" t="s">
        <v>1928</v>
      </c>
      <c r="J67" s="217" t="s">
        <v>1929</v>
      </c>
      <c r="K67" s="217"/>
      <c r="L67" s="217" t="s">
        <v>2060</v>
      </c>
      <c r="M67" s="222" t="s">
        <v>1931</v>
      </c>
    </row>
    <row r="68" spans="1:13" x14ac:dyDescent="0.25">
      <c r="A68" s="216" t="s">
        <v>1722</v>
      </c>
      <c r="B68" s="217">
        <v>8050</v>
      </c>
      <c r="C68" s="218" t="s">
        <v>34</v>
      </c>
      <c r="D68" s="218" t="s">
        <v>14</v>
      </c>
      <c r="E68" s="368" t="s">
        <v>2061</v>
      </c>
      <c r="F68" s="369">
        <v>45147</v>
      </c>
      <c r="G68" s="370">
        <v>1</v>
      </c>
      <c r="H68" s="371">
        <v>500</v>
      </c>
      <c r="I68" s="368" t="s">
        <v>1928</v>
      </c>
      <c r="J68" s="368" t="s">
        <v>1929</v>
      </c>
      <c r="K68" s="368"/>
      <c r="L68" s="368" t="s">
        <v>2062</v>
      </c>
      <c r="M68" s="222" t="s">
        <v>1931</v>
      </c>
    </row>
    <row r="69" spans="1:13" hidden="1" x14ac:dyDescent="0.25">
      <c r="A69" s="216" t="s">
        <v>1232</v>
      </c>
      <c r="B69" s="217">
        <v>8063</v>
      </c>
      <c r="C69" s="218" t="s">
        <v>971</v>
      </c>
      <c r="D69" s="218" t="s">
        <v>14</v>
      </c>
      <c r="E69" s="217" t="s">
        <v>2063</v>
      </c>
      <c r="F69" s="219">
        <v>40840</v>
      </c>
      <c r="G69" s="220">
        <v>1990.3</v>
      </c>
      <c r="H69" s="221">
        <v>500</v>
      </c>
      <c r="I69" s="217" t="s">
        <v>1928</v>
      </c>
      <c r="J69" s="217" t="s">
        <v>1929</v>
      </c>
      <c r="K69" s="217" t="s">
        <v>2064</v>
      </c>
      <c r="L69" s="217" t="s">
        <v>2065</v>
      </c>
      <c r="M69" s="222" t="s">
        <v>1931</v>
      </c>
    </row>
    <row r="70" spans="1:13" hidden="1" x14ac:dyDescent="0.25">
      <c r="A70" s="216" t="s">
        <v>1075</v>
      </c>
      <c r="B70" s="217">
        <v>8095</v>
      </c>
      <c r="C70" s="218" t="s">
        <v>1076</v>
      </c>
      <c r="D70" s="218" t="s">
        <v>14</v>
      </c>
      <c r="E70" s="217" t="s">
        <v>2018</v>
      </c>
      <c r="F70" s="219">
        <v>42480</v>
      </c>
      <c r="G70" s="220">
        <v>1200</v>
      </c>
      <c r="H70" s="221">
        <v>500</v>
      </c>
      <c r="I70" s="217" t="s">
        <v>1928</v>
      </c>
      <c r="J70" s="217" t="s">
        <v>1929</v>
      </c>
      <c r="K70" s="217" t="s">
        <v>2066</v>
      </c>
      <c r="L70" s="217" t="s">
        <v>2067</v>
      </c>
      <c r="M70" s="222" t="s">
        <v>1931</v>
      </c>
    </row>
    <row r="71" spans="1:13" hidden="1" x14ac:dyDescent="0.25">
      <c r="A71" s="216" t="s">
        <v>1075</v>
      </c>
      <c r="B71" s="217">
        <v>8097</v>
      </c>
      <c r="C71" s="218" t="s">
        <v>1076</v>
      </c>
      <c r="D71" s="218" t="s">
        <v>14</v>
      </c>
      <c r="E71" s="217" t="s">
        <v>2018</v>
      </c>
      <c r="F71" s="219">
        <v>42480</v>
      </c>
      <c r="G71" s="220">
        <v>1200</v>
      </c>
      <c r="H71" s="221">
        <v>500</v>
      </c>
      <c r="I71" s="217" t="s">
        <v>1928</v>
      </c>
      <c r="J71" s="217" t="s">
        <v>1929</v>
      </c>
      <c r="K71" s="217" t="s">
        <v>2068</v>
      </c>
      <c r="L71" s="217" t="s">
        <v>2069</v>
      </c>
      <c r="M71" s="222" t="s">
        <v>1931</v>
      </c>
    </row>
    <row r="72" spans="1:13" hidden="1" x14ac:dyDescent="0.25">
      <c r="A72" s="216" t="s">
        <v>185</v>
      </c>
      <c r="B72" s="217">
        <v>9018</v>
      </c>
      <c r="C72" s="218" t="s">
        <v>115</v>
      </c>
      <c r="D72" s="218" t="s">
        <v>14</v>
      </c>
      <c r="E72" s="217" t="s">
        <v>2070</v>
      </c>
      <c r="F72" s="219">
        <v>44279</v>
      </c>
      <c r="G72" s="220">
        <v>1400.75</v>
      </c>
      <c r="H72" s="221">
        <v>900</v>
      </c>
      <c r="I72" s="217" t="s">
        <v>1928</v>
      </c>
      <c r="J72" s="217" t="s">
        <v>1929</v>
      </c>
      <c r="K72" s="217"/>
      <c r="L72" s="217"/>
      <c r="M72" s="222" t="s">
        <v>1931</v>
      </c>
    </row>
    <row r="73" spans="1:13" s="3" customFormat="1" hidden="1" x14ac:dyDescent="0.25">
      <c r="A73" s="216" t="s">
        <v>1675</v>
      </c>
      <c r="B73" s="217">
        <v>8024</v>
      </c>
      <c r="C73" s="218" t="s">
        <v>1676</v>
      </c>
      <c r="D73" s="218" t="s">
        <v>14</v>
      </c>
      <c r="E73" s="217" t="s">
        <v>2071</v>
      </c>
      <c r="F73" s="219">
        <v>39297</v>
      </c>
      <c r="G73" s="220">
        <v>4298.09</v>
      </c>
      <c r="H73" s="221">
        <v>1000</v>
      </c>
      <c r="I73" s="217" t="s">
        <v>1928</v>
      </c>
      <c r="J73" s="217" t="s">
        <v>1929</v>
      </c>
      <c r="K73" s="217"/>
      <c r="L73" s="217" t="s">
        <v>2072</v>
      </c>
      <c r="M73" s="222" t="s">
        <v>1931</v>
      </c>
    </row>
    <row r="74" spans="1:13" hidden="1" x14ac:dyDescent="0.25">
      <c r="A74" s="216" t="s">
        <v>1675</v>
      </c>
      <c r="B74" s="217">
        <v>8026</v>
      </c>
      <c r="C74" s="218" t="s">
        <v>1676</v>
      </c>
      <c r="D74" s="218" t="s">
        <v>14</v>
      </c>
      <c r="E74" s="217" t="s">
        <v>2073</v>
      </c>
      <c r="F74" s="219">
        <v>42677</v>
      </c>
      <c r="G74" s="220">
        <v>4914</v>
      </c>
      <c r="H74" s="221">
        <v>1000</v>
      </c>
      <c r="I74" s="217" t="s">
        <v>1928</v>
      </c>
      <c r="J74" s="217" t="s">
        <v>1929</v>
      </c>
      <c r="K74" s="217"/>
      <c r="L74" s="217" t="s">
        <v>2074</v>
      </c>
      <c r="M74" s="222" t="s">
        <v>1931</v>
      </c>
    </row>
    <row r="75" spans="1:13" hidden="1" x14ac:dyDescent="0.25">
      <c r="A75" s="216" t="s">
        <v>1722</v>
      </c>
      <c r="B75" s="217">
        <v>8027</v>
      </c>
      <c r="C75" s="218" t="s">
        <v>34</v>
      </c>
      <c r="D75" s="218" t="s">
        <v>14</v>
      </c>
      <c r="E75" s="217" t="s">
        <v>2073</v>
      </c>
      <c r="F75" s="219">
        <v>42525</v>
      </c>
      <c r="G75" s="220">
        <v>4914</v>
      </c>
      <c r="H75" s="221">
        <v>1000</v>
      </c>
      <c r="I75" s="217" t="s">
        <v>1928</v>
      </c>
      <c r="J75" s="217" t="s">
        <v>1929</v>
      </c>
      <c r="K75" s="217"/>
      <c r="L75" s="217" t="s">
        <v>2075</v>
      </c>
      <c r="M75" s="222" t="s">
        <v>1931</v>
      </c>
    </row>
    <row r="76" spans="1:13" hidden="1" x14ac:dyDescent="0.25">
      <c r="A76" s="216" t="s">
        <v>884</v>
      </c>
      <c r="B76" s="217">
        <v>8051</v>
      </c>
      <c r="C76" s="218" t="s">
        <v>886</v>
      </c>
      <c r="D76" s="218" t="s">
        <v>14</v>
      </c>
      <c r="E76" s="217" t="s">
        <v>2076</v>
      </c>
      <c r="F76" s="219">
        <v>40359</v>
      </c>
      <c r="G76" s="220">
        <v>5764.72</v>
      </c>
      <c r="H76" s="221">
        <v>1000</v>
      </c>
      <c r="I76" s="217" t="s">
        <v>1928</v>
      </c>
      <c r="J76" s="217" t="s">
        <v>1929</v>
      </c>
      <c r="K76" s="217" t="s">
        <v>2077</v>
      </c>
      <c r="L76" s="217" t="s">
        <v>2078</v>
      </c>
      <c r="M76" s="222" t="s">
        <v>1931</v>
      </c>
    </row>
    <row r="77" spans="1:13" hidden="1" x14ac:dyDescent="0.25">
      <c r="A77" s="216" t="s">
        <v>414</v>
      </c>
      <c r="B77" s="217">
        <v>8060</v>
      </c>
      <c r="C77" s="218" t="s">
        <v>416</v>
      </c>
      <c r="D77" s="218" t="s">
        <v>14</v>
      </c>
      <c r="E77" s="217" t="s">
        <v>2079</v>
      </c>
      <c r="F77" s="219">
        <v>40801</v>
      </c>
      <c r="G77" s="220">
        <v>5403.24</v>
      </c>
      <c r="H77" s="221">
        <v>1000</v>
      </c>
      <c r="I77" s="217" t="s">
        <v>1928</v>
      </c>
      <c r="J77" s="217" t="s">
        <v>1929</v>
      </c>
      <c r="K77" s="217" t="s">
        <v>2080</v>
      </c>
      <c r="L77" s="217" t="s">
        <v>2081</v>
      </c>
      <c r="M77" s="222" t="s">
        <v>1931</v>
      </c>
    </row>
    <row r="78" spans="1:13" hidden="1" x14ac:dyDescent="0.25">
      <c r="A78" s="216" t="s">
        <v>185</v>
      </c>
      <c r="B78" s="217">
        <v>8005</v>
      </c>
      <c r="C78" s="218" t="s">
        <v>115</v>
      </c>
      <c r="D78" s="218" t="s">
        <v>14</v>
      </c>
      <c r="E78" s="217" t="s">
        <v>2082</v>
      </c>
      <c r="F78" s="219">
        <v>43858</v>
      </c>
      <c r="G78" s="220">
        <v>2131.14</v>
      </c>
      <c r="H78" s="221">
        <v>1500</v>
      </c>
      <c r="I78" s="217" t="s">
        <v>1928</v>
      </c>
      <c r="J78" s="217" t="s">
        <v>1929</v>
      </c>
      <c r="K78" s="217" t="s">
        <v>2083</v>
      </c>
      <c r="L78" s="217" t="s">
        <v>2084</v>
      </c>
      <c r="M78" s="222" t="s">
        <v>1931</v>
      </c>
    </row>
    <row r="79" spans="1:13" hidden="1" x14ac:dyDescent="0.25">
      <c r="A79" s="216" t="s">
        <v>1516</v>
      </c>
      <c r="B79" s="217">
        <v>8010</v>
      </c>
      <c r="C79" s="218" t="s">
        <v>13</v>
      </c>
      <c r="D79" s="218" t="s">
        <v>14</v>
      </c>
      <c r="E79" s="217" t="s">
        <v>2085</v>
      </c>
      <c r="F79" s="219">
        <v>39666</v>
      </c>
      <c r="G79" s="220">
        <v>1798.23</v>
      </c>
      <c r="H79" s="221">
        <v>1500</v>
      </c>
      <c r="I79" s="217" t="s">
        <v>1928</v>
      </c>
      <c r="J79" s="217" t="s">
        <v>1929</v>
      </c>
      <c r="K79" s="217" t="s">
        <v>2086</v>
      </c>
      <c r="L79" s="217" t="s">
        <v>2087</v>
      </c>
      <c r="M79" s="222" t="s">
        <v>1931</v>
      </c>
    </row>
    <row r="80" spans="1:13" hidden="1" x14ac:dyDescent="0.25">
      <c r="A80" s="216" t="s">
        <v>1675</v>
      </c>
      <c r="B80" s="217">
        <v>8028</v>
      </c>
      <c r="C80" s="218" t="s">
        <v>1676</v>
      </c>
      <c r="D80" s="218" t="s">
        <v>14</v>
      </c>
      <c r="E80" s="217" t="s">
        <v>2088</v>
      </c>
      <c r="F80" s="219">
        <v>42912</v>
      </c>
      <c r="G80" s="220">
        <v>5179</v>
      </c>
      <c r="H80" s="221">
        <v>1500</v>
      </c>
      <c r="I80" s="217" t="s">
        <v>1928</v>
      </c>
      <c r="J80" s="217" t="s">
        <v>1929</v>
      </c>
      <c r="K80" s="217"/>
      <c r="L80" s="217" t="s">
        <v>2089</v>
      </c>
      <c r="M80" s="222" t="s">
        <v>1931</v>
      </c>
    </row>
    <row r="81" spans="1:13" hidden="1" x14ac:dyDescent="0.25">
      <c r="A81" s="216" t="s">
        <v>1675</v>
      </c>
      <c r="B81" s="217">
        <v>8029</v>
      </c>
      <c r="C81" s="218" t="s">
        <v>1676</v>
      </c>
      <c r="D81" s="218" t="s">
        <v>14</v>
      </c>
      <c r="E81" s="217" t="s">
        <v>2088</v>
      </c>
      <c r="F81" s="219">
        <v>43101</v>
      </c>
      <c r="G81" s="220">
        <v>5179</v>
      </c>
      <c r="H81" s="221">
        <v>1500</v>
      </c>
      <c r="I81" s="217" t="s">
        <v>1928</v>
      </c>
      <c r="J81" s="217" t="s">
        <v>1929</v>
      </c>
      <c r="K81" s="217"/>
      <c r="L81" s="217" t="s">
        <v>2090</v>
      </c>
      <c r="M81" s="222" t="s">
        <v>1931</v>
      </c>
    </row>
    <row r="82" spans="1:13" hidden="1" x14ac:dyDescent="0.25">
      <c r="A82" s="216" t="s">
        <v>1613</v>
      </c>
      <c r="B82" s="217">
        <v>8030</v>
      </c>
      <c r="C82" s="218" t="s">
        <v>13</v>
      </c>
      <c r="D82" s="218" t="s">
        <v>14</v>
      </c>
      <c r="E82" s="217" t="s">
        <v>2088</v>
      </c>
      <c r="F82" s="219">
        <v>42977</v>
      </c>
      <c r="G82" s="220">
        <v>5179</v>
      </c>
      <c r="H82" s="221">
        <v>1500</v>
      </c>
      <c r="I82" s="217" t="s">
        <v>1928</v>
      </c>
      <c r="J82" s="217" t="s">
        <v>1929</v>
      </c>
      <c r="K82" s="217"/>
      <c r="L82" s="217" t="s">
        <v>2091</v>
      </c>
      <c r="M82" s="222" t="s">
        <v>1931</v>
      </c>
    </row>
    <row r="83" spans="1:13" hidden="1" x14ac:dyDescent="0.25">
      <c r="A83" s="216" t="s">
        <v>1613</v>
      </c>
      <c r="B83" s="217">
        <v>8031</v>
      </c>
      <c r="C83" s="218" t="s">
        <v>13</v>
      </c>
      <c r="D83" s="218" t="s">
        <v>14</v>
      </c>
      <c r="E83" s="217" t="s">
        <v>2088</v>
      </c>
      <c r="F83" s="219">
        <v>42807</v>
      </c>
      <c r="G83" s="220">
        <v>5172</v>
      </c>
      <c r="H83" s="221">
        <v>1500</v>
      </c>
      <c r="I83" s="217" t="s">
        <v>1928</v>
      </c>
      <c r="J83" s="217" t="s">
        <v>1929</v>
      </c>
      <c r="K83" s="217"/>
      <c r="L83" s="217" t="s">
        <v>2092</v>
      </c>
      <c r="M83" s="222" t="s">
        <v>1931</v>
      </c>
    </row>
    <row r="84" spans="1:13" hidden="1" x14ac:dyDescent="0.25">
      <c r="A84" s="216" t="s">
        <v>715</v>
      </c>
      <c r="B84" s="217">
        <v>8041</v>
      </c>
      <c r="C84" s="218" t="s">
        <v>34</v>
      </c>
      <c r="D84" s="218" t="s">
        <v>14</v>
      </c>
      <c r="E84" s="217" t="s">
        <v>2093</v>
      </c>
      <c r="F84" s="219">
        <v>39722</v>
      </c>
      <c r="G84" s="220">
        <v>2250</v>
      </c>
      <c r="H84" s="221">
        <v>1500</v>
      </c>
      <c r="I84" s="217" t="s">
        <v>1928</v>
      </c>
      <c r="J84" s="217" t="s">
        <v>1929</v>
      </c>
      <c r="K84" s="217" t="s">
        <v>2094</v>
      </c>
      <c r="L84" s="217" t="s">
        <v>2095</v>
      </c>
      <c r="M84" s="222" t="s">
        <v>1931</v>
      </c>
    </row>
    <row r="85" spans="1:13" s="3" customFormat="1" hidden="1" x14ac:dyDescent="0.25">
      <c r="A85" s="216" t="s">
        <v>552</v>
      </c>
      <c r="B85" s="217">
        <v>8042</v>
      </c>
      <c r="C85" s="218" t="s">
        <v>553</v>
      </c>
      <c r="D85" s="218" t="s">
        <v>14</v>
      </c>
      <c r="E85" s="217" t="s">
        <v>2093</v>
      </c>
      <c r="F85" s="219">
        <v>39732</v>
      </c>
      <c r="G85" s="220">
        <v>2899.5</v>
      </c>
      <c r="H85" s="221">
        <v>1500</v>
      </c>
      <c r="I85" s="217" t="s">
        <v>1928</v>
      </c>
      <c r="J85" s="217" t="s">
        <v>1929</v>
      </c>
      <c r="K85" s="217" t="s">
        <v>2096</v>
      </c>
      <c r="L85" s="217" t="s">
        <v>2097</v>
      </c>
      <c r="M85" s="222" t="s">
        <v>1931</v>
      </c>
    </row>
    <row r="86" spans="1:13" hidden="1" x14ac:dyDescent="0.25">
      <c r="A86" s="216" t="s">
        <v>1113</v>
      </c>
      <c r="B86" s="217">
        <v>8044</v>
      </c>
      <c r="C86" s="218" t="s">
        <v>1114</v>
      </c>
      <c r="D86" s="218" t="s">
        <v>14</v>
      </c>
      <c r="E86" s="217" t="s">
        <v>2098</v>
      </c>
      <c r="F86" s="219">
        <v>39783</v>
      </c>
      <c r="G86" s="220">
        <v>5050.12</v>
      </c>
      <c r="H86" s="221">
        <v>1500</v>
      </c>
      <c r="I86" s="217" t="s">
        <v>1928</v>
      </c>
      <c r="J86" s="217" t="s">
        <v>1929</v>
      </c>
      <c r="K86" s="217" t="s">
        <v>2099</v>
      </c>
      <c r="L86" s="217" t="s">
        <v>2100</v>
      </c>
      <c r="M86" s="222" t="s">
        <v>1931</v>
      </c>
    </row>
    <row r="87" spans="1:13" hidden="1" x14ac:dyDescent="0.25">
      <c r="A87" s="216" t="s">
        <v>414</v>
      </c>
      <c r="B87" s="217">
        <v>8046</v>
      </c>
      <c r="C87" s="218" t="s">
        <v>416</v>
      </c>
      <c r="D87" s="218" t="s">
        <v>14</v>
      </c>
      <c r="E87" s="217" t="s">
        <v>2101</v>
      </c>
      <c r="F87" s="219">
        <v>39828</v>
      </c>
      <c r="G87" s="220">
        <v>2899.5</v>
      </c>
      <c r="H87" s="221">
        <v>1500</v>
      </c>
      <c r="I87" s="217" t="s">
        <v>1928</v>
      </c>
      <c r="J87" s="217" t="s">
        <v>1929</v>
      </c>
      <c r="K87" s="217"/>
      <c r="L87" s="217" t="s">
        <v>2102</v>
      </c>
      <c r="M87" s="222" t="s">
        <v>1931</v>
      </c>
    </row>
    <row r="88" spans="1:13" hidden="1" x14ac:dyDescent="0.25">
      <c r="A88" s="216" t="s">
        <v>414</v>
      </c>
      <c r="B88" s="217">
        <v>8048</v>
      </c>
      <c r="C88" s="218" t="s">
        <v>416</v>
      </c>
      <c r="D88" s="218" t="s">
        <v>14</v>
      </c>
      <c r="E88" s="217" t="s">
        <v>2103</v>
      </c>
      <c r="F88" s="219">
        <v>40042</v>
      </c>
      <c r="G88" s="220">
        <v>4893.93</v>
      </c>
      <c r="H88" s="221">
        <v>1500</v>
      </c>
      <c r="I88" s="217" t="s">
        <v>1928</v>
      </c>
      <c r="J88" s="217" t="s">
        <v>1929</v>
      </c>
      <c r="K88" s="217" t="s">
        <v>2104</v>
      </c>
      <c r="L88" s="217" t="s">
        <v>2105</v>
      </c>
      <c r="M88" s="222" t="s">
        <v>1931</v>
      </c>
    </row>
    <row r="89" spans="1:13" hidden="1" x14ac:dyDescent="0.25">
      <c r="A89" s="216" t="s">
        <v>414</v>
      </c>
      <c r="B89" s="217">
        <v>8049</v>
      </c>
      <c r="C89" s="218" t="s">
        <v>416</v>
      </c>
      <c r="D89" s="218" t="s">
        <v>14</v>
      </c>
      <c r="E89" s="217" t="s">
        <v>2106</v>
      </c>
      <c r="F89" s="219">
        <v>40210</v>
      </c>
      <c r="G89" s="220">
        <v>2698.13</v>
      </c>
      <c r="H89" s="221">
        <v>1500</v>
      </c>
      <c r="I89" s="217" t="s">
        <v>1928</v>
      </c>
      <c r="J89" s="217" t="s">
        <v>1929</v>
      </c>
      <c r="K89" s="217" t="s">
        <v>2107</v>
      </c>
      <c r="L89" s="217" t="s">
        <v>2108</v>
      </c>
      <c r="M89" s="222" t="s">
        <v>1931</v>
      </c>
    </row>
    <row r="90" spans="1:13" hidden="1" x14ac:dyDescent="0.25">
      <c r="A90" s="216" t="s">
        <v>552</v>
      </c>
      <c r="B90" s="217">
        <v>8050</v>
      </c>
      <c r="C90" s="218" t="s">
        <v>553</v>
      </c>
      <c r="D90" s="218" t="s">
        <v>14</v>
      </c>
      <c r="E90" s="217" t="s">
        <v>2106</v>
      </c>
      <c r="F90" s="219">
        <v>40210</v>
      </c>
      <c r="G90" s="220">
        <v>2698.13</v>
      </c>
      <c r="H90" s="221">
        <v>1500</v>
      </c>
      <c r="I90" s="217" t="s">
        <v>1928</v>
      </c>
      <c r="J90" s="217" t="s">
        <v>1929</v>
      </c>
      <c r="K90" s="217" t="s">
        <v>2109</v>
      </c>
      <c r="L90" s="217" t="s">
        <v>2110</v>
      </c>
      <c r="M90" s="222" t="s">
        <v>1931</v>
      </c>
    </row>
    <row r="91" spans="1:13" hidden="1" x14ac:dyDescent="0.25">
      <c r="A91" s="216" t="s">
        <v>1113</v>
      </c>
      <c r="B91" s="217">
        <v>8056</v>
      </c>
      <c r="C91" s="218" t="s">
        <v>1114</v>
      </c>
      <c r="D91" s="218" t="s">
        <v>14</v>
      </c>
      <c r="E91" s="217" t="s">
        <v>2111</v>
      </c>
      <c r="F91" s="219">
        <v>40634</v>
      </c>
      <c r="G91" s="220">
        <v>3893.32</v>
      </c>
      <c r="H91" s="221">
        <v>1500</v>
      </c>
      <c r="I91" s="217" t="s">
        <v>1928</v>
      </c>
      <c r="J91" s="217" t="s">
        <v>1929</v>
      </c>
      <c r="K91" s="217" t="s">
        <v>2112</v>
      </c>
      <c r="L91" s="217" t="s">
        <v>2113</v>
      </c>
      <c r="M91" s="222" t="s">
        <v>1931</v>
      </c>
    </row>
    <row r="92" spans="1:13" hidden="1" x14ac:dyDescent="0.25">
      <c r="A92" s="216" t="s">
        <v>1113</v>
      </c>
      <c r="B92" s="217">
        <v>8057</v>
      </c>
      <c r="C92" s="218" t="s">
        <v>1114</v>
      </c>
      <c r="D92" s="218" t="s">
        <v>14</v>
      </c>
      <c r="E92" s="217" t="s">
        <v>2111</v>
      </c>
      <c r="F92" s="219">
        <v>40634</v>
      </c>
      <c r="G92" s="220">
        <v>3893.32</v>
      </c>
      <c r="H92" s="221">
        <v>1500</v>
      </c>
      <c r="I92" s="217" t="s">
        <v>1928</v>
      </c>
      <c r="J92" s="217" t="s">
        <v>1929</v>
      </c>
      <c r="K92" s="217" t="s">
        <v>2114</v>
      </c>
      <c r="L92" s="217" t="s">
        <v>2115</v>
      </c>
      <c r="M92" s="222" t="s">
        <v>1931</v>
      </c>
    </row>
    <row r="93" spans="1:13" hidden="1" x14ac:dyDescent="0.25">
      <c r="A93" s="216" t="s">
        <v>414</v>
      </c>
      <c r="B93" s="217">
        <v>8058</v>
      </c>
      <c r="C93" s="218" t="s">
        <v>416</v>
      </c>
      <c r="D93" s="218" t="s">
        <v>14</v>
      </c>
      <c r="E93" s="217" t="s">
        <v>2111</v>
      </c>
      <c r="F93" s="219">
        <v>40634</v>
      </c>
      <c r="G93" s="220">
        <v>3893.34</v>
      </c>
      <c r="H93" s="221">
        <v>1500</v>
      </c>
      <c r="I93" s="217" t="s">
        <v>1928</v>
      </c>
      <c r="J93" s="217" t="s">
        <v>1929</v>
      </c>
      <c r="K93" s="217" t="s">
        <v>2116</v>
      </c>
      <c r="L93" s="217" t="s">
        <v>2117</v>
      </c>
      <c r="M93" s="222" t="s">
        <v>1931</v>
      </c>
    </row>
    <row r="94" spans="1:13" hidden="1" x14ac:dyDescent="0.25">
      <c r="A94" s="216" t="s">
        <v>819</v>
      </c>
      <c r="B94" s="217">
        <v>8103</v>
      </c>
      <c r="C94" s="218" t="s">
        <v>820</v>
      </c>
      <c r="D94" s="218" t="s">
        <v>14</v>
      </c>
      <c r="E94" s="217" t="s">
        <v>2088</v>
      </c>
      <c r="F94" s="219">
        <v>42836</v>
      </c>
      <c r="G94" s="220">
        <v>5172</v>
      </c>
      <c r="H94" s="221">
        <v>1500</v>
      </c>
      <c r="I94" s="217" t="s">
        <v>1928</v>
      </c>
      <c r="J94" s="217" t="s">
        <v>1929</v>
      </c>
      <c r="K94" s="217"/>
      <c r="L94" s="217" t="s">
        <v>2118</v>
      </c>
      <c r="M94" s="222" t="s">
        <v>1931</v>
      </c>
    </row>
    <row r="95" spans="1:13" hidden="1" x14ac:dyDescent="0.25">
      <c r="A95" s="216" t="s">
        <v>552</v>
      </c>
      <c r="B95" s="217">
        <v>8149</v>
      </c>
      <c r="C95" s="218" t="s">
        <v>553</v>
      </c>
      <c r="D95" s="218" t="s">
        <v>14</v>
      </c>
      <c r="E95" s="217" t="s">
        <v>2119</v>
      </c>
      <c r="F95" s="219">
        <v>42726</v>
      </c>
      <c r="G95" s="220">
        <v>5251.21</v>
      </c>
      <c r="H95" s="221">
        <v>1500</v>
      </c>
      <c r="I95" s="217" t="s">
        <v>1928</v>
      </c>
      <c r="J95" s="217" t="s">
        <v>1929</v>
      </c>
      <c r="K95" s="217"/>
      <c r="L95" s="217" t="s">
        <v>2120</v>
      </c>
      <c r="M95" s="222" t="s">
        <v>1931</v>
      </c>
    </row>
    <row r="96" spans="1:13" hidden="1" x14ac:dyDescent="0.25">
      <c r="A96" s="216" t="s">
        <v>1722</v>
      </c>
      <c r="B96" s="217">
        <v>9153</v>
      </c>
      <c r="C96" s="218" t="s">
        <v>34</v>
      </c>
      <c r="D96" s="218" t="s">
        <v>14</v>
      </c>
      <c r="E96" s="217" t="s">
        <v>2121</v>
      </c>
      <c r="F96" s="219">
        <v>38660</v>
      </c>
      <c r="G96" s="220">
        <v>4465.3100000000004</v>
      </c>
      <c r="H96" s="221">
        <v>1500</v>
      </c>
      <c r="I96" s="217" t="s">
        <v>1928</v>
      </c>
      <c r="J96" s="217" t="s">
        <v>1929</v>
      </c>
      <c r="K96" s="217"/>
      <c r="L96" s="217" t="s">
        <v>2122</v>
      </c>
      <c r="M96" s="222" t="s">
        <v>1931</v>
      </c>
    </row>
    <row r="97" spans="1:13" hidden="1" x14ac:dyDescent="0.25">
      <c r="A97" s="216" t="s">
        <v>1845</v>
      </c>
      <c r="B97" s="217">
        <v>8002</v>
      </c>
      <c r="C97" s="218" t="s">
        <v>86</v>
      </c>
      <c r="D97" s="218" t="s">
        <v>87</v>
      </c>
      <c r="E97" s="217" t="s">
        <v>2123</v>
      </c>
      <c r="F97" s="219">
        <v>41760</v>
      </c>
      <c r="G97" s="220">
        <v>2569.5100000000002</v>
      </c>
      <c r="H97" s="221">
        <v>2000</v>
      </c>
      <c r="I97" s="217" t="s">
        <v>1928</v>
      </c>
      <c r="J97" s="217" t="s">
        <v>1929</v>
      </c>
      <c r="K97" s="217"/>
      <c r="L97" s="217" t="s">
        <v>2124</v>
      </c>
      <c r="M97" s="222" t="s">
        <v>1931</v>
      </c>
    </row>
    <row r="98" spans="1:13" hidden="1" x14ac:dyDescent="0.25">
      <c r="A98" s="216" t="s">
        <v>1516</v>
      </c>
      <c r="B98" s="217">
        <v>8005</v>
      </c>
      <c r="C98" s="218" t="s">
        <v>13</v>
      </c>
      <c r="D98" s="218" t="s">
        <v>14</v>
      </c>
      <c r="E98" s="217" t="s">
        <v>2125</v>
      </c>
      <c r="F98" s="219">
        <v>41095</v>
      </c>
      <c r="G98" s="220">
        <v>5427.89</v>
      </c>
      <c r="H98" s="221">
        <v>2000</v>
      </c>
      <c r="I98" s="217" t="s">
        <v>1928</v>
      </c>
      <c r="J98" s="217" t="s">
        <v>1929</v>
      </c>
      <c r="K98" s="217" t="s">
        <v>2126</v>
      </c>
      <c r="L98" s="217" t="s">
        <v>2127</v>
      </c>
      <c r="M98" s="222" t="s">
        <v>1931</v>
      </c>
    </row>
    <row r="99" spans="1:13" hidden="1" x14ac:dyDescent="0.25">
      <c r="A99" s="216" t="s">
        <v>1778</v>
      </c>
      <c r="B99" s="217">
        <v>8005</v>
      </c>
      <c r="C99" s="218" t="s">
        <v>86</v>
      </c>
      <c r="D99" s="218" t="s">
        <v>87</v>
      </c>
      <c r="E99" s="217" t="s">
        <v>2128</v>
      </c>
      <c r="F99" s="219">
        <v>39097</v>
      </c>
      <c r="G99" s="220">
        <v>8660</v>
      </c>
      <c r="H99" s="221">
        <v>2000</v>
      </c>
      <c r="I99" s="217" t="s">
        <v>1928</v>
      </c>
      <c r="J99" s="217" t="s">
        <v>1929</v>
      </c>
      <c r="K99" s="217" t="s">
        <v>2129</v>
      </c>
      <c r="L99" s="217" t="s">
        <v>2130</v>
      </c>
      <c r="M99" s="222" t="s">
        <v>1931</v>
      </c>
    </row>
    <row r="100" spans="1:13" hidden="1" x14ac:dyDescent="0.25">
      <c r="A100" s="216" t="s">
        <v>1778</v>
      </c>
      <c r="B100" s="217">
        <v>8006</v>
      </c>
      <c r="C100" s="218" t="s">
        <v>86</v>
      </c>
      <c r="D100" s="218" t="s">
        <v>87</v>
      </c>
      <c r="E100" s="217" t="s">
        <v>2128</v>
      </c>
      <c r="F100" s="219">
        <v>39097</v>
      </c>
      <c r="G100" s="220">
        <v>8660</v>
      </c>
      <c r="H100" s="221">
        <v>2000</v>
      </c>
      <c r="I100" s="217" t="s">
        <v>1928</v>
      </c>
      <c r="J100" s="217" t="s">
        <v>1929</v>
      </c>
      <c r="K100" s="217" t="s">
        <v>2131</v>
      </c>
      <c r="L100" s="217" t="s">
        <v>2132</v>
      </c>
      <c r="M100" s="222" t="s">
        <v>1931</v>
      </c>
    </row>
    <row r="101" spans="1:13" hidden="1" x14ac:dyDescent="0.25">
      <c r="A101" s="216" t="s">
        <v>113</v>
      </c>
      <c r="B101" s="217">
        <v>8007</v>
      </c>
      <c r="C101" s="218" t="s">
        <v>115</v>
      </c>
      <c r="D101" s="218" t="s">
        <v>14</v>
      </c>
      <c r="E101" s="217" t="s">
        <v>2133</v>
      </c>
      <c r="F101" s="219">
        <v>44414</v>
      </c>
      <c r="G101" s="220">
        <v>2938.51</v>
      </c>
      <c r="H101" s="221">
        <v>2000</v>
      </c>
      <c r="I101" s="217" t="s">
        <v>1928</v>
      </c>
      <c r="J101" s="217" t="s">
        <v>1929</v>
      </c>
      <c r="K101" s="217" t="s">
        <v>2134</v>
      </c>
      <c r="L101" s="217" t="s">
        <v>2135</v>
      </c>
      <c r="M101" s="222" t="s">
        <v>1931</v>
      </c>
    </row>
    <row r="102" spans="1:13" hidden="1" x14ac:dyDescent="0.25">
      <c r="A102" s="216" t="s">
        <v>1722</v>
      </c>
      <c r="B102" s="217">
        <v>8025</v>
      </c>
      <c r="C102" s="218" t="s">
        <v>34</v>
      </c>
      <c r="D102" s="218" t="s">
        <v>14</v>
      </c>
      <c r="E102" s="217" t="s">
        <v>2136</v>
      </c>
      <c r="F102" s="219">
        <v>41964</v>
      </c>
      <c r="G102" s="220">
        <v>4400</v>
      </c>
      <c r="H102" s="221">
        <v>2000</v>
      </c>
      <c r="I102" s="217" t="s">
        <v>1928</v>
      </c>
      <c r="J102" s="217" t="s">
        <v>1929</v>
      </c>
      <c r="K102" s="217"/>
      <c r="L102" s="217">
        <v>2014000001</v>
      </c>
      <c r="M102" s="222" t="s">
        <v>1931</v>
      </c>
    </row>
    <row r="103" spans="1:13" hidden="1" x14ac:dyDescent="0.25">
      <c r="A103" s="216" t="s">
        <v>1613</v>
      </c>
      <c r="B103" s="217">
        <v>8033</v>
      </c>
      <c r="C103" s="218" t="s">
        <v>13</v>
      </c>
      <c r="D103" s="218" t="s">
        <v>14</v>
      </c>
      <c r="E103" s="217" t="s">
        <v>1944</v>
      </c>
      <c r="F103" s="219">
        <v>43294</v>
      </c>
      <c r="G103" s="220">
        <v>6723.51</v>
      </c>
      <c r="H103" s="221">
        <v>2000</v>
      </c>
      <c r="I103" s="217" t="s">
        <v>1928</v>
      </c>
      <c r="J103" s="217" t="s">
        <v>1929</v>
      </c>
      <c r="K103" s="217"/>
      <c r="L103" s="217" t="s">
        <v>2137</v>
      </c>
      <c r="M103" s="222" t="s">
        <v>1931</v>
      </c>
    </row>
    <row r="104" spans="1:13" hidden="1" x14ac:dyDescent="0.25">
      <c r="A104" s="216" t="s">
        <v>1613</v>
      </c>
      <c r="B104" s="217">
        <v>8034</v>
      </c>
      <c r="C104" s="218" t="s">
        <v>13</v>
      </c>
      <c r="D104" s="218" t="s">
        <v>14</v>
      </c>
      <c r="E104" s="217" t="s">
        <v>1944</v>
      </c>
      <c r="F104" s="219">
        <v>43201</v>
      </c>
      <c r="G104" s="220">
        <v>5501</v>
      </c>
      <c r="H104" s="221">
        <v>2000</v>
      </c>
      <c r="I104" s="217" t="s">
        <v>1928</v>
      </c>
      <c r="J104" s="217" t="s">
        <v>1929</v>
      </c>
      <c r="K104" s="217"/>
      <c r="L104" s="217" t="s">
        <v>2138</v>
      </c>
      <c r="M104" s="222" t="s">
        <v>1931</v>
      </c>
    </row>
    <row r="105" spans="1:13" hidden="1" x14ac:dyDescent="0.25">
      <c r="A105" s="216" t="s">
        <v>1675</v>
      </c>
      <c r="B105" s="217">
        <v>8038</v>
      </c>
      <c r="C105" s="218" t="s">
        <v>1676</v>
      </c>
      <c r="D105" s="218" t="s">
        <v>14</v>
      </c>
      <c r="E105" s="217" t="s">
        <v>2139</v>
      </c>
      <c r="F105" s="219">
        <v>38810</v>
      </c>
      <c r="G105" s="220">
        <v>8636.75</v>
      </c>
      <c r="H105" s="221">
        <v>2000</v>
      </c>
      <c r="I105" s="217" t="s">
        <v>1928</v>
      </c>
      <c r="J105" s="217" t="s">
        <v>1929</v>
      </c>
      <c r="K105" s="217"/>
      <c r="L105" s="217" t="s">
        <v>2140</v>
      </c>
      <c r="M105" s="222" t="s">
        <v>1931</v>
      </c>
    </row>
    <row r="106" spans="1:13" hidden="1" x14ac:dyDescent="0.25">
      <c r="A106" s="216" t="s">
        <v>1722</v>
      </c>
      <c r="B106" s="217">
        <v>8039</v>
      </c>
      <c r="C106" s="218" t="s">
        <v>34</v>
      </c>
      <c r="D106" s="218" t="s">
        <v>14</v>
      </c>
      <c r="E106" s="217" t="s">
        <v>2139</v>
      </c>
      <c r="F106" s="219">
        <v>38824</v>
      </c>
      <c r="G106" s="220">
        <v>8636.75</v>
      </c>
      <c r="H106" s="221">
        <v>2000</v>
      </c>
      <c r="I106" s="217" t="s">
        <v>1928</v>
      </c>
      <c r="J106" s="217" t="s">
        <v>1929</v>
      </c>
      <c r="K106" s="217"/>
      <c r="L106" s="217" t="s">
        <v>2141</v>
      </c>
      <c r="M106" s="222" t="s">
        <v>1931</v>
      </c>
    </row>
    <row r="107" spans="1:13" hidden="1" x14ac:dyDescent="0.25">
      <c r="A107" s="216" t="s">
        <v>1722</v>
      </c>
      <c r="B107" s="217">
        <v>8040</v>
      </c>
      <c r="C107" s="218" t="s">
        <v>34</v>
      </c>
      <c r="D107" s="218" t="s">
        <v>14</v>
      </c>
      <c r="E107" s="217" t="s">
        <v>2139</v>
      </c>
      <c r="F107" s="219">
        <v>38824</v>
      </c>
      <c r="G107" s="220">
        <v>8636.75</v>
      </c>
      <c r="H107" s="221">
        <v>2000</v>
      </c>
      <c r="I107" s="217" t="s">
        <v>1928</v>
      </c>
      <c r="J107" s="217" t="s">
        <v>1929</v>
      </c>
      <c r="K107" s="217"/>
      <c r="L107" s="217" t="s">
        <v>2142</v>
      </c>
      <c r="M107" s="222" t="s">
        <v>1931</v>
      </c>
    </row>
    <row r="108" spans="1:13" hidden="1" x14ac:dyDescent="0.25">
      <c r="A108" s="216" t="s">
        <v>1613</v>
      </c>
      <c r="B108" s="217">
        <v>8041</v>
      </c>
      <c r="C108" s="218" t="s">
        <v>13</v>
      </c>
      <c r="D108" s="218" t="s">
        <v>14</v>
      </c>
      <c r="E108" s="217" t="s">
        <v>2139</v>
      </c>
      <c r="F108" s="219">
        <v>38856</v>
      </c>
      <c r="G108" s="220">
        <v>8821.75</v>
      </c>
      <c r="H108" s="221">
        <v>2000</v>
      </c>
      <c r="I108" s="217" t="s">
        <v>1928</v>
      </c>
      <c r="J108" s="217" t="s">
        <v>1929</v>
      </c>
      <c r="K108" s="217"/>
      <c r="L108" s="217" t="s">
        <v>2143</v>
      </c>
      <c r="M108" s="222" t="s">
        <v>1931</v>
      </c>
    </row>
    <row r="109" spans="1:13" hidden="1" x14ac:dyDescent="0.25">
      <c r="A109" s="216" t="s">
        <v>1613</v>
      </c>
      <c r="B109" s="217">
        <v>8042</v>
      </c>
      <c r="C109" s="218" t="s">
        <v>13</v>
      </c>
      <c r="D109" s="218" t="s">
        <v>14</v>
      </c>
      <c r="E109" s="217" t="s">
        <v>2139</v>
      </c>
      <c r="F109" s="219">
        <v>38856</v>
      </c>
      <c r="G109" s="220">
        <v>8821.75</v>
      </c>
      <c r="H109" s="221">
        <v>2000</v>
      </c>
      <c r="I109" s="217" t="s">
        <v>1928</v>
      </c>
      <c r="J109" s="217" t="s">
        <v>1929</v>
      </c>
      <c r="K109" s="217"/>
      <c r="L109" s="217" t="s">
        <v>2144</v>
      </c>
      <c r="M109" s="222" t="s">
        <v>1931</v>
      </c>
    </row>
    <row r="110" spans="1:13" hidden="1" x14ac:dyDescent="0.25">
      <c r="A110" s="216" t="s">
        <v>1675</v>
      </c>
      <c r="B110" s="217">
        <v>8043</v>
      </c>
      <c r="C110" s="218" t="s">
        <v>1676</v>
      </c>
      <c r="D110" s="218" t="s">
        <v>14</v>
      </c>
      <c r="E110" s="217" t="s">
        <v>2128</v>
      </c>
      <c r="F110" s="219">
        <v>39097</v>
      </c>
      <c r="G110" s="220">
        <v>8660</v>
      </c>
      <c r="H110" s="221">
        <v>2000</v>
      </c>
      <c r="I110" s="217" t="s">
        <v>1928</v>
      </c>
      <c r="J110" s="217" t="s">
        <v>1929</v>
      </c>
      <c r="K110" s="217"/>
      <c r="L110" s="217" t="s">
        <v>2145</v>
      </c>
      <c r="M110" s="222" t="s">
        <v>1931</v>
      </c>
    </row>
    <row r="111" spans="1:13" hidden="1" x14ac:dyDescent="0.25">
      <c r="A111" s="216" t="s">
        <v>1722</v>
      </c>
      <c r="B111" s="217">
        <v>8044</v>
      </c>
      <c r="C111" s="218" t="s">
        <v>34</v>
      </c>
      <c r="D111" s="218" t="s">
        <v>14</v>
      </c>
      <c r="E111" s="217" t="s">
        <v>2128</v>
      </c>
      <c r="F111" s="219">
        <v>39097</v>
      </c>
      <c r="G111" s="220">
        <v>8660</v>
      </c>
      <c r="H111" s="221">
        <v>2000</v>
      </c>
      <c r="I111" s="217" t="s">
        <v>1928</v>
      </c>
      <c r="J111" s="217" t="s">
        <v>1929</v>
      </c>
      <c r="K111" s="217"/>
      <c r="L111" s="217" t="s">
        <v>2146</v>
      </c>
      <c r="M111" s="222" t="s">
        <v>1931</v>
      </c>
    </row>
    <row r="112" spans="1:13" hidden="1" x14ac:dyDescent="0.25">
      <c r="A112" s="216" t="s">
        <v>1722</v>
      </c>
      <c r="B112" s="217">
        <v>8045</v>
      </c>
      <c r="C112" s="218" t="s">
        <v>34</v>
      </c>
      <c r="D112" s="218" t="s">
        <v>14</v>
      </c>
      <c r="E112" s="217" t="s">
        <v>2128</v>
      </c>
      <c r="F112" s="219">
        <v>39097</v>
      </c>
      <c r="G112" s="220">
        <v>8660</v>
      </c>
      <c r="H112" s="221">
        <v>2000</v>
      </c>
      <c r="I112" s="217" t="s">
        <v>1928</v>
      </c>
      <c r="J112" s="217" t="s">
        <v>1929</v>
      </c>
      <c r="K112" s="217"/>
      <c r="L112" s="217" t="s">
        <v>2147</v>
      </c>
      <c r="M112" s="222" t="s">
        <v>1931</v>
      </c>
    </row>
    <row r="113" spans="1:13" hidden="1" x14ac:dyDescent="0.25">
      <c r="A113" s="216" t="s">
        <v>1722</v>
      </c>
      <c r="B113" s="217">
        <v>8046</v>
      </c>
      <c r="C113" s="218" t="s">
        <v>34</v>
      </c>
      <c r="D113" s="218" t="s">
        <v>14</v>
      </c>
      <c r="E113" s="217" t="s">
        <v>2128</v>
      </c>
      <c r="F113" s="219">
        <v>39380</v>
      </c>
      <c r="G113" s="220">
        <v>8636.75</v>
      </c>
      <c r="H113" s="221">
        <v>2000</v>
      </c>
      <c r="I113" s="217" t="s">
        <v>1928</v>
      </c>
      <c r="J113" s="217" t="s">
        <v>1929</v>
      </c>
      <c r="K113" s="217"/>
      <c r="L113" s="217" t="s">
        <v>2148</v>
      </c>
      <c r="M113" s="222" t="s">
        <v>1931</v>
      </c>
    </row>
    <row r="114" spans="1:13" hidden="1" x14ac:dyDescent="0.25">
      <c r="A114" s="216" t="s">
        <v>715</v>
      </c>
      <c r="B114" s="217">
        <v>8064</v>
      </c>
      <c r="C114" s="218" t="s">
        <v>34</v>
      </c>
      <c r="D114" s="218" t="s">
        <v>14</v>
      </c>
      <c r="E114" s="217" t="s">
        <v>2125</v>
      </c>
      <c r="F114" s="219">
        <v>40983</v>
      </c>
      <c r="G114" s="220">
        <v>5427.89</v>
      </c>
      <c r="H114" s="221">
        <v>2000</v>
      </c>
      <c r="I114" s="217" t="s">
        <v>1928</v>
      </c>
      <c r="J114" s="217" t="s">
        <v>1929</v>
      </c>
      <c r="K114" s="217" t="s">
        <v>2149</v>
      </c>
      <c r="L114" s="217" t="s">
        <v>2150</v>
      </c>
      <c r="M114" s="222" t="s">
        <v>1931</v>
      </c>
    </row>
    <row r="115" spans="1:13" hidden="1" x14ac:dyDescent="0.25">
      <c r="A115" s="216" t="s">
        <v>715</v>
      </c>
      <c r="B115" s="217">
        <v>8065</v>
      </c>
      <c r="C115" s="218" t="s">
        <v>34</v>
      </c>
      <c r="D115" s="218" t="s">
        <v>14</v>
      </c>
      <c r="E115" s="217" t="s">
        <v>2125</v>
      </c>
      <c r="F115" s="219">
        <v>41003</v>
      </c>
      <c r="G115" s="220">
        <v>5378.76</v>
      </c>
      <c r="H115" s="221">
        <v>2000</v>
      </c>
      <c r="I115" s="217" t="s">
        <v>1928</v>
      </c>
      <c r="J115" s="217" t="s">
        <v>1929</v>
      </c>
      <c r="K115" s="217" t="s">
        <v>2151</v>
      </c>
      <c r="L115" s="217" t="s">
        <v>2152</v>
      </c>
      <c r="M115" s="222" t="s">
        <v>1931</v>
      </c>
    </row>
    <row r="116" spans="1:13" hidden="1" x14ac:dyDescent="0.25">
      <c r="A116" s="216" t="s">
        <v>970</v>
      </c>
      <c r="B116" s="217">
        <v>8066</v>
      </c>
      <c r="C116" s="218" t="s">
        <v>971</v>
      </c>
      <c r="D116" s="218" t="s">
        <v>14</v>
      </c>
      <c r="E116" s="217" t="s">
        <v>2125</v>
      </c>
      <c r="F116" s="219">
        <v>41003</v>
      </c>
      <c r="G116" s="220">
        <v>5378.76</v>
      </c>
      <c r="H116" s="221">
        <v>2000</v>
      </c>
      <c r="I116" s="217" t="s">
        <v>1928</v>
      </c>
      <c r="J116" s="217" t="s">
        <v>1929</v>
      </c>
      <c r="K116" s="217" t="s">
        <v>2153</v>
      </c>
      <c r="L116" s="217" t="s">
        <v>2154</v>
      </c>
      <c r="M116" s="222" t="s">
        <v>1931</v>
      </c>
    </row>
    <row r="117" spans="1:13" hidden="1" x14ac:dyDescent="0.25">
      <c r="A117" s="216" t="s">
        <v>1348</v>
      </c>
      <c r="B117" s="217">
        <v>8068</v>
      </c>
      <c r="C117" s="218" t="s">
        <v>1349</v>
      </c>
      <c r="D117" s="218" t="s">
        <v>14</v>
      </c>
      <c r="E117" s="217" t="s">
        <v>2125</v>
      </c>
      <c r="F117" s="219">
        <v>41100</v>
      </c>
      <c r="G117" s="220">
        <v>5378.7</v>
      </c>
      <c r="H117" s="221">
        <v>2000</v>
      </c>
      <c r="I117" s="217" t="s">
        <v>1928</v>
      </c>
      <c r="J117" s="217" t="s">
        <v>1929</v>
      </c>
      <c r="K117" s="217" t="s">
        <v>2155</v>
      </c>
      <c r="L117" s="217" t="s">
        <v>2156</v>
      </c>
      <c r="M117" s="222" t="s">
        <v>1931</v>
      </c>
    </row>
    <row r="118" spans="1:13" hidden="1" x14ac:dyDescent="0.25">
      <c r="A118" s="216" t="s">
        <v>414</v>
      </c>
      <c r="B118" s="217">
        <v>8071</v>
      </c>
      <c r="C118" s="218" t="s">
        <v>416</v>
      </c>
      <c r="D118" s="218" t="s">
        <v>14</v>
      </c>
      <c r="E118" s="217" t="s">
        <v>2157</v>
      </c>
      <c r="F118" s="219">
        <v>41122</v>
      </c>
      <c r="G118" s="220">
        <v>8610.4699999999993</v>
      </c>
      <c r="H118" s="221">
        <v>2000</v>
      </c>
      <c r="I118" s="217" t="s">
        <v>1928</v>
      </c>
      <c r="J118" s="217" t="s">
        <v>1929</v>
      </c>
      <c r="K118" s="217" t="s">
        <v>2158</v>
      </c>
      <c r="L118" s="217" t="s">
        <v>2159</v>
      </c>
      <c r="M118" s="222" t="s">
        <v>1931</v>
      </c>
    </row>
    <row r="119" spans="1:13" hidden="1" x14ac:dyDescent="0.25">
      <c r="A119" s="216" t="s">
        <v>1348</v>
      </c>
      <c r="B119" s="217">
        <v>8072</v>
      </c>
      <c r="C119" s="218" t="s">
        <v>1349</v>
      </c>
      <c r="D119" s="218" t="s">
        <v>14</v>
      </c>
      <c r="E119" s="217" t="s">
        <v>2125</v>
      </c>
      <c r="F119" s="219">
        <v>41156</v>
      </c>
      <c r="G119" s="220">
        <v>5427.89</v>
      </c>
      <c r="H119" s="221">
        <v>2000</v>
      </c>
      <c r="I119" s="217" t="s">
        <v>1928</v>
      </c>
      <c r="J119" s="217" t="s">
        <v>1929</v>
      </c>
      <c r="K119" s="217" t="s">
        <v>2160</v>
      </c>
      <c r="L119" s="217" t="s">
        <v>2161</v>
      </c>
      <c r="M119" s="222" t="s">
        <v>1931</v>
      </c>
    </row>
    <row r="120" spans="1:13" hidden="1" x14ac:dyDescent="0.25">
      <c r="A120" s="216" t="s">
        <v>614</v>
      </c>
      <c r="B120" s="217">
        <v>8073</v>
      </c>
      <c r="C120" s="218" t="s">
        <v>115</v>
      </c>
      <c r="D120" s="218" t="s">
        <v>14</v>
      </c>
      <c r="E120" s="217" t="s">
        <v>2125</v>
      </c>
      <c r="F120" s="219">
        <v>41156</v>
      </c>
      <c r="G120" s="220">
        <v>5378.76</v>
      </c>
      <c r="H120" s="221">
        <v>2000</v>
      </c>
      <c r="I120" s="217" t="s">
        <v>1928</v>
      </c>
      <c r="J120" s="217" t="s">
        <v>1929</v>
      </c>
      <c r="K120" s="217" t="s">
        <v>2162</v>
      </c>
      <c r="L120" s="217" t="s">
        <v>2163</v>
      </c>
      <c r="M120" s="222" t="s">
        <v>1931</v>
      </c>
    </row>
    <row r="121" spans="1:13" hidden="1" x14ac:dyDescent="0.25">
      <c r="A121" s="216" t="s">
        <v>414</v>
      </c>
      <c r="B121" s="217">
        <v>8074</v>
      </c>
      <c r="C121" s="218" t="s">
        <v>416</v>
      </c>
      <c r="D121" s="218" t="s">
        <v>14</v>
      </c>
      <c r="E121" s="217" t="s">
        <v>2125</v>
      </c>
      <c r="F121" s="219">
        <v>41243</v>
      </c>
      <c r="G121" s="220">
        <v>5378.76</v>
      </c>
      <c r="H121" s="221">
        <v>2000</v>
      </c>
      <c r="I121" s="217" t="s">
        <v>1928</v>
      </c>
      <c r="J121" s="217" t="s">
        <v>1929</v>
      </c>
      <c r="K121" s="217" t="s">
        <v>2164</v>
      </c>
      <c r="L121" s="217" t="s">
        <v>2165</v>
      </c>
      <c r="M121" s="222" t="s">
        <v>1931</v>
      </c>
    </row>
    <row r="122" spans="1:13" hidden="1" x14ac:dyDescent="0.25">
      <c r="A122" s="216" t="s">
        <v>414</v>
      </c>
      <c r="B122" s="217">
        <v>8075</v>
      </c>
      <c r="C122" s="218" t="s">
        <v>416</v>
      </c>
      <c r="D122" s="218" t="s">
        <v>14</v>
      </c>
      <c r="E122" s="217" t="s">
        <v>2166</v>
      </c>
      <c r="F122" s="219">
        <v>41239</v>
      </c>
      <c r="G122" s="220">
        <v>5378.76</v>
      </c>
      <c r="H122" s="221">
        <v>2000</v>
      </c>
      <c r="I122" s="217" t="s">
        <v>1928</v>
      </c>
      <c r="J122" s="217" t="s">
        <v>1929</v>
      </c>
      <c r="K122" s="217" t="s">
        <v>2167</v>
      </c>
      <c r="L122" s="217" t="s">
        <v>2168</v>
      </c>
      <c r="M122" s="222" t="s">
        <v>1931</v>
      </c>
    </row>
    <row r="123" spans="1:13" hidden="1" x14ac:dyDescent="0.25">
      <c r="A123" s="216" t="s">
        <v>1075</v>
      </c>
      <c r="B123" s="217">
        <v>8076</v>
      </c>
      <c r="C123" s="218" t="s">
        <v>1076</v>
      </c>
      <c r="D123" s="218" t="s">
        <v>14</v>
      </c>
      <c r="E123" s="217" t="s">
        <v>2166</v>
      </c>
      <c r="F123" s="219">
        <v>41239</v>
      </c>
      <c r="G123" s="220">
        <v>5378.76</v>
      </c>
      <c r="H123" s="221">
        <v>2000</v>
      </c>
      <c r="I123" s="217" t="s">
        <v>1928</v>
      </c>
      <c r="J123" s="217" t="s">
        <v>1929</v>
      </c>
      <c r="K123" s="217" t="s">
        <v>2169</v>
      </c>
      <c r="L123" s="217" t="s">
        <v>2170</v>
      </c>
      <c r="M123" s="222" t="s">
        <v>1931</v>
      </c>
    </row>
    <row r="124" spans="1:13" hidden="1" x14ac:dyDescent="0.25">
      <c r="A124" s="216" t="s">
        <v>970</v>
      </c>
      <c r="B124" s="217">
        <v>8077</v>
      </c>
      <c r="C124" s="218" t="s">
        <v>971</v>
      </c>
      <c r="D124" s="218" t="s">
        <v>14</v>
      </c>
      <c r="E124" s="217" t="s">
        <v>2171</v>
      </c>
      <c r="F124" s="219">
        <v>41239</v>
      </c>
      <c r="G124" s="220">
        <v>8610.4699999999993</v>
      </c>
      <c r="H124" s="221">
        <v>2000</v>
      </c>
      <c r="I124" s="217" t="s">
        <v>1928</v>
      </c>
      <c r="J124" s="217" t="s">
        <v>1929</v>
      </c>
      <c r="K124" s="217" t="s">
        <v>2172</v>
      </c>
      <c r="L124" s="217" t="s">
        <v>2173</v>
      </c>
      <c r="M124" s="222" t="s">
        <v>1931</v>
      </c>
    </row>
    <row r="125" spans="1:13" hidden="1" x14ac:dyDescent="0.25">
      <c r="A125" s="216" t="s">
        <v>1075</v>
      </c>
      <c r="B125" s="217">
        <v>8079</v>
      </c>
      <c r="C125" s="218" t="s">
        <v>1076</v>
      </c>
      <c r="D125" s="218" t="s">
        <v>14</v>
      </c>
      <c r="E125" s="217" t="s">
        <v>2174</v>
      </c>
      <c r="F125" s="219">
        <v>41717</v>
      </c>
      <c r="G125" s="220">
        <v>5391.04</v>
      </c>
      <c r="H125" s="221">
        <v>2000</v>
      </c>
      <c r="I125" s="217" t="s">
        <v>1928</v>
      </c>
      <c r="J125" s="217" t="s">
        <v>1929</v>
      </c>
      <c r="K125" s="217" t="s">
        <v>2175</v>
      </c>
      <c r="L125" s="217" t="s">
        <v>2176</v>
      </c>
      <c r="M125" s="222" t="s">
        <v>1931</v>
      </c>
    </row>
    <row r="126" spans="1:13" hidden="1" x14ac:dyDescent="0.25">
      <c r="A126" s="216" t="s">
        <v>715</v>
      </c>
      <c r="B126" s="217">
        <v>8080</v>
      </c>
      <c r="C126" s="218" t="s">
        <v>34</v>
      </c>
      <c r="D126" s="218" t="s">
        <v>14</v>
      </c>
      <c r="E126" s="217" t="s">
        <v>2177</v>
      </c>
      <c r="F126" s="219">
        <v>41745</v>
      </c>
      <c r="G126" s="220">
        <v>5391.04</v>
      </c>
      <c r="H126" s="221">
        <v>2000</v>
      </c>
      <c r="I126" s="217" t="s">
        <v>1928</v>
      </c>
      <c r="J126" s="217" t="s">
        <v>1929</v>
      </c>
      <c r="K126" s="217" t="s">
        <v>2178</v>
      </c>
      <c r="L126" s="217" t="s">
        <v>2179</v>
      </c>
      <c r="M126" s="222" t="s">
        <v>1931</v>
      </c>
    </row>
    <row r="127" spans="1:13" hidden="1" x14ac:dyDescent="0.25">
      <c r="A127" s="216" t="s">
        <v>552</v>
      </c>
      <c r="B127" s="217">
        <v>8082</v>
      </c>
      <c r="C127" s="218" t="s">
        <v>553</v>
      </c>
      <c r="D127" s="218" t="s">
        <v>14</v>
      </c>
      <c r="E127" s="217" t="s">
        <v>2180</v>
      </c>
      <c r="F127" s="219">
        <v>42004</v>
      </c>
      <c r="G127" s="220">
        <v>5580.04</v>
      </c>
      <c r="H127" s="221">
        <v>2000</v>
      </c>
      <c r="I127" s="217" t="s">
        <v>1928</v>
      </c>
      <c r="J127" s="217" t="s">
        <v>1929</v>
      </c>
      <c r="K127" s="217" t="s">
        <v>2181</v>
      </c>
      <c r="L127" s="217" t="s">
        <v>2182</v>
      </c>
      <c r="M127" s="222" t="s">
        <v>1931</v>
      </c>
    </row>
    <row r="128" spans="1:13" hidden="1" x14ac:dyDescent="0.25">
      <c r="A128" s="216" t="s">
        <v>819</v>
      </c>
      <c r="B128" s="217">
        <v>8083</v>
      </c>
      <c r="C128" s="218" t="s">
        <v>820</v>
      </c>
      <c r="D128" s="218" t="s">
        <v>14</v>
      </c>
      <c r="E128" s="217" t="s">
        <v>2183</v>
      </c>
      <c r="F128" s="219">
        <v>42048</v>
      </c>
      <c r="G128" s="220">
        <v>5580.04</v>
      </c>
      <c r="H128" s="221">
        <v>2000</v>
      </c>
      <c r="I128" s="217" t="s">
        <v>1928</v>
      </c>
      <c r="J128" s="217" t="s">
        <v>1929</v>
      </c>
      <c r="K128" s="217" t="s">
        <v>2184</v>
      </c>
      <c r="L128" s="217" t="s">
        <v>2185</v>
      </c>
      <c r="M128" s="222" t="s">
        <v>1931</v>
      </c>
    </row>
    <row r="129" spans="1:13" hidden="1" x14ac:dyDescent="0.25">
      <c r="A129" s="216" t="s">
        <v>819</v>
      </c>
      <c r="B129" s="217">
        <v>8084</v>
      </c>
      <c r="C129" s="218" t="s">
        <v>820</v>
      </c>
      <c r="D129" s="218" t="s">
        <v>14</v>
      </c>
      <c r="E129" s="217" t="s">
        <v>2183</v>
      </c>
      <c r="F129" s="219">
        <v>42061</v>
      </c>
      <c r="G129" s="220">
        <v>5580.04</v>
      </c>
      <c r="H129" s="221">
        <v>2000</v>
      </c>
      <c r="I129" s="217" t="s">
        <v>1928</v>
      </c>
      <c r="J129" s="217" t="s">
        <v>1929</v>
      </c>
      <c r="K129" s="217" t="s">
        <v>2186</v>
      </c>
      <c r="L129" s="217" t="s">
        <v>2187</v>
      </c>
      <c r="M129" s="222" t="s">
        <v>1931</v>
      </c>
    </row>
    <row r="130" spans="1:13" hidden="1" x14ac:dyDescent="0.25">
      <c r="A130" s="216" t="s">
        <v>1113</v>
      </c>
      <c r="B130" s="217">
        <v>8088</v>
      </c>
      <c r="C130" s="218" t="s">
        <v>1114</v>
      </c>
      <c r="D130" s="218" t="s">
        <v>14</v>
      </c>
      <c r="E130" s="217" t="s">
        <v>2183</v>
      </c>
      <c r="F130" s="219">
        <v>42248</v>
      </c>
      <c r="G130" s="220">
        <v>5580.04</v>
      </c>
      <c r="H130" s="221">
        <v>2000</v>
      </c>
      <c r="I130" s="217" t="s">
        <v>1928</v>
      </c>
      <c r="J130" s="217" t="s">
        <v>1929</v>
      </c>
      <c r="K130" s="217" t="s">
        <v>2188</v>
      </c>
      <c r="L130" s="217" t="s">
        <v>2189</v>
      </c>
      <c r="M130" s="222" t="s">
        <v>1931</v>
      </c>
    </row>
    <row r="131" spans="1:13" s="3" customFormat="1" hidden="1" x14ac:dyDescent="0.25">
      <c r="A131" s="216" t="s">
        <v>185</v>
      </c>
      <c r="B131" s="217">
        <v>8012</v>
      </c>
      <c r="C131" s="218" t="s">
        <v>115</v>
      </c>
      <c r="D131" s="218" t="s">
        <v>14</v>
      </c>
      <c r="E131" s="217" t="s">
        <v>2190</v>
      </c>
      <c r="F131" s="219">
        <v>44998</v>
      </c>
      <c r="G131" s="220">
        <v>3048.26</v>
      </c>
      <c r="H131" s="221">
        <v>2400</v>
      </c>
      <c r="I131" s="217" t="s">
        <v>1928</v>
      </c>
      <c r="J131" s="217" t="s">
        <v>1929</v>
      </c>
      <c r="K131" s="217" t="s">
        <v>2191</v>
      </c>
      <c r="L131" s="217" t="s">
        <v>2192</v>
      </c>
      <c r="M131" s="222" t="s">
        <v>1931</v>
      </c>
    </row>
    <row r="132" spans="1:13" hidden="1" x14ac:dyDescent="0.25">
      <c r="A132" s="216" t="s">
        <v>185</v>
      </c>
      <c r="B132" s="217">
        <v>8013</v>
      </c>
      <c r="C132" s="218" t="s">
        <v>115</v>
      </c>
      <c r="D132" s="218" t="s">
        <v>14</v>
      </c>
      <c r="E132" s="217" t="s">
        <v>2190</v>
      </c>
      <c r="F132" s="219">
        <v>44998</v>
      </c>
      <c r="G132" s="220">
        <v>3048.26</v>
      </c>
      <c r="H132" s="221">
        <v>2400</v>
      </c>
      <c r="I132" s="217" t="s">
        <v>1928</v>
      </c>
      <c r="J132" s="217" t="s">
        <v>1929</v>
      </c>
      <c r="K132" s="217" t="s">
        <v>2193</v>
      </c>
      <c r="L132" s="217" t="s">
        <v>2194</v>
      </c>
      <c r="M132" s="222" t="s">
        <v>1931</v>
      </c>
    </row>
    <row r="133" spans="1:13" hidden="1" x14ac:dyDescent="0.25">
      <c r="A133" s="216" t="s">
        <v>185</v>
      </c>
      <c r="B133" s="217">
        <v>8001</v>
      </c>
      <c r="C133" s="218" t="s">
        <v>115</v>
      </c>
      <c r="D133" s="218" t="s">
        <v>14</v>
      </c>
      <c r="E133" s="217" t="s">
        <v>2195</v>
      </c>
      <c r="F133" s="219">
        <v>42285</v>
      </c>
      <c r="G133" s="220">
        <v>4314.6099999999997</v>
      </c>
      <c r="H133" s="221">
        <v>2500</v>
      </c>
      <c r="I133" s="217" t="s">
        <v>1928</v>
      </c>
      <c r="J133" s="217" t="s">
        <v>1929</v>
      </c>
      <c r="K133" s="217" t="s">
        <v>2196</v>
      </c>
      <c r="L133" s="217" t="s">
        <v>2197</v>
      </c>
      <c r="M133" s="222" t="s">
        <v>1931</v>
      </c>
    </row>
    <row r="134" spans="1:13" hidden="1" x14ac:dyDescent="0.25">
      <c r="A134" s="216" t="s">
        <v>1845</v>
      </c>
      <c r="B134" s="217">
        <v>8003</v>
      </c>
      <c r="C134" s="218" t="s">
        <v>86</v>
      </c>
      <c r="D134" s="218" t="s">
        <v>87</v>
      </c>
      <c r="E134" s="217" t="s">
        <v>2198</v>
      </c>
      <c r="F134" s="219">
        <v>43357</v>
      </c>
      <c r="G134" s="220">
        <v>6105.45</v>
      </c>
      <c r="H134" s="221">
        <v>2500</v>
      </c>
      <c r="I134" s="217" t="s">
        <v>1928</v>
      </c>
      <c r="J134" s="217" t="s">
        <v>1929</v>
      </c>
      <c r="K134" s="217"/>
      <c r="L134" s="217" t="s">
        <v>2199</v>
      </c>
      <c r="M134" s="222" t="s">
        <v>1931</v>
      </c>
    </row>
    <row r="135" spans="1:13" hidden="1" x14ac:dyDescent="0.25">
      <c r="A135" s="216" t="s">
        <v>1722</v>
      </c>
      <c r="B135" s="217">
        <v>8007</v>
      </c>
      <c r="C135" s="218" t="s">
        <v>34</v>
      </c>
      <c r="D135" s="218" t="s">
        <v>14</v>
      </c>
      <c r="E135" s="217" t="s">
        <v>2200</v>
      </c>
      <c r="F135" s="219">
        <v>42836</v>
      </c>
      <c r="G135" s="220">
        <v>5567.32</v>
      </c>
      <c r="H135" s="221">
        <v>2500</v>
      </c>
      <c r="I135" s="217" t="s">
        <v>1928</v>
      </c>
      <c r="J135" s="217" t="s">
        <v>1929</v>
      </c>
      <c r="K135" s="217" t="s">
        <v>2201</v>
      </c>
      <c r="L135" s="217" t="s">
        <v>2202</v>
      </c>
      <c r="M135" s="222" t="s">
        <v>1931</v>
      </c>
    </row>
    <row r="136" spans="1:13" hidden="1" x14ac:dyDescent="0.25">
      <c r="A136" s="216" t="s">
        <v>1722</v>
      </c>
      <c r="B136" s="217">
        <v>8016</v>
      </c>
      <c r="C136" s="218" t="s">
        <v>34</v>
      </c>
      <c r="D136" s="218" t="s">
        <v>14</v>
      </c>
      <c r="E136" s="217" t="s">
        <v>2203</v>
      </c>
      <c r="F136" s="219">
        <v>42891</v>
      </c>
      <c r="G136" s="220">
        <v>5953.04</v>
      </c>
      <c r="H136" s="221">
        <v>2500</v>
      </c>
      <c r="I136" s="217" t="s">
        <v>1928</v>
      </c>
      <c r="J136" s="217" t="s">
        <v>1929</v>
      </c>
      <c r="K136" s="217"/>
      <c r="L136" s="217">
        <v>45168</v>
      </c>
      <c r="M136" s="222" t="s">
        <v>1931</v>
      </c>
    </row>
    <row r="137" spans="1:13" hidden="1" x14ac:dyDescent="0.25">
      <c r="A137" s="216" t="s">
        <v>1722</v>
      </c>
      <c r="B137" s="217">
        <v>8017</v>
      </c>
      <c r="C137" s="218" t="s">
        <v>34</v>
      </c>
      <c r="D137" s="218" t="s">
        <v>14</v>
      </c>
      <c r="E137" s="217" t="s">
        <v>2203</v>
      </c>
      <c r="F137" s="219">
        <v>42891</v>
      </c>
      <c r="G137" s="220">
        <v>5953.04</v>
      </c>
      <c r="H137" s="221">
        <v>2500</v>
      </c>
      <c r="I137" s="217" t="s">
        <v>1928</v>
      </c>
      <c r="J137" s="217" t="s">
        <v>1929</v>
      </c>
      <c r="K137" s="217"/>
      <c r="L137" s="217">
        <v>45165</v>
      </c>
      <c r="M137" s="222" t="s">
        <v>1931</v>
      </c>
    </row>
    <row r="138" spans="1:13" hidden="1" x14ac:dyDescent="0.25">
      <c r="A138" s="216" t="s">
        <v>819</v>
      </c>
      <c r="B138" s="217">
        <v>8089</v>
      </c>
      <c r="C138" s="218" t="s">
        <v>820</v>
      </c>
      <c r="D138" s="218" t="s">
        <v>14</v>
      </c>
      <c r="E138" s="217" t="s">
        <v>2204</v>
      </c>
      <c r="F138" s="219">
        <v>42398</v>
      </c>
      <c r="G138" s="220">
        <v>5580.04</v>
      </c>
      <c r="H138" s="221">
        <v>2500</v>
      </c>
      <c r="I138" s="217" t="s">
        <v>1928</v>
      </c>
      <c r="J138" s="217" t="s">
        <v>1929</v>
      </c>
      <c r="K138" s="217" t="s">
        <v>2205</v>
      </c>
      <c r="L138" s="217" t="s">
        <v>2206</v>
      </c>
      <c r="M138" s="222" t="s">
        <v>1931</v>
      </c>
    </row>
    <row r="139" spans="1:13" hidden="1" x14ac:dyDescent="0.25">
      <c r="A139" s="216" t="s">
        <v>552</v>
      </c>
      <c r="B139" s="217">
        <v>8090</v>
      </c>
      <c r="C139" s="218" t="s">
        <v>553</v>
      </c>
      <c r="D139" s="218" t="s">
        <v>14</v>
      </c>
      <c r="E139" s="217" t="s">
        <v>2204</v>
      </c>
      <c r="F139" s="219">
        <v>42425</v>
      </c>
      <c r="G139" s="220">
        <v>5580.04</v>
      </c>
      <c r="H139" s="221">
        <v>2500</v>
      </c>
      <c r="I139" s="217" t="s">
        <v>1928</v>
      </c>
      <c r="J139" s="217" t="s">
        <v>1929</v>
      </c>
      <c r="K139" s="217" t="s">
        <v>2207</v>
      </c>
      <c r="L139" s="217" t="s">
        <v>2208</v>
      </c>
      <c r="M139" s="222" t="s">
        <v>1931</v>
      </c>
    </row>
    <row r="140" spans="1:13" hidden="1" x14ac:dyDescent="0.25">
      <c r="A140" s="216" t="s">
        <v>1348</v>
      </c>
      <c r="B140" s="217">
        <v>8091</v>
      </c>
      <c r="C140" s="218" t="s">
        <v>1349</v>
      </c>
      <c r="D140" s="218" t="s">
        <v>14</v>
      </c>
      <c r="E140" s="217" t="s">
        <v>2204</v>
      </c>
      <c r="F140" s="219">
        <v>42450</v>
      </c>
      <c r="G140" s="220">
        <v>5580.24</v>
      </c>
      <c r="H140" s="221">
        <v>2500</v>
      </c>
      <c r="I140" s="217" t="s">
        <v>1928</v>
      </c>
      <c r="J140" s="217" t="s">
        <v>1929</v>
      </c>
      <c r="K140" s="217" t="s">
        <v>2209</v>
      </c>
      <c r="L140" s="217" t="s">
        <v>2210</v>
      </c>
      <c r="M140" s="222" t="s">
        <v>1931</v>
      </c>
    </row>
    <row r="141" spans="1:13" hidden="1" x14ac:dyDescent="0.25">
      <c r="A141" s="216" t="s">
        <v>715</v>
      </c>
      <c r="B141" s="217">
        <v>8093</v>
      </c>
      <c r="C141" s="218" t="s">
        <v>34</v>
      </c>
      <c r="D141" s="218" t="s">
        <v>14</v>
      </c>
      <c r="E141" s="217" t="s">
        <v>2204</v>
      </c>
      <c r="F141" s="219">
        <v>42465</v>
      </c>
      <c r="G141" s="220">
        <v>5580.04</v>
      </c>
      <c r="H141" s="221">
        <v>2500</v>
      </c>
      <c r="I141" s="217" t="s">
        <v>1928</v>
      </c>
      <c r="J141" s="217" t="s">
        <v>1929</v>
      </c>
      <c r="K141" s="217" t="s">
        <v>2211</v>
      </c>
      <c r="L141" s="217" t="s">
        <v>2212</v>
      </c>
      <c r="M141" s="222" t="s">
        <v>1931</v>
      </c>
    </row>
    <row r="142" spans="1:13" hidden="1" x14ac:dyDescent="0.25">
      <c r="A142" s="216" t="s">
        <v>414</v>
      </c>
      <c r="B142" s="217">
        <v>8094</v>
      </c>
      <c r="C142" s="218" t="s">
        <v>416</v>
      </c>
      <c r="D142" s="218" t="s">
        <v>14</v>
      </c>
      <c r="E142" s="217" t="s">
        <v>2213</v>
      </c>
      <c r="F142" s="219">
        <v>42473</v>
      </c>
      <c r="G142" s="220">
        <v>8971.5400000000009</v>
      </c>
      <c r="H142" s="221">
        <v>2500</v>
      </c>
      <c r="I142" s="217" t="s">
        <v>1928</v>
      </c>
      <c r="J142" s="217" t="s">
        <v>1929</v>
      </c>
      <c r="K142" s="217" t="s">
        <v>2214</v>
      </c>
      <c r="L142" s="217" t="s">
        <v>2215</v>
      </c>
      <c r="M142" s="222" t="s">
        <v>1931</v>
      </c>
    </row>
    <row r="143" spans="1:13" hidden="1" x14ac:dyDescent="0.25">
      <c r="A143" s="216" t="s">
        <v>1348</v>
      </c>
      <c r="B143" s="217">
        <v>8102</v>
      </c>
      <c r="C143" s="218" t="s">
        <v>1349</v>
      </c>
      <c r="D143" s="218" t="s">
        <v>14</v>
      </c>
      <c r="E143" s="217" t="s">
        <v>2216</v>
      </c>
      <c r="F143" s="219">
        <v>42895</v>
      </c>
      <c r="G143" s="220">
        <v>2813.09</v>
      </c>
      <c r="H143" s="221">
        <v>2500</v>
      </c>
      <c r="I143" s="217" t="s">
        <v>1928</v>
      </c>
      <c r="J143" s="217" t="s">
        <v>1929</v>
      </c>
      <c r="K143" s="217" t="s">
        <v>2217</v>
      </c>
      <c r="L143" s="217" t="s">
        <v>2218</v>
      </c>
      <c r="M143" s="222" t="s">
        <v>1931</v>
      </c>
    </row>
    <row r="144" spans="1:13" hidden="1" x14ac:dyDescent="0.25">
      <c r="A144" s="216" t="s">
        <v>614</v>
      </c>
      <c r="B144" s="217">
        <v>8104</v>
      </c>
      <c r="C144" s="218" t="s">
        <v>115</v>
      </c>
      <c r="D144" s="218" t="s">
        <v>14</v>
      </c>
      <c r="E144" s="217" t="s">
        <v>2200</v>
      </c>
      <c r="F144" s="219">
        <v>42984</v>
      </c>
      <c r="G144" s="220">
        <v>5576.07</v>
      </c>
      <c r="H144" s="221">
        <v>2500</v>
      </c>
      <c r="I144" s="217" t="s">
        <v>1928</v>
      </c>
      <c r="J144" s="217" t="s">
        <v>1929</v>
      </c>
      <c r="K144" s="217" t="s">
        <v>2219</v>
      </c>
      <c r="L144" s="217" t="s">
        <v>2220</v>
      </c>
      <c r="M144" s="222" t="s">
        <v>1931</v>
      </c>
    </row>
    <row r="145" spans="1:13" hidden="1" x14ac:dyDescent="0.25">
      <c r="A145" s="216" t="s">
        <v>715</v>
      </c>
      <c r="B145" s="217">
        <v>8106</v>
      </c>
      <c r="C145" s="218" t="s">
        <v>34</v>
      </c>
      <c r="D145" s="218" t="s">
        <v>14</v>
      </c>
      <c r="E145" s="217" t="s">
        <v>2200</v>
      </c>
      <c r="F145" s="219">
        <v>43005</v>
      </c>
      <c r="G145" s="220">
        <v>5576.07</v>
      </c>
      <c r="H145" s="221">
        <v>2500</v>
      </c>
      <c r="I145" s="217" t="s">
        <v>1928</v>
      </c>
      <c r="J145" s="217" t="s">
        <v>1929</v>
      </c>
      <c r="K145" s="217" t="s">
        <v>2221</v>
      </c>
      <c r="L145" s="217" t="s">
        <v>2222</v>
      </c>
      <c r="M145" s="222" t="s">
        <v>1931</v>
      </c>
    </row>
    <row r="146" spans="1:13" hidden="1" x14ac:dyDescent="0.25">
      <c r="A146" s="216" t="s">
        <v>970</v>
      </c>
      <c r="B146" s="217">
        <v>8120</v>
      </c>
      <c r="C146" s="218" t="s">
        <v>971</v>
      </c>
      <c r="D146" s="218" t="s">
        <v>14</v>
      </c>
      <c r="E146" s="217" t="s">
        <v>2198</v>
      </c>
      <c r="F146" s="219">
        <v>43367</v>
      </c>
      <c r="G146" s="220">
        <v>6105.45</v>
      </c>
      <c r="H146" s="221">
        <v>2500</v>
      </c>
      <c r="I146" s="217" t="s">
        <v>1928</v>
      </c>
      <c r="J146" s="217" t="s">
        <v>1929</v>
      </c>
      <c r="K146" s="217"/>
      <c r="L146" s="217" t="s">
        <v>2223</v>
      </c>
      <c r="M146" s="222" t="s">
        <v>1931</v>
      </c>
    </row>
    <row r="147" spans="1:13" s="3" customFormat="1" hidden="1" x14ac:dyDescent="0.25">
      <c r="A147" s="216" t="s">
        <v>552</v>
      </c>
      <c r="B147" s="217">
        <v>8121</v>
      </c>
      <c r="C147" s="218" t="s">
        <v>553</v>
      </c>
      <c r="D147" s="218" t="s">
        <v>14</v>
      </c>
      <c r="E147" s="217" t="s">
        <v>2198</v>
      </c>
      <c r="F147" s="219">
        <v>43367</v>
      </c>
      <c r="G147" s="220">
        <v>6105.45</v>
      </c>
      <c r="H147" s="221">
        <v>2500</v>
      </c>
      <c r="I147" s="217" t="s">
        <v>1928</v>
      </c>
      <c r="J147" s="217" t="s">
        <v>1929</v>
      </c>
      <c r="K147" s="217" t="s">
        <v>2224</v>
      </c>
      <c r="L147" s="217" t="s">
        <v>2225</v>
      </c>
      <c r="M147" s="222" t="s">
        <v>1931</v>
      </c>
    </row>
    <row r="148" spans="1:13" hidden="1" x14ac:dyDescent="0.25">
      <c r="A148" s="216" t="s">
        <v>185</v>
      </c>
      <c r="B148" s="217">
        <v>8000</v>
      </c>
      <c r="C148" s="218" t="s">
        <v>115</v>
      </c>
      <c r="D148" s="218" t="s">
        <v>14</v>
      </c>
      <c r="E148" s="217" t="s">
        <v>2226</v>
      </c>
      <c r="F148" s="219">
        <v>42114</v>
      </c>
      <c r="G148" s="220">
        <v>4293.5</v>
      </c>
      <c r="H148" s="221">
        <v>3000</v>
      </c>
      <c r="I148" s="217" t="s">
        <v>1928</v>
      </c>
      <c r="J148" s="217" t="s">
        <v>1929</v>
      </c>
      <c r="K148" s="217" t="s">
        <v>2227</v>
      </c>
      <c r="L148" s="217" t="s">
        <v>2228</v>
      </c>
      <c r="M148" s="222" t="s">
        <v>2229</v>
      </c>
    </row>
    <row r="149" spans="1:13" hidden="1" x14ac:dyDescent="0.25">
      <c r="A149" s="216" t="s">
        <v>1778</v>
      </c>
      <c r="B149" s="217">
        <v>8000</v>
      </c>
      <c r="C149" s="218" t="s">
        <v>86</v>
      </c>
      <c r="D149" s="218" t="s">
        <v>87</v>
      </c>
      <c r="E149" s="217" t="s">
        <v>2230</v>
      </c>
      <c r="F149" s="219">
        <v>43865</v>
      </c>
      <c r="G149" s="220">
        <v>8923.86</v>
      </c>
      <c r="H149" s="221">
        <v>3000</v>
      </c>
      <c r="I149" s="217" t="s">
        <v>1928</v>
      </c>
      <c r="J149" s="217" t="s">
        <v>1929</v>
      </c>
      <c r="K149" s="217"/>
      <c r="L149" s="217" t="s">
        <v>2231</v>
      </c>
      <c r="M149" s="222" t="s">
        <v>2229</v>
      </c>
    </row>
    <row r="150" spans="1:13" hidden="1" x14ac:dyDescent="0.25">
      <c r="A150" s="216" t="s">
        <v>1489</v>
      </c>
      <c r="B150" s="217">
        <v>8002</v>
      </c>
      <c r="C150" s="218" t="s">
        <v>553</v>
      </c>
      <c r="D150" s="218" t="s">
        <v>14</v>
      </c>
      <c r="E150" s="217" t="s">
        <v>2232</v>
      </c>
      <c r="F150" s="219">
        <v>43978</v>
      </c>
      <c r="G150" s="220">
        <v>4502.0600000000004</v>
      </c>
      <c r="H150" s="221">
        <v>3000</v>
      </c>
      <c r="I150" s="217" t="s">
        <v>1928</v>
      </c>
      <c r="J150" s="217" t="s">
        <v>1929</v>
      </c>
      <c r="K150" s="217" t="s">
        <v>2233</v>
      </c>
      <c r="L150" s="217" t="s">
        <v>2234</v>
      </c>
      <c r="M150" s="222" t="s">
        <v>2229</v>
      </c>
    </row>
    <row r="151" spans="1:13" hidden="1" x14ac:dyDescent="0.25">
      <c r="A151" s="216" t="s">
        <v>32</v>
      </c>
      <c r="B151" s="217">
        <v>8003</v>
      </c>
      <c r="C151" s="218" t="s">
        <v>34</v>
      </c>
      <c r="D151" s="218" t="s">
        <v>14</v>
      </c>
      <c r="E151" s="217" t="s">
        <v>2235</v>
      </c>
      <c r="F151" s="219">
        <v>43020</v>
      </c>
      <c r="G151" s="220">
        <v>6067.93</v>
      </c>
      <c r="H151" s="221">
        <v>3000</v>
      </c>
      <c r="I151" s="217" t="s">
        <v>1928</v>
      </c>
      <c r="J151" s="217" t="s">
        <v>1929</v>
      </c>
      <c r="K151" s="217" t="s">
        <v>2236</v>
      </c>
      <c r="L151" s="217" t="s">
        <v>2237</v>
      </c>
      <c r="M151" s="222" t="s">
        <v>2229</v>
      </c>
    </row>
    <row r="152" spans="1:13" hidden="1" x14ac:dyDescent="0.25">
      <c r="A152" s="216" t="s">
        <v>614</v>
      </c>
      <c r="B152" s="217">
        <v>8126</v>
      </c>
      <c r="C152" s="218" t="s">
        <v>115</v>
      </c>
      <c r="D152" s="218" t="s">
        <v>14</v>
      </c>
      <c r="E152" s="217" t="s">
        <v>2238</v>
      </c>
      <c r="F152" s="219">
        <v>43629</v>
      </c>
      <c r="G152" s="220">
        <v>3802.88</v>
      </c>
      <c r="H152" s="221">
        <v>3000</v>
      </c>
      <c r="I152" s="217" t="s">
        <v>1928</v>
      </c>
      <c r="J152" s="217" t="s">
        <v>1929</v>
      </c>
      <c r="K152" s="217" t="s">
        <v>2239</v>
      </c>
      <c r="L152" s="217" t="s">
        <v>2240</v>
      </c>
      <c r="M152" s="222" t="s">
        <v>2229</v>
      </c>
    </row>
    <row r="153" spans="1:13" hidden="1" x14ac:dyDescent="0.25">
      <c r="A153" s="216" t="s">
        <v>715</v>
      </c>
      <c r="B153" s="217">
        <v>8127</v>
      </c>
      <c r="C153" s="218" t="s">
        <v>34</v>
      </c>
      <c r="D153" s="218" t="s">
        <v>14</v>
      </c>
      <c r="E153" s="217" t="s">
        <v>2241</v>
      </c>
      <c r="F153" s="219">
        <v>43858</v>
      </c>
      <c r="G153" s="220">
        <v>6373.74</v>
      </c>
      <c r="H153" s="221">
        <v>3000</v>
      </c>
      <c r="I153" s="217" t="s">
        <v>1928</v>
      </c>
      <c r="J153" s="217" t="s">
        <v>1929</v>
      </c>
      <c r="K153" s="217" t="s">
        <v>2242</v>
      </c>
      <c r="L153" s="217" t="s">
        <v>2243</v>
      </c>
      <c r="M153" s="222" t="s">
        <v>2229</v>
      </c>
    </row>
    <row r="154" spans="1:13" hidden="1" x14ac:dyDescent="0.25">
      <c r="A154" s="216" t="s">
        <v>552</v>
      </c>
      <c r="B154" s="217">
        <v>8128</v>
      </c>
      <c r="C154" s="218" t="s">
        <v>553</v>
      </c>
      <c r="D154" s="218" t="s">
        <v>14</v>
      </c>
      <c r="E154" s="217" t="s">
        <v>2241</v>
      </c>
      <c r="F154" s="219">
        <v>43865</v>
      </c>
      <c r="G154" s="220">
        <v>6373.74</v>
      </c>
      <c r="H154" s="221">
        <v>3000</v>
      </c>
      <c r="I154" s="217" t="s">
        <v>1928</v>
      </c>
      <c r="J154" s="217" t="s">
        <v>1929</v>
      </c>
      <c r="K154" s="217" t="s">
        <v>2244</v>
      </c>
      <c r="L154" s="217" t="s">
        <v>2245</v>
      </c>
      <c r="M154" s="222" t="s">
        <v>2229</v>
      </c>
    </row>
    <row r="155" spans="1:13" hidden="1" x14ac:dyDescent="0.25">
      <c r="A155" s="216" t="s">
        <v>1348</v>
      </c>
      <c r="B155" s="217">
        <v>8129</v>
      </c>
      <c r="C155" s="218" t="s">
        <v>1349</v>
      </c>
      <c r="D155" s="218" t="s">
        <v>14</v>
      </c>
      <c r="E155" s="217" t="s">
        <v>2241</v>
      </c>
      <c r="F155" s="219">
        <v>43865</v>
      </c>
      <c r="G155" s="220">
        <v>6373.74</v>
      </c>
      <c r="H155" s="221">
        <v>3000</v>
      </c>
      <c r="I155" s="217" t="s">
        <v>1928</v>
      </c>
      <c r="J155" s="217" t="s">
        <v>1929</v>
      </c>
      <c r="K155" s="217" t="s">
        <v>2246</v>
      </c>
      <c r="L155" s="217" t="s">
        <v>2247</v>
      </c>
      <c r="M155" s="222" t="s">
        <v>2229</v>
      </c>
    </row>
    <row r="156" spans="1:13" hidden="1" x14ac:dyDescent="0.25">
      <c r="A156" s="216" t="s">
        <v>552</v>
      </c>
      <c r="B156" s="217">
        <v>8131</v>
      </c>
      <c r="C156" s="218" t="s">
        <v>553</v>
      </c>
      <c r="D156" s="218" t="s">
        <v>14</v>
      </c>
      <c r="E156" s="217" t="s">
        <v>2241</v>
      </c>
      <c r="F156" s="219">
        <v>43913</v>
      </c>
      <c r="G156" s="220">
        <v>6373.74</v>
      </c>
      <c r="H156" s="221">
        <v>3000</v>
      </c>
      <c r="I156" s="217" t="s">
        <v>1928</v>
      </c>
      <c r="J156" s="217" t="s">
        <v>1929</v>
      </c>
      <c r="K156" s="217" t="s">
        <v>2248</v>
      </c>
      <c r="L156" s="217" t="s">
        <v>2249</v>
      </c>
      <c r="M156" s="222" t="s">
        <v>2229</v>
      </c>
    </row>
    <row r="157" spans="1:13" hidden="1" x14ac:dyDescent="0.25">
      <c r="A157" s="216" t="s">
        <v>1113</v>
      </c>
      <c r="B157" s="217">
        <v>8132</v>
      </c>
      <c r="C157" s="218" t="s">
        <v>1114</v>
      </c>
      <c r="D157" s="218" t="s">
        <v>14</v>
      </c>
      <c r="E157" s="217" t="s">
        <v>2241</v>
      </c>
      <c r="F157" s="219">
        <v>43944</v>
      </c>
      <c r="G157" s="220">
        <v>6461.17</v>
      </c>
      <c r="H157" s="221">
        <v>3000</v>
      </c>
      <c r="I157" s="217" t="s">
        <v>1928</v>
      </c>
      <c r="J157" s="217" t="s">
        <v>1929</v>
      </c>
      <c r="K157" s="217" t="s">
        <v>2250</v>
      </c>
      <c r="L157" s="217" t="s">
        <v>2251</v>
      </c>
      <c r="M157" s="222" t="s">
        <v>2229</v>
      </c>
    </row>
    <row r="158" spans="1:13" hidden="1" x14ac:dyDescent="0.25">
      <c r="A158" s="216" t="s">
        <v>715</v>
      </c>
      <c r="B158" s="217">
        <v>8133</v>
      </c>
      <c r="C158" s="218" t="s">
        <v>34</v>
      </c>
      <c r="D158" s="218" t="s">
        <v>14</v>
      </c>
      <c r="E158" s="217" t="s">
        <v>2241</v>
      </c>
      <c r="F158" s="219">
        <v>43915</v>
      </c>
      <c r="G158" s="220">
        <v>6373.74</v>
      </c>
      <c r="H158" s="221">
        <v>3000</v>
      </c>
      <c r="I158" s="217" t="s">
        <v>1928</v>
      </c>
      <c r="J158" s="217" t="s">
        <v>1929</v>
      </c>
      <c r="K158" s="217" t="s">
        <v>2252</v>
      </c>
      <c r="L158" s="217" t="s">
        <v>2253</v>
      </c>
      <c r="M158" s="222" t="s">
        <v>2229</v>
      </c>
    </row>
    <row r="159" spans="1:13" hidden="1" x14ac:dyDescent="0.25">
      <c r="A159" s="216" t="s">
        <v>552</v>
      </c>
      <c r="B159" s="217">
        <v>8144</v>
      </c>
      <c r="C159" s="218" t="s">
        <v>553</v>
      </c>
      <c r="D159" s="218" t="s">
        <v>14</v>
      </c>
      <c r="E159" s="217" t="s">
        <v>2241</v>
      </c>
      <c r="F159" s="219">
        <v>43865</v>
      </c>
      <c r="G159" s="220">
        <v>6373.74</v>
      </c>
      <c r="H159" s="221">
        <v>3000</v>
      </c>
      <c r="I159" s="217" t="s">
        <v>1928</v>
      </c>
      <c r="J159" s="217" t="s">
        <v>1929</v>
      </c>
      <c r="K159" s="217" t="s">
        <v>2254</v>
      </c>
      <c r="L159" s="217" t="s">
        <v>2255</v>
      </c>
      <c r="M159" s="222" t="s">
        <v>2229</v>
      </c>
    </row>
    <row r="160" spans="1:13" hidden="1" x14ac:dyDescent="0.25">
      <c r="A160" s="216" t="s">
        <v>1348</v>
      </c>
      <c r="B160" s="217">
        <v>8145</v>
      </c>
      <c r="C160" s="218" t="s">
        <v>1349</v>
      </c>
      <c r="D160" s="218" t="s">
        <v>14</v>
      </c>
      <c r="E160" s="217" t="s">
        <v>2241</v>
      </c>
      <c r="F160" s="219">
        <v>43865</v>
      </c>
      <c r="G160" s="220">
        <v>6432.03</v>
      </c>
      <c r="H160" s="221">
        <v>3000</v>
      </c>
      <c r="I160" s="217" t="s">
        <v>1928</v>
      </c>
      <c r="J160" s="217" t="s">
        <v>1929</v>
      </c>
      <c r="K160" s="217" t="s">
        <v>2256</v>
      </c>
      <c r="L160" s="217" t="s">
        <v>2257</v>
      </c>
      <c r="M160" s="222" t="s">
        <v>2229</v>
      </c>
    </row>
    <row r="161" spans="1:13" hidden="1" x14ac:dyDescent="0.25">
      <c r="A161" s="216" t="s">
        <v>185</v>
      </c>
      <c r="B161" s="217">
        <v>8009</v>
      </c>
      <c r="C161" s="218" t="s">
        <v>115</v>
      </c>
      <c r="D161" s="218" t="s">
        <v>14</v>
      </c>
      <c r="E161" s="217" t="s">
        <v>2258</v>
      </c>
      <c r="F161" s="219">
        <v>44659</v>
      </c>
      <c r="G161" s="220">
        <v>7003.75</v>
      </c>
      <c r="H161" s="221">
        <v>3250</v>
      </c>
      <c r="I161" s="217" t="s">
        <v>1928</v>
      </c>
      <c r="J161" s="217" t="s">
        <v>1929</v>
      </c>
      <c r="K161" s="217" t="s">
        <v>2259</v>
      </c>
      <c r="L161" s="217" t="s">
        <v>2260</v>
      </c>
      <c r="M161" s="222" t="s">
        <v>2229</v>
      </c>
    </row>
    <row r="162" spans="1:13" hidden="1" x14ac:dyDescent="0.25">
      <c r="A162" s="216" t="s">
        <v>113</v>
      </c>
      <c r="B162" s="217">
        <v>8010</v>
      </c>
      <c r="C162" s="218" t="s">
        <v>115</v>
      </c>
      <c r="D162" s="218" t="s">
        <v>14</v>
      </c>
      <c r="E162" s="217" t="s">
        <v>2258</v>
      </c>
      <c r="F162" s="219">
        <v>44659</v>
      </c>
      <c r="G162" s="220">
        <v>7003.75</v>
      </c>
      <c r="H162" s="221">
        <v>3250</v>
      </c>
      <c r="I162" s="217" t="s">
        <v>1928</v>
      </c>
      <c r="J162" s="217" t="s">
        <v>1929</v>
      </c>
      <c r="K162" s="217" t="s">
        <v>2261</v>
      </c>
      <c r="L162" s="217" t="s">
        <v>2262</v>
      </c>
      <c r="M162" s="222" t="s">
        <v>2229</v>
      </c>
    </row>
    <row r="163" spans="1:13" x14ac:dyDescent="0.25">
      <c r="A163" s="216" t="s">
        <v>84</v>
      </c>
      <c r="B163" s="217">
        <v>8000</v>
      </c>
      <c r="C163" s="218" t="s">
        <v>86</v>
      </c>
      <c r="D163" s="218" t="s">
        <v>87</v>
      </c>
      <c r="E163" s="368" t="s">
        <v>2263</v>
      </c>
      <c r="F163" s="369">
        <v>45161</v>
      </c>
      <c r="G163" s="370">
        <v>4125.83</v>
      </c>
      <c r="H163" s="371">
        <v>3400</v>
      </c>
      <c r="I163" s="368" t="s">
        <v>1928</v>
      </c>
      <c r="J163" s="368" t="s">
        <v>1929</v>
      </c>
      <c r="K163" s="368"/>
      <c r="L163" s="368" t="s">
        <v>2264</v>
      </c>
      <c r="M163" s="222" t="s">
        <v>2229</v>
      </c>
    </row>
    <row r="164" spans="1:13" hidden="1" x14ac:dyDescent="0.25">
      <c r="A164" s="216" t="s">
        <v>1489</v>
      </c>
      <c r="B164" s="217">
        <v>8000</v>
      </c>
      <c r="C164" s="218" t="s">
        <v>553</v>
      </c>
      <c r="D164" s="218" t="s">
        <v>14</v>
      </c>
      <c r="E164" s="217" t="s">
        <v>2265</v>
      </c>
      <c r="F164" s="219">
        <v>43493</v>
      </c>
      <c r="G164" s="220">
        <v>4471.63</v>
      </c>
      <c r="H164" s="221">
        <v>3500</v>
      </c>
      <c r="I164" s="217" t="s">
        <v>1928</v>
      </c>
      <c r="J164" s="217" t="s">
        <v>1929</v>
      </c>
      <c r="K164" s="217"/>
      <c r="L164" s="217" t="s">
        <v>2266</v>
      </c>
      <c r="M164" s="222" t="s">
        <v>2229</v>
      </c>
    </row>
    <row r="165" spans="1:13" hidden="1" x14ac:dyDescent="0.25">
      <c r="A165" s="216" t="s">
        <v>32</v>
      </c>
      <c r="B165" s="217">
        <v>8002</v>
      </c>
      <c r="C165" s="218" t="s">
        <v>34</v>
      </c>
      <c r="D165" s="218" t="s">
        <v>14</v>
      </c>
      <c r="E165" s="217" t="s">
        <v>2267</v>
      </c>
      <c r="F165" s="219">
        <v>42818</v>
      </c>
      <c r="G165" s="220">
        <v>4304.62</v>
      </c>
      <c r="H165" s="221">
        <v>3500</v>
      </c>
      <c r="I165" s="217" t="s">
        <v>1928</v>
      </c>
      <c r="J165" s="217" t="s">
        <v>1929</v>
      </c>
      <c r="K165" s="217" t="s">
        <v>2268</v>
      </c>
      <c r="L165" s="217" t="s">
        <v>2269</v>
      </c>
      <c r="M165" s="222" t="s">
        <v>2229</v>
      </c>
    </row>
    <row r="166" spans="1:13" hidden="1" x14ac:dyDescent="0.25">
      <c r="A166" s="216" t="s">
        <v>1603</v>
      </c>
      <c r="B166" s="217">
        <v>8006</v>
      </c>
      <c r="C166" s="218" t="s">
        <v>256</v>
      </c>
      <c r="D166" s="218" t="s">
        <v>14</v>
      </c>
      <c r="E166" s="217" t="s">
        <v>2270</v>
      </c>
      <c r="F166" s="219">
        <v>42744</v>
      </c>
      <c r="G166" s="220">
        <v>7045.25</v>
      </c>
      <c r="H166" s="221">
        <v>3500</v>
      </c>
      <c r="I166" s="217" t="s">
        <v>1928</v>
      </c>
      <c r="J166" s="217" t="s">
        <v>1929</v>
      </c>
      <c r="K166" s="217" t="s">
        <v>2271</v>
      </c>
      <c r="L166" s="217" t="s">
        <v>2272</v>
      </c>
      <c r="M166" s="222" t="s">
        <v>2229</v>
      </c>
    </row>
    <row r="167" spans="1:13" hidden="1" x14ac:dyDescent="0.25">
      <c r="A167" s="216" t="s">
        <v>1613</v>
      </c>
      <c r="B167" s="217">
        <v>8011</v>
      </c>
      <c r="C167" s="218" t="s">
        <v>13</v>
      </c>
      <c r="D167" s="218" t="s">
        <v>14</v>
      </c>
      <c r="E167" s="217" t="s">
        <v>2273</v>
      </c>
      <c r="F167" s="219">
        <v>41723</v>
      </c>
      <c r="G167" s="220">
        <v>5160.88</v>
      </c>
      <c r="H167" s="221">
        <v>3500</v>
      </c>
      <c r="I167" s="217" t="s">
        <v>1928</v>
      </c>
      <c r="J167" s="217" t="s">
        <v>1929</v>
      </c>
      <c r="K167" s="217" t="s">
        <v>2274</v>
      </c>
      <c r="L167" s="217" t="s">
        <v>2275</v>
      </c>
      <c r="M167" s="222" t="s">
        <v>2229</v>
      </c>
    </row>
    <row r="168" spans="1:13" hidden="1" x14ac:dyDescent="0.25">
      <c r="A168" s="216" t="s">
        <v>1613</v>
      </c>
      <c r="B168" s="217">
        <v>8012</v>
      </c>
      <c r="C168" s="218" t="s">
        <v>13</v>
      </c>
      <c r="D168" s="218" t="s">
        <v>14</v>
      </c>
      <c r="E168" s="217" t="s">
        <v>2276</v>
      </c>
      <c r="F168" s="219">
        <v>41220</v>
      </c>
      <c r="G168" s="220">
        <v>7156.5</v>
      </c>
      <c r="H168" s="221">
        <v>3500</v>
      </c>
      <c r="I168" s="217" t="s">
        <v>1928</v>
      </c>
      <c r="J168" s="217" t="s">
        <v>1929</v>
      </c>
      <c r="K168" s="217" t="s">
        <v>2277</v>
      </c>
      <c r="L168" s="217" t="s">
        <v>2278</v>
      </c>
      <c r="M168" s="222" t="s">
        <v>2229</v>
      </c>
    </row>
    <row r="169" spans="1:13" hidden="1" x14ac:dyDescent="0.25">
      <c r="A169" s="216" t="s">
        <v>1348</v>
      </c>
      <c r="B169" s="217">
        <v>8078</v>
      </c>
      <c r="C169" s="218" t="s">
        <v>1349</v>
      </c>
      <c r="D169" s="218" t="s">
        <v>14</v>
      </c>
      <c r="E169" s="217" t="s">
        <v>2279</v>
      </c>
      <c r="F169" s="219">
        <v>41418</v>
      </c>
      <c r="G169" s="220">
        <v>9259.48</v>
      </c>
      <c r="H169" s="221">
        <v>3500</v>
      </c>
      <c r="I169" s="217" t="s">
        <v>1928</v>
      </c>
      <c r="J169" s="217" t="s">
        <v>1929</v>
      </c>
      <c r="K169" s="217" t="s">
        <v>2280</v>
      </c>
      <c r="L169" s="217" t="s">
        <v>2281</v>
      </c>
      <c r="M169" s="222" t="s">
        <v>2229</v>
      </c>
    </row>
    <row r="170" spans="1:13" hidden="1" x14ac:dyDescent="0.25">
      <c r="A170" s="216" t="s">
        <v>819</v>
      </c>
      <c r="B170" s="217">
        <v>8099</v>
      </c>
      <c r="C170" s="218" t="s">
        <v>820</v>
      </c>
      <c r="D170" s="218" t="s">
        <v>14</v>
      </c>
      <c r="E170" s="217" t="s">
        <v>2088</v>
      </c>
      <c r="F170" s="219">
        <v>42769</v>
      </c>
      <c r="G170" s="220">
        <v>4902.6000000000004</v>
      </c>
      <c r="H170" s="221">
        <v>4000</v>
      </c>
      <c r="I170" s="217" t="s">
        <v>1928</v>
      </c>
      <c r="J170" s="217" t="s">
        <v>1929</v>
      </c>
      <c r="K170" s="217"/>
      <c r="L170" s="217" t="s">
        <v>2282</v>
      </c>
      <c r="M170" s="222" t="s">
        <v>2229</v>
      </c>
    </row>
    <row r="171" spans="1:13" hidden="1" x14ac:dyDescent="0.25">
      <c r="A171" s="216" t="s">
        <v>1113</v>
      </c>
      <c r="B171" s="217">
        <v>8101</v>
      </c>
      <c r="C171" s="218" t="s">
        <v>1114</v>
      </c>
      <c r="D171" s="218" t="s">
        <v>14</v>
      </c>
      <c r="E171" s="217" t="s">
        <v>2283</v>
      </c>
      <c r="F171" s="219">
        <v>42909</v>
      </c>
      <c r="G171" s="220">
        <v>6329.42</v>
      </c>
      <c r="H171" s="221">
        <v>4000</v>
      </c>
      <c r="I171" s="217" t="s">
        <v>1928</v>
      </c>
      <c r="J171" s="217" t="s">
        <v>1929</v>
      </c>
      <c r="K171" s="217" t="s">
        <v>2284</v>
      </c>
      <c r="L171" s="217" t="s">
        <v>2285</v>
      </c>
      <c r="M171" s="222" t="s">
        <v>2229</v>
      </c>
    </row>
    <row r="172" spans="1:13" hidden="1" x14ac:dyDescent="0.25">
      <c r="A172" s="216" t="s">
        <v>819</v>
      </c>
      <c r="B172" s="217">
        <v>8111</v>
      </c>
      <c r="C172" s="218" t="s">
        <v>820</v>
      </c>
      <c r="D172" s="218" t="s">
        <v>14</v>
      </c>
      <c r="E172" s="217" t="s">
        <v>2286</v>
      </c>
      <c r="F172" s="219">
        <v>43347</v>
      </c>
      <c r="G172" s="220">
        <v>5220.9399999999996</v>
      </c>
      <c r="H172" s="221">
        <v>4000</v>
      </c>
      <c r="I172" s="217" t="s">
        <v>1928</v>
      </c>
      <c r="J172" s="217" t="s">
        <v>1929</v>
      </c>
      <c r="K172" s="217" t="s">
        <v>2287</v>
      </c>
      <c r="L172" s="217" t="s">
        <v>2288</v>
      </c>
      <c r="M172" s="222" t="s">
        <v>2229</v>
      </c>
    </row>
    <row r="173" spans="1:13" hidden="1" x14ac:dyDescent="0.25">
      <c r="A173" s="216" t="s">
        <v>970</v>
      </c>
      <c r="B173" s="217">
        <v>8112</v>
      </c>
      <c r="C173" s="218" t="s">
        <v>971</v>
      </c>
      <c r="D173" s="218" t="s">
        <v>14</v>
      </c>
      <c r="E173" s="217" t="s">
        <v>2289</v>
      </c>
      <c r="F173" s="219">
        <v>43347</v>
      </c>
      <c r="G173" s="220">
        <v>5220.96</v>
      </c>
      <c r="H173" s="221">
        <v>4000</v>
      </c>
      <c r="I173" s="217" t="s">
        <v>1928</v>
      </c>
      <c r="J173" s="217" t="s">
        <v>1929</v>
      </c>
      <c r="K173" s="217" t="s">
        <v>2290</v>
      </c>
      <c r="L173" s="217" t="s">
        <v>2291</v>
      </c>
      <c r="M173" s="222" t="s">
        <v>2229</v>
      </c>
    </row>
    <row r="174" spans="1:13" hidden="1" x14ac:dyDescent="0.25">
      <c r="A174" s="216" t="s">
        <v>970</v>
      </c>
      <c r="B174" s="217">
        <v>8113</v>
      </c>
      <c r="C174" s="218" t="s">
        <v>971</v>
      </c>
      <c r="D174" s="218" t="s">
        <v>14</v>
      </c>
      <c r="E174" s="217" t="s">
        <v>2289</v>
      </c>
      <c r="F174" s="219">
        <v>43347</v>
      </c>
      <c r="G174" s="220">
        <v>5220.96</v>
      </c>
      <c r="H174" s="221">
        <v>4000</v>
      </c>
      <c r="I174" s="217" t="s">
        <v>1928</v>
      </c>
      <c r="J174" s="217" t="s">
        <v>1929</v>
      </c>
      <c r="K174" s="217" t="s">
        <v>2292</v>
      </c>
      <c r="L174" s="217" t="s">
        <v>2293</v>
      </c>
      <c r="M174" s="222" t="s">
        <v>2229</v>
      </c>
    </row>
    <row r="175" spans="1:13" hidden="1" x14ac:dyDescent="0.25">
      <c r="A175" s="216" t="s">
        <v>970</v>
      </c>
      <c r="B175" s="217">
        <v>8114</v>
      </c>
      <c r="C175" s="218" t="s">
        <v>971</v>
      </c>
      <c r="D175" s="218" t="s">
        <v>14</v>
      </c>
      <c r="E175" s="217" t="s">
        <v>2294</v>
      </c>
      <c r="F175" s="219">
        <v>43347</v>
      </c>
      <c r="G175" s="220">
        <v>7475.63</v>
      </c>
      <c r="H175" s="221">
        <v>4000</v>
      </c>
      <c r="I175" s="217" t="s">
        <v>1928</v>
      </c>
      <c r="J175" s="217" t="s">
        <v>1929</v>
      </c>
      <c r="K175" s="217" t="s">
        <v>2295</v>
      </c>
      <c r="L175" s="217" t="s">
        <v>2296</v>
      </c>
      <c r="M175" s="222" t="s">
        <v>2229</v>
      </c>
    </row>
    <row r="176" spans="1:13" hidden="1" x14ac:dyDescent="0.25">
      <c r="A176" s="216" t="s">
        <v>715</v>
      </c>
      <c r="B176" s="217">
        <v>8115</v>
      </c>
      <c r="C176" s="218" t="s">
        <v>34</v>
      </c>
      <c r="D176" s="218" t="s">
        <v>14</v>
      </c>
      <c r="E176" s="217" t="s">
        <v>2297</v>
      </c>
      <c r="F176" s="219">
        <v>43347</v>
      </c>
      <c r="G176" s="220">
        <v>7475.63</v>
      </c>
      <c r="H176" s="221">
        <v>4000</v>
      </c>
      <c r="I176" s="217" t="s">
        <v>1928</v>
      </c>
      <c r="J176" s="217" t="s">
        <v>1929</v>
      </c>
      <c r="K176" s="217" t="s">
        <v>2298</v>
      </c>
      <c r="L176" s="217" t="s">
        <v>2299</v>
      </c>
      <c r="M176" s="222" t="s">
        <v>2229</v>
      </c>
    </row>
    <row r="177" spans="1:13" hidden="1" x14ac:dyDescent="0.25">
      <c r="A177" s="216" t="s">
        <v>970</v>
      </c>
      <c r="B177" s="217">
        <v>8116</v>
      </c>
      <c r="C177" s="218" t="s">
        <v>971</v>
      </c>
      <c r="D177" s="218" t="s">
        <v>14</v>
      </c>
      <c r="E177" s="217" t="s">
        <v>2300</v>
      </c>
      <c r="F177" s="219">
        <v>43347</v>
      </c>
      <c r="G177" s="220">
        <v>9776.58</v>
      </c>
      <c r="H177" s="221">
        <v>4000</v>
      </c>
      <c r="I177" s="217" t="s">
        <v>1928</v>
      </c>
      <c r="J177" s="217" t="s">
        <v>1929</v>
      </c>
      <c r="K177" s="217" t="s">
        <v>2301</v>
      </c>
      <c r="L177" s="217" t="s">
        <v>2302</v>
      </c>
      <c r="M177" s="222" t="s">
        <v>2229</v>
      </c>
    </row>
    <row r="178" spans="1:13" hidden="1" x14ac:dyDescent="0.25">
      <c r="A178" s="216" t="s">
        <v>884</v>
      </c>
      <c r="B178" s="217">
        <v>8117</v>
      </c>
      <c r="C178" s="218" t="s">
        <v>886</v>
      </c>
      <c r="D178" s="218" t="s">
        <v>14</v>
      </c>
      <c r="E178" s="217" t="s">
        <v>2300</v>
      </c>
      <c r="F178" s="219">
        <v>43347</v>
      </c>
      <c r="G178" s="220">
        <v>9776.58</v>
      </c>
      <c r="H178" s="221">
        <v>4000</v>
      </c>
      <c r="I178" s="217" t="s">
        <v>1928</v>
      </c>
      <c r="J178" s="217" t="s">
        <v>1929</v>
      </c>
      <c r="K178" s="217" t="s">
        <v>2303</v>
      </c>
      <c r="L178" s="217" t="s">
        <v>2304</v>
      </c>
      <c r="M178" s="222" t="s">
        <v>2229</v>
      </c>
    </row>
    <row r="179" spans="1:13" hidden="1" x14ac:dyDescent="0.25">
      <c r="A179" s="216" t="s">
        <v>1113</v>
      </c>
      <c r="B179" s="217">
        <v>8118</v>
      </c>
      <c r="C179" s="218" t="s">
        <v>1114</v>
      </c>
      <c r="D179" s="218" t="s">
        <v>14</v>
      </c>
      <c r="E179" s="217" t="s">
        <v>2300</v>
      </c>
      <c r="F179" s="219">
        <v>43347</v>
      </c>
      <c r="G179" s="220">
        <v>7322.04</v>
      </c>
      <c r="H179" s="221">
        <v>4000</v>
      </c>
      <c r="I179" s="217" t="s">
        <v>1928</v>
      </c>
      <c r="J179" s="217" t="s">
        <v>1929</v>
      </c>
      <c r="K179" s="217" t="s">
        <v>2305</v>
      </c>
      <c r="L179" s="217" t="s">
        <v>2306</v>
      </c>
      <c r="M179" s="222" t="s">
        <v>2229</v>
      </c>
    </row>
    <row r="180" spans="1:13" hidden="1" x14ac:dyDescent="0.25">
      <c r="A180" s="216" t="s">
        <v>715</v>
      </c>
      <c r="B180" s="217">
        <v>8124</v>
      </c>
      <c r="C180" s="218" t="s">
        <v>34</v>
      </c>
      <c r="D180" s="218" t="s">
        <v>14</v>
      </c>
      <c r="E180" s="217" t="s">
        <v>2289</v>
      </c>
      <c r="F180" s="219">
        <v>43532</v>
      </c>
      <c r="G180" s="220">
        <v>6713.72</v>
      </c>
      <c r="H180" s="221">
        <v>4000</v>
      </c>
      <c r="I180" s="217" t="s">
        <v>1928</v>
      </c>
      <c r="J180" s="217" t="s">
        <v>1929</v>
      </c>
      <c r="K180" s="217" t="s">
        <v>2307</v>
      </c>
      <c r="L180" s="217" t="s">
        <v>2308</v>
      </c>
      <c r="M180" s="222" t="s">
        <v>2229</v>
      </c>
    </row>
    <row r="181" spans="1:13" hidden="1" x14ac:dyDescent="0.25">
      <c r="A181" s="216" t="s">
        <v>1075</v>
      </c>
      <c r="B181" s="217">
        <v>8125</v>
      </c>
      <c r="C181" s="218" t="s">
        <v>1076</v>
      </c>
      <c r="D181" s="218" t="s">
        <v>14</v>
      </c>
      <c r="E181" s="217" t="s">
        <v>2289</v>
      </c>
      <c r="F181" s="219">
        <v>43532</v>
      </c>
      <c r="G181" s="220">
        <v>6713.72</v>
      </c>
      <c r="H181" s="221">
        <v>4000</v>
      </c>
      <c r="I181" s="217" t="s">
        <v>1928</v>
      </c>
      <c r="J181" s="217" t="s">
        <v>1929</v>
      </c>
      <c r="K181" s="217" t="s">
        <v>2309</v>
      </c>
      <c r="L181" s="217" t="s">
        <v>2310</v>
      </c>
      <c r="M181" s="222" t="s">
        <v>2229</v>
      </c>
    </row>
    <row r="182" spans="1:13" x14ac:dyDescent="0.25">
      <c r="A182" s="216" t="s">
        <v>11</v>
      </c>
      <c r="B182" s="217">
        <v>9001</v>
      </c>
      <c r="C182" s="218" t="s">
        <v>13</v>
      </c>
      <c r="D182" s="218" t="s">
        <v>14</v>
      </c>
      <c r="E182" s="368" t="s">
        <v>2311</v>
      </c>
      <c r="F182" s="369">
        <v>45406</v>
      </c>
      <c r="G182" s="370">
        <v>5711.74</v>
      </c>
      <c r="H182" s="371">
        <v>4400</v>
      </c>
      <c r="I182" s="368" t="s">
        <v>1928</v>
      </c>
      <c r="J182" s="368" t="s">
        <v>1929</v>
      </c>
      <c r="K182" s="368"/>
      <c r="L182" s="368" t="s">
        <v>2312</v>
      </c>
      <c r="M182" s="222" t="s">
        <v>2229</v>
      </c>
    </row>
    <row r="183" spans="1:13" x14ac:dyDescent="0.25">
      <c r="A183" s="216" t="s">
        <v>1348</v>
      </c>
      <c r="B183" s="217">
        <v>8108</v>
      </c>
      <c r="C183" s="218" t="s">
        <v>1349</v>
      </c>
      <c r="D183" s="218" t="s">
        <v>14</v>
      </c>
      <c r="E183" s="368" t="s">
        <v>2313</v>
      </c>
      <c r="F183" s="369">
        <v>43301</v>
      </c>
      <c r="G183" s="370">
        <v>7375.58</v>
      </c>
      <c r="H183" s="371">
        <v>4500</v>
      </c>
      <c r="I183" s="368" t="s">
        <v>1928</v>
      </c>
      <c r="J183" s="368" t="s">
        <v>1929</v>
      </c>
      <c r="K183" s="368" t="s">
        <v>2314</v>
      </c>
      <c r="L183" s="368" t="s">
        <v>2315</v>
      </c>
      <c r="M183" s="222" t="s">
        <v>2229</v>
      </c>
    </row>
    <row r="184" spans="1:13" hidden="1" x14ac:dyDescent="0.25">
      <c r="A184" s="216" t="s">
        <v>819</v>
      </c>
      <c r="B184" s="217">
        <v>8109</v>
      </c>
      <c r="C184" s="218" t="s">
        <v>820</v>
      </c>
      <c r="D184" s="218" t="s">
        <v>14</v>
      </c>
      <c r="E184" s="217" t="s">
        <v>2313</v>
      </c>
      <c r="F184" s="219">
        <v>43301</v>
      </c>
      <c r="G184" s="220">
        <v>7375.58</v>
      </c>
      <c r="H184" s="221">
        <v>4500</v>
      </c>
      <c r="I184" s="217" t="s">
        <v>1928</v>
      </c>
      <c r="J184" s="217" t="s">
        <v>1929</v>
      </c>
      <c r="K184" s="217"/>
      <c r="L184" s="217" t="s">
        <v>2316</v>
      </c>
      <c r="M184" s="222" t="s">
        <v>2229</v>
      </c>
    </row>
    <row r="185" spans="1:13" hidden="1" x14ac:dyDescent="0.25">
      <c r="A185" s="216" t="s">
        <v>11</v>
      </c>
      <c r="B185" s="217">
        <v>8000</v>
      </c>
      <c r="C185" s="218" t="s">
        <v>13</v>
      </c>
      <c r="D185" s="218" t="s">
        <v>14</v>
      </c>
      <c r="E185" s="217" t="s">
        <v>2317</v>
      </c>
      <c r="F185" s="219">
        <v>44573</v>
      </c>
      <c r="G185" s="220">
        <v>5387.5</v>
      </c>
      <c r="H185" s="221">
        <v>4750</v>
      </c>
      <c r="I185" s="217" t="s">
        <v>1928</v>
      </c>
      <c r="J185" s="217" t="s">
        <v>1929</v>
      </c>
      <c r="K185" s="217"/>
      <c r="L185" s="217" t="s">
        <v>2318</v>
      </c>
      <c r="M185" s="222" t="s">
        <v>2229</v>
      </c>
    </row>
    <row r="186" spans="1:13" hidden="1" x14ac:dyDescent="0.25">
      <c r="A186" s="216" t="s">
        <v>1778</v>
      </c>
      <c r="B186" s="217">
        <v>8001</v>
      </c>
      <c r="C186" s="218" t="s">
        <v>86</v>
      </c>
      <c r="D186" s="218" t="s">
        <v>87</v>
      </c>
      <c r="E186" s="217" t="s">
        <v>2319</v>
      </c>
      <c r="F186" s="219">
        <v>43873</v>
      </c>
      <c r="G186" s="220">
        <v>6649.76</v>
      </c>
      <c r="H186" s="221">
        <v>5000</v>
      </c>
      <c r="I186" s="217" t="s">
        <v>1928</v>
      </c>
      <c r="J186" s="217" t="s">
        <v>1929</v>
      </c>
      <c r="K186" s="217"/>
      <c r="L186" s="217">
        <v>130220</v>
      </c>
      <c r="M186" s="222" t="s">
        <v>2229</v>
      </c>
    </row>
    <row r="187" spans="1:13" hidden="1" x14ac:dyDescent="0.25">
      <c r="A187" s="216" t="s">
        <v>1778</v>
      </c>
      <c r="B187" s="217">
        <v>8002</v>
      </c>
      <c r="C187" s="218" t="s">
        <v>86</v>
      </c>
      <c r="D187" s="218" t="s">
        <v>87</v>
      </c>
      <c r="E187" s="217" t="s">
        <v>2319</v>
      </c>
      <c r="F187" s="219">
        <v>43873</v>
      </c>
      <c r="G187" s="220">
        <v>6649.76</v>
      </c>
      <c r="H187" s="221">
        <v>5000</v>
      </c>
      <c r="I187" s="217" t="s">
        <v>1928</v>
      </c>
      <c r="J187" s="217" t="s">
        <v>1929</v>
      </c>
      <c r="K187" s="217"/>
      <c r="L187" s="217">
        <v>140220</v>
      </c>
      <c r="M187" s="222" t="s">
        <v>2229</v>
      </c>
    </row>
    <row r="188" spans="1:13" hidden="1" x14ac:dyDescent="0.25">
      <c r="A188" s="216" t="s">
        <v>1778</v>
      </c>
      <c r="B188" s="217">
        <v>8018</v>
      </c>
      <c r="C188" s="218" t="s">
        <v>86</v>
      </c>
      <c r="D188" s="218" t="s">
        <v>87</v>
      </c>
      <c r="E188" s="217" t="s">
        <v>2320</v>
      </c>
      <c r="F188" s="219">
        <v>43307</v>
      </c>
      <c r="G188" s="220">
        <v>9165.2800000000007</v>
      </c>
      <c r="H188" s="221">
        <v>5000</v>
      </c>
      <c r="I188" s="217" t="s">
        <v>1928</v>
      </c>
      <c r="J188" s="217" t="s">
        <v>1929</v>
      </c>
      <c r="K188" s="217"/>
      <c r="L188" s="217" t="s">
        <v>2321</v>
      </c>
      <c r="M188" s="222" t="s">
        <v>2229</v>
      </c>
    </row>
    <row r="189" spans="1:13" hidden="1" x14ac:dyDescent="0.25">
      <c r="A189" s="216" t="s">
        <v>1348</v>
      </c>
      <c r="B189" s="217">
        <v>8136</v>
      </c>
      <c r="C189" s="218" t="s">
        <v>1349</v>
      </c>
      <c r="D189" s="218" t="s">
        <v>14</v>
      </c>
      <c r="E189" s="217" t="s">
        <v>2322</v>
      </c>
      <c r="F189" s="219">
        <v>44286</v>
      </c>
      <c r="G189" s="220">
        <v>6373.74</v>
      </c>
      <c r="H189" s="221">
        <v>5000</v>
      </c>
      <c r="I189" s="217" t="s">
        <v>1928</v>
      </c>
      <c r="J189" s="217" t="s">
        <v>1929</v>
      </c>
      <c r="K189" s="217" t="s">
        <v>2323</v>
      </c>
      <c r="L189" s="217" t="s">
        <v>2324</v>
      </c>
      <c r="M189" s="222" t="s">
        <v>2229</v>
      </c>
    </row>
    <row r="190" spans="1:13" hidden="1" x14ac:dyDescent="0.25">
      <c r="A190" s="216" t="s">
        <v>970</v>
      </c>
      <c r="B190" s="217">
        <v>8137</v>
      </c>
      <c r="C190" s="218" t="s">
        <v>971</v>
      </c>
      <c r="D190" s="218" t="s">
        <v>14</v>
      </c>
      <c r="E190" s="217" t="s">
        <v>2322</v>
      </c>
      <c r="F190" s="219">
        <v>44330</v>
      </c>
      <c r="G190" s="220">
        <v>6877.76</v>
      </c>
      <c r="H190" s="221">
        <v>5000</v>
      </c>
      <c r="I190" s="217" t="s">
        <v>1928</v>
      </c>
      <c r="J190" s="217" t="s">
        <v>1929</v>
      </c>
      <c r="K190" s="217"/>
      <c r="L190" s="217" t="s">
        <v>2325</v>
      </c>
      <c r="M190" s="222" t="s">
        <v>2229</v>
      </c>
    </row>
    <row r="191" spans="1:13" hidden="1" x14ac:dyDescent="0.25">
      <c r="A191" s="216" t="s">
        <v>715</v>
      </c>
      <c r="B191" s="217">
        <v>8138</v>
      </c>
      <c r="C191" s="218" t="s">
        <v>34</v>
      </c>
      <c r="D191" s="218" t="s">
        <v>14</v>
      </c>
      <c r="E191" s="217" t="s">
        <v>2322</v>
      </c>
      <c r="F191" s="219">
        <v>44330</v>
      </c>
      <c r="G191" s="220">
        <v>6877.76</v>
      </c>
      <c r="H191" s="221">
        <v>5000</v>
      </c>
      <c r="I191" s="217" t="s">
        <v>1928</v>
      </c>
      <c r="J191" s="217" t="s">
        <v>1929</v>
      </c>
      <c r="K191" s="217"/>
      <c r="L191" s="217" t="s">
        <v>2326</v>
      </c>
      <c r="M191" s="222" t="s">
        <v>2229</v>
      </c>
    </row>
    <row r="192" spans="1:13" x14ac:dyDescent="0.25">
      <c r="A192" s="216" t="s">
        <v>1455</v>
      </c>
      <c r="B192" s="217">
        <v>8155</v>
      </c>
      <c r="C192" s="218" t="s">
        <v>256</v>
      </c>
      <c r="D192" s="218" t="s">
        <v>14</v>
      </c>
      <c r="E192" s="368" t="s">
        <v>2327</v>
      </c>
      <c r="F192" s="369">
        <v>45036</v>
      </c>
      <c r="G192" s="370">
        <v>7224.87</v>
      </c>
      <c r="H192" s="371">
        <v>5000</v>
      </c>
      <c r="I192" s="368" t="s">
        <v>1928</v>
      </c>
      <c r="J192" s="368" t="s">
        <v>1929</v>
      </c>
      <c r="K192" s="368" t="s">
        <v>2328</v>
      </c>
      <c r="L192" s="368" t="s">
        <v>2329</v>
      </c>
      <c r="M192" s="222" t="s">
        <v>2229</v>
      </c>
    </row>
    <row r="193" spans="1:13" hidden="1" x14ac:dyDescent="0.25">
      <c r="A193" s="216" t="s">
        <v>1516</v>
      </c>
      <c r="B193" s="217">
        <v>8003</v>
      </c>
      <c r="C193" s="218" t="s">
        <v>13</v>
      </c>
      <c r="D193" s="218" t="s">
        <v>14</v>
      </c>
      <c r="E193" s="217" t="s">
        <v>2330</v>
      </c>
      <c r="F193" s="219">
        <v>44676</v>
      </c>
      <c r="G193" s="220">
        <v>6660.59</v>
      </c>
      <c r="H193" s="221">
        <v>5350</v>
      </c>
      <c r="I193" s="217" t="s">
        <v>1928</v>
      </c>
      <c r="J193" s="217" t="s">
        <v>1929</v>
      </c>
      <c r="K193" s="217" t="s">
        <v>2331</v>
      </c>
      <c r="L193" s="217" t="s">
        <v>2332</v>
      </c>
      <c r="M193" s="222" t="s">
        <v>2229</v>
      </c>
    </row>
    <row r="194" spans="1:13" hidden="1" x14ac:dyDescent="0.25">
      <c r="A194" s="216" t="s">
        <v>1516</v>
      </c>
      <c r="B194" s="217">
        <v>8004</v>
      </c>
      <c r="C194" s="218" t="s">
        <v>13</v>
      </c>
      <c r="D194" s="218" t="s">
        <v>14</v>
      </c>
      <c r="E194" s="217" t="s">
        <v>2330</v>
      </c>
      <c r="F194" s="219">
        <v>44676</v>
      </c>
      <c r="G194" s="220">
        <v>6660.59</v>
      </c>
      <c r="H194" s="221">
        <v>5350</v>
      </c>
      <c r="I194" s="217" t="s">
        <v>1928</v>
      </c>
      <c r="J194" s="217" t="s">
        <v>1929</v>
      </c>
      <c r="K194" s="217" t="s">
        <v>2333</v>
      </c>
      <c r="L194" s="217" t="s">
        <v>2334</v>
      </c>
      <c r="M194" s="222" t="s">
        <v>2229</v>
      </c>
    </row>
    <row r="195" spans="1:13" hidden="1" x14ac:dyDescent="0.25">
      <c r="A195" s="216" t="s">
        <v>414</v>
      </c>
      <c r="B195" s="217">
        <v>8141</v>
      </c>
      <c r="C195" s="218" t="s">
        <v>416</v>
      </c>
      <c r="D195" s="218" t="s">
        <v>14</v>
      </c>
      <c r="E195" s="217" t="s">
        <v>2330</v>
      </c>
      <c r="F195" s="219">
        <v>44676</v>
      </c>
      <c r="G195" s="220">
        <v>6660.59</v>
      </c>
      <c r="H195" s="221">
        <v>5350</v>
      </c>
      <c r="I195" s="217" t="s">
        <v>1928</v>
      </c>
      <c r="J195" s="217" t="s">
        <v>1929</v>
      </c>
      <c r="K195" s="217" t="s">
        <v>2335</v>
      </c>
      <c r="L195" s="217" t="s">
        <v>2336</v>
      </c>
      <c r="M195" s="222" t="s">
        <v>2229</v>
      </c>
    </row>
    <row r="196" spans="1:13" hidden="1" x14ac:dyDescent="0.25">
      <c r="A196" s="216" t="s">
        <v>715</v>
      </c>
      <c r="B196" s="217">
        <v>8142</v>
      </c>
      <c r="C196" s="218" t="s">
        <v>34</v>
      </c>
      <c r="D196" s="218" t="s">
        <v>14</v>
      </c>
      <c r="E196" s="217" t="s">
        <v>2330</v>
      </c>
      <c r="F196" s="219">
        <v>44676</v>
      </c>
      <c r="G196" s="220">
        <v>6660.59</v>
      </c>
      <c r="H196" s="221">
        <v>5350</v>
      </c>
      <c r="I196" s="217" t="s">
        <v>1928</v>
      </c>
      <c r="J196" s="217" t="s">
        <v>1929</v>
      </c>
      <c r="K196" s="217" t="s">
        <v>2337</v>
      </c>
      <c r="L196" s="217" t="s">
        <v>2338</v>
      </c>
      <c r="M196" s="222" t="s">
        <v>2229</v>
      </c>
    </row>
    <row r="197" spans="1:13" hidden="1" x14ac:dyDescent="0.25">
      <c r="A197" s="216" t="s">
        <v>414</v>
      </c>
      <c r="B197" s="217">
        <v>8143</v>
      </c>
      <c r="C197" s="218" t="s">
        <v>416</v>
      </c>
      <c r="D197" s="218" t="s">
        <v>14</v>
      </c>
      <c r="E197" s="217" t="s">
        <v>2330</v>
      </c>
      <c r="F197" s="219">
        <v>44676</v>
      </c>
      <c r="G197" s="220">
        <v>6660.59</v>
      </c>
      <c r="H197" s="221">
        <v>5350</v>
      </c>
      <c r="I197" s="217" t="s">
        <v>1928</v>
      </c>
      <c r="J197" s="217" t="s">
        <v>1929</v>
      </c>
      <c r="K197" s="217" t="s">
        <v>2339</v>
      </c>
      <c r="L197" s="217" t="s">
        <v>2340</v>
      </c>
      <c r="M197" s="222" t="s">
        <v>2229</v>
      </c>
    </row>
    <row r="198" spans="1:13" hidden="1" x14ac:dyDescent="0.25">
      <c r="A198" s="216" t="s">
        <v>1845</v>
      </c>
      <c r="B198" s="217">
        <v>8001</v>
      </c>
      <c r="C198" s="218" t="s">
        <v>86</v>
      </c>
      <c r="D198" s="218" t="s">
        <v>87</v>
      </c>
      <c r="E198" s="217" t="s">
        <v>2341</v>
      </c>
      <c r="F198" s="219">
        <v>44946</v>
      </c>
      <c r="G198" s="220">
        <v>6740.66</v>
      </c>
      <c r="H198" s="221">
        <v>5500</v>
      </c>
      <c r="I198" s="217" t="s">
        <v>1928</v>
      </c>
      <c r="J198" s="217" t="s">
        <v>1929</v>
      </c>
      <c r="K198" s="217"/>
      <c r="L198" s="217" t="s">
        <v>2342</v>
      </c>
      <c r="M198" s="222" t="s">
        <v>2229</v>
      </c>
    </row>
    <row r="199" spans="1:13" hidden="1" x14ac:dyDescent="0.25">
      <c r="A199" s="216" t="s">
        <v>1516</v>
      </c>
      <c r="B199" s="217">
        <v>8006</v>
      </c>
      <c r="C199" s="218" t="s">
        <v>13</v>
      </c>
      <c r="D199" s="218" t="s">
        <v>14</v>
      </c>
      <c r="E199" s="217" t="s">
        <v>2330</v>
      </c>
      <c r="F199" s="219">
        <v>44912</v>
      </c>
      <c r="G199" s="220">
        <v>6904.24</v>
      </c>
      <c r="H199" s="221">
        <v>5500</v>
      </c>
      <c r="I199" s="217" t="s">
        <v>1928</v>
      </c>
      <c r="J199" s="217" t="s">
        <v>1929</v>
      </c>
      <c r="K199" s="217" t="s">
        <v>2343</v>
      </c>
      <c r="L199" s="217" t="s">
        <v>2344</v>
      </c>
      <c r="M199" s="222" t="s">
        <v>2229</v>
      </c>
    </row>
    <row r="200" spans="1:13" x14ac:dyDescent="0.25">
      <c r="A200" s="216" t="s">
        <v>1516</v>
      </c>
      <c r="B200" s="217">
        <v>8007</v>
      </c>
      <c r="C200" s="218" t="s">
        <v>13</v>
      </c>
      <c r="D200" s="218" t="s">
        <v>14</v>
      </c>
      <c r="E200" s="368" t="s">
        <v>2345</v>
      </c>
      <c r="F200" s="369">
        <v>45320</v>
      </c>
      <c r="G200" s="370">
        <v>6750.82</v>
      </c>
      <c r="H200" s="371">
        <v>5500</v>
      </c>
      <c r="I200" s="368" t="s">
        <v>1928</v>
      </c>
      <c r="J200" s="368" t="s">
        <v>1929</v>
      </c>
      <c r="K200" s="368" t="s">
        <v>2346</v>
      </c>
      <c r="L200" s="368" t="s">
        <v>2347</v>
      </c>
      <c r="M200" s="222" t="s">
        <v>2229</v>
      </c>
    </row>
    <row r="201" spans="1:13" hidden="1" x14ac:dyDescent="0.25">
      <c r="A201" s="216" t="s">
        <v>1845</v>
      </c>
      <c r="B201" s="217">
        <v>8007</v>
      </c>
      <c r="C201" s="218" t="s">
        <v>86</v>
      </c>
      <c r="D201" s="218" t="s">
        <v>87</v>
      </c>
      <c r="E201" s="217" t="s">
        <v>2341</v>
      </c>
      <c r="F201" s="219">
        <v>40996</v>
      </c>
      <c r="G201" s="220">
        <v>592.61</v>
      </c>
      <c r="H201" s="221">
        <v>5500</v>
      </c>
      <c r="I201" s="217" t="s">
        <v>1928</v>
      </c>
      <c r="J201" s="217" t="s">
        <v>1929</v>
      </c>
      <c r="K201" s="217"/>
      <c r="L201" s="217" t="s">
        <v>2348</v>
      </c>
      <c r="M201" s="222" t="s">
        <v>2229</v>
      </c>
    </row>
    <row r="202" spans="1:13" x14ac:dyDescent="0.25">
      <c r="A202" s="216" t="s">
        <v>1516</v>
      </c>
      <c r="B202" s="217">
        <v>8008</v>
      </c>
      <c r="C202" s="218" t="s">
        <v>13</v>
      </c>
      <c r="D202" s="218" t="s">
        <v>14</v>
      </c>
      <c r="E202" s="368" t="s">
        <v>2345</v>
      </c>
      <c r="F202" s="369">
        <v>45320</v>
      </c>
      <c r="G202" s="370">
        <v>6750.82</v>
      </c>
      <c r="H202" s="371">
        <v>5500</v>
      </c>
      <c r="I202" s="368" t="s">
        <v>1928</v>
      </c>
      <c r="J202" s="368" t="s">
        <v>1929</v>
      </c>
      <c r="K202" s="368" t="s">
        <v>2349</v>
      </c>
      <c r="L202" s="368" t="s">
        <v>2350</v>
      </c>
      <c r="M202" s="222" t="s">
        <v>2229</v>
      </c>
    </row>
    <row r="203" spans="1:13" x14ac:dyDescent="0.25">
      <c r="A203" s="216" t="s">
        <v>1516</v>
      </c>
      <c r="B203" s="217">
        <v>8009</v>
      </c>
      <c r="C203" s="218" t="s">
        <v>13</v>
      </c>
      <c r="D203" s="218" t="s">
        <v>14</v>
      </c>
      <c r="E203" s="368" t="s">
        <v>2345</v>
      </c>
      <c r="F203" s="369">
        <v>45320</v>
      </c>
      <c r="G203" s="370">
        <v>6750.82</v>
      </c>
      <c r="H203" s="371">
        <v>5500</v>
      </c>
      <c r="I203" s="368" t="s">
        <v>1928</v>
      </c>
      <c r="J203" s="368" t="s">
        <v>1929</v>
      </c>
      <c r="K203" s="368" t="s">
        <v>2351</v>
      </c>
      <c r="L203" s="368" t="s">
        <v>2352</v>
      </c>
      <c r="M203" s="222" t="s">
        <v>2229</v>
      </c>
    </row>
    <row r="204" spans="1:13" x14ac:dyDescent="0.25">
      <c r="A204" s="216" t="s">
        <v>1845</v>
      </c>
      <c r="B204" s="217">
        <v>8009</v>
      </c>
      <c r="C204" s="218" t="s">
        <v>86</v>
      </c>
      <c r="D204" s="218" t="s">
        <v>87</v>
      </c>
      <c r="E204" s="368" t="s">
        <v>2345</v>
      </c>
      <c r="F204" s="369">
        <v>45329</v>
      </c>
      <c r="G204" s="370">
        <v>6769.92</v>
      </c>
      <c r="H204" s="371">
        <v>5500</v>
      </c>
      <c r="I204" s="368" t="s">
        <v>1928</v>
      </c>
      <c r="J204" s="368" t="s">
        <v>1929</v>
      </c>
      <c r="K204" s="368"/>
      <c r="L204" s="368" t="s">
        <v>2353</v>
      </c>
      <c r="M204" s="222" t="s">
        <v>2229</v>
      </c>
    </row>
    <row r="205" spans="1:13" x14ac:dyDescent="0.25">
      <c r="A205" s="216" t="s">
        <v>1845</v>
      </c>
      <c r="B205" s="217">
        <v>8012</v>
      </c>
      <c r="C205" s="218" t="s">
        <v>86</v>
      </c>
      <c r="D205" s="218" t="s">
        <v>87</v>
      </c>
      <c r="E205" s="368" t="s">
        <v>2345</v>
      </c>
      <c r="F205" s="369">
        <v>45446</v>
      </c>
      <c r="G205" s="370">
        <v>6764.48</v>
      </c>
      <c r="H205" s="371">
        <v>5500</v>
      </c>
      <c r="I205" s="368" t="s">
        <v>1928</v>
      </c>
      <c r="J205" s="368" t="s">
        <v>1929</v>
      </c>
      <c r="K205" s="368"/>
      <c r="L205" s="368" t="s">
        <v>2354</v>
      </c>
      <c r="M205" s="222" t="s">
        <v>2229</v>
      </c>
    </row>
    <row r="206" spans="1:13" hidden="1" x14ac:dyDescent="0.25">
      <c r="A206" s="216" t="s">
        <v>715</v>
      </c>
      <c r="B206" s="217">
        <v>8139</v>
      </c>
      <c r="C206" s="218" t="s">
        <v>34</v>
      </c>
      <c r="D206" s="218" t="s">
        <v>14</v>
      </c>
      <c r="E206" s="217" t="s">
        <v>2322</v>
      </c>
      <c r="F206" s="219">
        <v>44331</v>
      </c>
      <c r="G206" s="220">
        <v>6893.15</v>
      </c>
      <c r="H206" s="221">
        <v>5500</v>
      </c>
      <c r="I206" s="217" t="s">
        <v>1928</v>
      </c>
      <c r="J206" s="217" t="s">
        <v>1929</v>
      </c>
      <c r="K206" s="217" t="s">
        <v>2355</v>
      </c>
      <c r="L206" s="217" t="s">
        <v>2356</v>
      </c>
      <c r="M206" s="222" t="s">
        <v>2229</v>
      </c>
    </row>
    <row r="207" spans="1:13" hidden="1" x14ac:dyDescent="0.25">
      <c r="A207" s="216" t="s">
        <v>614</v>
      </c>
      <c r="B207" s="217">
        <v>8140</v>
      </c>
      <c r="C207" s="218" t="s">
        <v>115</v>
      </c>
      <c r="D207" s="218" t="s">
        <v>14</v>
      </c>
      <c r="E207" s="217" t="s">
        <v>2322</v>
      </c>
      <c r="F207" s="219">
        <v>44331</v>
      </c>
      <c r="G207" s="220">
        <v>6893.15</v>
      </c>
      <c r="H207" s="221">
        <v>5500</v>
      </c>
      <c r="I207" s="217" t="s">
        <v>1928</v>
      </c>
      <c r="J207" s="217" t="s">
        <v>1929</v>
      </c>
      <c r="K207" s="217" t="s">
        <v>2357</v>
      </c>
      <c r="L207" s="217" t="s">
        <v>2358</v>
      </c>
      <c r="M207" s="222" t="s">
        <v>2229</v>
      </c>
    </row>
    <row r="208" spans="1:13" hidden="1" x14ac:dyDescent="0.25">
      <c r="A208" s="216" t="s">
        <v>552</v>
      </c>
      <c r="B208" s="217">
        <v>8146</v>
      </c>
      <c r="C208" s="218" t="s">
        <v>553</v>
      </c>
      <c r="D208" s="218" t="s">
        <v>14</v>
      </c>
      <c r="E208" s="217" t="s">
        <v>2330</v>
      </c>
      <c r="F208" s="219">
        <v>44880</v>
      </c>
      <c r="G208" s="220">
        <v>6904.24</v>
      </c>
      <c r="H208" s="221">
        <v>5500</v>
      </c>
      <c r="I208" s="217" t="s">
        <v>1928</v>
      </c>
      <c r="J208" s="217" t="s">
        <v>1929</v>
      </c>
      <c r="K208" s="217" t="s">
        <v>2359</v>
      </c>
      <c r="L208" s="217" t="s">
        <v>2360</v>
      </c>
      <c r="M208" s="222" t="s">
        <v>2229</v>
      </c>
    </row>
    <row r="209" spans="1:13" hidden="1" x14ac:dyDescent="0.25">
      <c r="A209" s="216" t="s">
        <v>715</v>
      </c>
      <c r="B209" s="217">
        <v>8147</v>
      </c>
      <c r="C209" s="218" t="s">
        <v>34</v>
      </c>
      <c r="D209" s="218" t="s">
        <v>14</v>
      </c>
      <c r="E209" s="217" t="s">
        <v>2330</v>
      </c>
      <c r="F209" s="219">
        <v>44880</v>
      </c>
      <c r="G209" s="220">
        <v>6904.24</v>
      </c>
      <c r="H209" s="221">
        <v>5500</v>
      </c>
      <c r="I209" s="217" t="s">
        <v>1928</v>
      </c>
      <c r="J209" s="217" t="s">
        <v>1929</v>
      </c>
      <c r="K209" s="217" t="s">
        <v>2361</v>
      </c>
      <c r="L209" s="217" t="s">
        <v>2362</v>
      </c>
      <c r="M209" s="222" t="s">
        <v>2229</v>
      </c>
    </row>
    <row r="210" spans="1:13" hidden="1" x14ac:dyDescent="0.25">
      <c r="A210" s="216" t="s">
        <v>1348</v>
      </c>
      <c r="B210" s="217">
        <v>8148</v>
      </c>
      <c r="C210" s="218" t="s">
        <v>1349</v>
      </c>
      <c r="D210" s="218" t="s">
        <v>14</v>
      </c>
      <c r="E210" s="217" t="s">
        <v>2341</v>
      </c>
      <c r="F210" s="219">
        <v>44946</v>
      </c>
      <c r="G210" s="220">
        <v>6904.24</v>
      </c>
      <c r="H210" s="221">
        <v>5500</v>
      </c>
      <c r="I210" s="217" t="s">
        <v>1928</v>
      </c>
      <c r="J210" s="217" t="s">
        <v>1929</v>
      </c>
      <c r="K210" s="217" t="s">
        <v>2363</v>
      </c>
      <c r="L210" s="217" t="s">
        <v>2364</v>
      </c>
      <c r="M210" s="222" t="s">
        <v>2229</v>
      </c>
    </row>
    <row r="211" spans="1:13" x14ac:dyDescent="0.25">
      <c r="A211" s="216" t="s">
        <v>1348</v>
      </c>
      <c r="B211" s="217">
        <v>8157</v>
      </c>
      <c r="C211" s="218" t="s">
        <v>1349</v>
      </c>
      <c r="D211" s="218" t="s">
        <v>14</v>
      </c>
      <c r="E211" s="368" t="s">
        <v>2345</v>
      </c>
      <c r="F211" s="369">
        <v>45295</v>
      </c>
      <c r="G211" s="370">
        <v>6750.82</v>
      </c>
      <c r="H211" s="371">
        <v>5500</v>
      </c>
      <c r="I211" s="368" t="s">
        <v>1928</v>
      </c>
      <c r="J211" s="368" t="s">
        <v>1929</v>
      </c>
      <c r="K211" s="368" t="s">
        <v>2365</v>
      </c>
      <c r="L211" s="368" t="s">
        <v>2366</v>
      </c>
      <c r="M211" s="222" t="s">
        <v>2229</v>
      </c>
    </row>
    <row r="212" spans="1:13" x14ac:dyDescent="0.25">
      <c r="A212" s="216" t="s">
        <v>819</v>
      </c>
      <c r="B212" s="217">
        <v>8159</v>
      </c>
      <c r="C212" s="218" t="s">
        <v>820</v>
      </c>
      <c r="D212" s="218" t="s">
        <v>14</v>
      </c>
      <c r="E212" s="368" t="s">
        <v>2345</v>
      </c>
      <c r="F212" s="369">
        <v>45362</v>
      </c>
      <c r="G212" s="370">
        <v>6791.67</v>
      </c>
      <c r="H212" s="371">
        <v>5500</v>
      </c>
      <c r="I212" s="368" t="s">
        <v>1928</v>
      </c>
      <c r="J212" s="368" t="s">
        <v>1929</v>
      </c>
      <c r="K212" s="368" t="s">
        <v>2367</v>
      </c>
      <c r="L212" s="368" t="s">
        <v>2368</v>
      </c>
      <c r="M212" s="222" t="s">
        <v>2229</v>
      </c>
    </row>
    <row r="213" spans="1:13" hidden="1" x14ac:dyDescent="0.25">
      <c r="A213" s="216" t="s">
        <v>1232</v>
      </c>
      <c r="B213" s="217">
        <v>8160</v>
      </c>
      <c r="C213" s="218" t="s">
        <v>971</v>
      </c>
      <c r="D213" s="218" t="s">
        <v>14</v>
      </c>
      <c r="E213" s="217" t="s">
        <v>2345</v>
      </c>
      <c r="F213" s="219">
        <v>40996</v>
      </c>
      <c r="G213" s="220">
        <v>592.61</v>
      </c>
      <c r="H213" s="221">
        <v>5500</v>
      </c>
      <c r="I213" s="217" t="s">
        <v>1928</v>
      </c>
      <c r="J213" s="217" t="s">
        <v>1929</v>
      </c>
      <c r="K213" s="217"/>
      <c r="L213" s="217" t="s">
        <v>2348</v>
      </c>
      <c r="M213" s="222" t="s">
        <v>2229</v>
      </c>
    </row>
    <row r="214" spans="1:13" x14ac:dyDescent="0.25">
      <c r="A214" s="216" t="s">
        <v>1075</v>
      </c>
      <c r="B214" s="217">
        <v>8161</v>
      </c>
      <c r="C214" s="218" t="s">
        <v>1076</v>
      </c>
      <c r="D214" s="218" t="s">
        <v>14</v>
      </c>
      <c r="E214" s="368" t="s">
        <v>2345</v>
      </c>
      <c r="F214" s="369">
        <v>45484</v>
      </c>
      <c r="G214" s="370">
        <v>6945.68</v>
      </c>
      <c r="H214" s="371">
        <v>5500</v>
      </c>
      <c r="I214" s="368" t="s">
        <v>1928</v>
      </c>
      <c r="J214" s="368" t="s">
        <v>1929</v>
      </c>
      <c r="K214" s="368"/>
      <c r="L214" s="368" t="s">
        <v>2369</v>
      </c>
      <c r="M214" s="222" t="s">
        <v>2229</v>
      </c>
    </row>
    <row r="215" spans="1:13" hidden="1" x14ac:dyDescent="0.25">
      <c r="A215" s="216" t="s">
        <v>1845</v>
      </c>
      <c r="B215" s="217">
        <v>8013</v>
      </c>
      <c r="C215" s="218" t="s">
        <v>86</v>
      </c>
      <c r="D215" s="218" t="s">
        <v>87</v>
      </c>
      <c r="E215" s="217" t="s">
        <v>2370</v>
      </c>
      <c r="F215" s="219">
        <v>40996</v>
      </c>
      <c r="G215" s="220">
        <v>592.61</v>
      </c>
      <c r="H215" s="221">
        <v>5700</v>
      </c>
      <c r="I215" s="217" t="s">
        <v>1928</v>
      </c>
      <c r="J215" s="217" t="s">
        <v>1929</v>
      </c>
      <c r="K215" s="217"/>
      <c r="L215" s="217" t="s">
        <v>2348</v>
      </c>
      <c r="M215" s="222" t="s">
        <v>2229</v>
      </c>
    </row>
    <row r="216" spans="1:13" x14ac:dyDescent="0.25">
      <c r="A216" s="216" t="s">
        <v>715</v>
      </c>
      <c r="B216" s="217">
        <v>8162</v>
      </c>
      <c r="C216" s="218" t="s">
        <v>34</v>
      </c>
      <c r="D216" s="218" t="s">
        <v>14</v>
      </c>
      <c r="E216" s="368" t="s">
        <v>2370</v>
      </c>
      <c r="F216" s="369">
        <v>45483</v>
      </c>
      <c r="G216" s="370">
        <v>7147.44</v>
      </c>
      <c r="H216" s="371">
        <v>5700</v>
      </c>
      <c r="I216" s="368" t="s">
        <v>1928</v>
      </c>
      <c r="J216" s="368" t="s">
        <v>1929</v>
      </c>
      <c r="K216" s="368"/>
      <c r="L216" s="368" t="s">
        <v>2371</v>
      </c>
      <c r="M216" s="222" t="s">
        <v>2229</v>
      </c>
    </row>
    <row r="217" spans="1:13" hidden="1" x14ac:dyDescent="0.25">
      <c r="A217" s="216" t="s">
        <v>1113</v>
      </c>
      <c r="B217" s="217">
        <v>8163</v>
      </c>
      <c r="C217" s="218" t="s">
        <v>1114</v>
      </c>
      <c r="D217" s="218" t="s">
        <v>14</v>
      </c>
      <c r="E217" s="217" t="s">
        <v>2370</v>
      </c>
      <c r="F217" s="219">
        <v>40996</v>
      </c>
      <c r="G217" s="220">
        <v>592.61</v>
      </c>
      <c r="H217" s="221">
        <v>5700</v>
      </c>
      <c r="I217" s="217" t="s">
        <v>1928</v>
      </c>
      <c r="J217" s="217" t="s">
        <v>1929</v>
      </c>
      <c r="K217" s="217"/>
      <c r="L217" s="217" t="s">
        <v>2348</v>
      </c>
      <c r="M217" s="222" t="s">
        <v>2229</v>
      </c>
    </row>
    <row r="218" spans="1:13" x14ac:dyDescent="0.25">
      <c r="A218" s="216" t="s">
        <v>1845</v>
      </c>
      <c r="B218" s="217">
        <v>8011</v>
      </c>
      <c r="C218" s="218" t="s">
        <v>86</v>
      </c>
      <c r="D218" s="218" t="s">
        <v>87</v>
      </c>
      <c r="E218" s="368" t="s">
        <v>2370</v>
      </c>
      <c r="F218" s="369">
        <v>45446</v>
      </c>
      <c r="G218" s="370">
        <v>7006.16</v>
      </c>
      <c r="H218" s="371">
        <v>5750</v>
      </c>
      <c r="I218" s="368" t="s">
        <v>1928</v>
      </c>
      <c r="J218" s="368" t="s">
        <v>1929</v>
      </c>
      <c r="K218" s="368"/>
      <c r="L218" s="368" t="s">
        <v>2372</v>
      </c>
      <c r="M218" s="222" t="s">
        <v>2229</v>
      </c>
    </row>
    <row r="219" spans="1:13" x14ac:dyDescent="0.25">
      <c r="A219" s="216" t="s">
        <v>1113</v>
      </c>
      <c r="B219" s="217">
        <v>8164</v>
      </c>
      <c r="C219" s="218" t="s">
        <v>1114</v>
      </c>
      <c r="D219" s="218" t="s">
        <v>14</v>
      </c>
      <c r="E219" s="368" t="s">
        <v>2345</v>
      </c>
      <c r="F219" s="369">
        <v>45530</v>
      </c>
      <c r="G219" s="370">
        <v>7147.44</v>
      </c>
      <c r="H219" s="371">
        <v>5750</v>
      </c>
      <c r="I219" s="368" t="s">
        <v>1928</v>
      </c>
      <c r="J219" s="368" t="s">
        <v>1929</v>
      </c>
      <c r="K219" s="368"/>
      <c r="L219" s="368" t="s">
        <v>2373</v>
      </c>
      <c r="M219" s="222" t="s">
        <v>2229</v>
      </c>
    </row>
    <row r="220" spans="1:13" hidden="1" x14ac:dyDescent="0.25">
      <c r="A220" s="216" t="s">
        <v>1845</v>
      </c>
      <c r="B220" s="217">
        <v>8000</v>
      </c>
      <c r="C220" s="218" t="s">
        <v>86</v>
      </c>
      <c r="D220" s="218" t="s">
        <v>87</v>
      </c>
      <c r="E220" s="217" t="s">
        <v>2374</v>
      </c>
      <c r="F220" s="219">
        <v>44658</v>
      </c>
      <c r="G220" s="220">
        <v>6926.17</v>
      </c>
      <c r="H220" s="221">
        <v>5760</v>
      </c>
      <c r="I220" s="217" t="s">
        <v>1928</v>
      </c>
      <c r="J220" s="217" t="s">
        <v>1929</v>
      </c>
      <c r="K220" s="217"/>
      <c r="L220" s="217" t="s">
        <v>2375</v>
      </c>
      <c r="M220" s="222" t="s">
        <v>2229</v>
      </c>
    </row>
    <row r="221" spans="1:13" x14ac:dyDescent="0.25">
      <c r="A221" s="216" t="s">
        <v>1075</v>
      </c>
      <c r="B221" s="217">
        <v>8156</v>
      </c>
      <c r="C221" s="218" t="s">
        <v>1076</v>
      </c>
      <c r="D221" s="218" t="s">
        <v>14</v>
      </c>
      <c r="E221" s="368" t="s">
        <v>2341</v>
      </c>
      <c r="F221" s="369">
        <v>45073</v>
      </c>
      <c r="G221" s="370">
        <v>7133.98</v>
      </c>
      <c r="H221" s="371">
        <v>5800</v>
      </c>
      <c r="I221" s="368" t="s">
        <v>1928</v>
      </c>
      <c r="J221" s="368" t="s">
        <v>1929</v>
      </c>
      <c r="K221" s="368" t="s">
        <v>2376</v>
      </c>
      <c r="L221" s="368" t="s">
        <v>2377</v>
      </c>
      <c r="M221" s="222" t="s">
        <v>2229</v>
      </c>
    </row>
    <row r="222" spans="1:13" hidden="1" x14ac:dyDescent="0.25">
      <c r="A222" s="216" t="s">
        <v>1845</v>
      </c>
      <c r="B222" s="217">
        <v>8004</v>
      </c>
      <c r="C222" s="218" t="s">
        <v>86</v>
      </c>
      <c r="D222" s="218" t="s">
        <v>87</v>
      </c>
      <c r="E222" s="217" t="s">
        <v>2341</v>
      </c>
      <c r="F222" s="219">
        <v>45044</v>
      </c>
      <c r="G222" s="220">
        <v>7133.98</v>
      </c>
      <c r="H222" s="221">
        <v>5850</v>
      </c>
      <c r="I222" s="217" t="s">
        <v>1928</v>
      </c>
      <c r="J222" s="217" t="s">
        <v>1929</v>
      </c>
      <c r="K222" s="217"/>
      <c r="L222" s="217" t="s">
        <v>2378</v>
      </c>
      <c r="M222" s="222" t="s">
        <v>2229</v>
      </c>
    </row>
    <row r="223" spans="1:13" hidden="1" x14ac:dyDescent="0.25">
      <c r="A223" s="216" t="s">
        <v>1845</v>
      </c>
      <c r="B223" s="217">
        <v>8005</v>
      </c>
      <c r="C223" s="218" t="s">
        <v>86</v>
      </c>
      <c r="D223" s="218" t="s">
        <v>87</v>
      </c>
      <c r="E223" s="217" t="s">
        <v>2341</v>
      </c>
      <c r="F223" s="219">
        <v>45044</v>
      </c>
      <c r="G223" s="220">
        <v>7133.98</v>
      </c>
      <c r="H223" s="221">
        <v>5850</v>
      </c>
      <c r="I223" s="217" t="s">
        <v>1928</v>
      </c>
      <c r="J223" s="217" t="s">
        <v>1929</v>
      </c>
      <c r="K223" s="217"/>
      <c r="L223" s="217" t="s">
        <v>2379</v>
      </c>
      <c r="M223" s="222" t="s">
        <v>2229</v>
      </c>
    </row>
    <row r="224" spans="1:13" hidden="1" x14ac:dyDescent="0.25">
      <c r="A224" s="216" t="s">
        <v>185</v>
      </c>
      <c r="B224" s="217">
        <v>8004</v>
      </c>
      <c r="C224" s="218" t="s">
        <v>115</v>
      </c>
      <c r="D224" s="218" t="s">
        <v>14</v>
      </c>
      <c r="E224" s="217" t="s">
        <v>2380</v>
      </c>
      <c r="F224" s="219">
        <v>43844</v>
      </c>
      <c r="G224" s="220">
        <v>7468.26</v>
      </c>
      <c r="H224" s="221">
        <v>6000</v>
      </c>
      <c r="I224" s="217" t="s">
        <v>1928</v>
      </c>
      <c r="J224" s="217" t="s">
        <v>1929</v>
      </c>
      <c r="K224" s="217" t="s">
        <v>2381</v>
      </c>
      <c r="L224" s="217" t="s">
        <v>2382</v>
      </c>
      <c r="M224" s="222" t="s">
        <v>2229</v>
      </c>
    </row>
    <row r="225" spans="1:13" hidden="1" x14ac:dyDescent="0.25">
      <c r="A225" s="216" t="s">
        <v>185</v>
      </c>
      <c r="B225" s="217">
        <v>8006</v>
      </c>
      <c r="C225" s="218" t="s">
        <v>115</v>
      </c>
      <c r="D225" s="218" t="s">
        <v>14</v>
      </c>
      <c r="E225" s="217" t="s">
        <v>2383</v>
      </c>
      <c r="F225" s="219">
        <v>44378</v>
      </c>
      <c r="G225" s="220">
        <v>7010.75</v>
      </c>
      <c r="H225" s="221">
        <v>6000</v>
      </c>
      <c r="I225" s="217" t="s">
        <v>1928</v>
      </c>
      <c r="J225" s="217" t="s">
        <v>1929</v>
      </c>
      <c r="K225" s="217"/>
      <c r="L225" s="217" t="s">
        <v>2384</v>
      </c>
      <c r="M225" s="222" t="s">
        <v>2229</v>
      </c>
    </row>
    <row r="226" spans="1:13" x14ac:dyDescent="0.25">
      <c r="A226" s="216" t="s">
        <v>1845</v>
      </c>
      <c r="B226" s="217">
        <v>8008</v>
      </c>
      <c r="C226" s="218" t="s">
        <v>86</v>
      </c>
      <c r="D226" s="218" t="s">
        <v>87</v>
      </c>
      <c r="E226" s="368" t="s">
        <v>2341</v>
      </c>
      <c r="F226" s="369">
        <v>45273</v>
      </c>
      <c r="G226" s="370">
        <v>6769.92</v>
      </c>
      <c r="H226" s="371">
        <v>6000</v>
      </c>
      <c r="I226" s="368" t="s">
        <v>1928</v>
      </c>
      <c r="J226" s="368" t="s">
        <v>1929</v>
      </c>
      <c r="K226" s="368"/>
      <c r="L226" s="368" t="s">
        <v>2385</v>
      </c>
      <c r="M226" s="222" t="s">
        <v>2229</v>
      </c>
    </row>
    <row r="227" spans="1:13" hidden="1" x14ac:dyDescent="0.25">
      <c r="A227" s="216" t="s">
        <v>715</v>
      </c>
      <c r="B227" s="217">
        <v>8135</v>
      </c>
      <c r="C227" s="218" t="s">
        <v>34</v>
      </c>
      <c r="D227" s="218" t="s">
        <v>14</v>
      </c>
      <c r="E227" s="217" t="s">
        <v>2386</v>
      </c>
      <c r="F227" s="219">
        <v>44238</v>
      </c>
      <c r="G227" s="220">
        <v>7009.74</v>
      </c>
      <c r="H227" s="221">
        <v>6000</v>
      </c>
      <c r="I227" s="217" t="s">
        <v>1928</v>
      </c>
      <c r="J227" s="217" t="s">
        <v>1929</v>
      </c>
      <c r="K227" s="217" t="s">
        <v>2387</v>
      </c>
      <c r="L227" s="217" t="s">
        <v>2388</v>
      </c>
      <c r="M227" s="222" t="s">
        <v>2229</v>
      </c>
    </row>
    <row r="228" spans="1:13" x14ac:dyDescent="0.25">
      <c r="A228" s="216" t="s">
        <v>715</v>
      </c>
      <c r="B228" s="217">
        <v>8158</v>
      </c>
      <c r="C228" s="218" t="s">
        <v>34</v>
      </c>
      <c r="D228" s="218" t="s">
        <v>14</v>
      </c>
      <c r="E228" s="368" t="s">
        <v>2370</v>
      </c>
      <c r="F228" s="369">
        <v>45308</v>
      </c>
      <c r="G228" s="370">
        <v>7524.1</v>
      </c>
      <c r="H228" s="371">
        <v>6150</v>
      </c>
      <c r="I228" s="368" t="s">
        <v>1928</v>
      </c>
      <c r="J228" s="368" t="s">
        <v>1929</v>
      </c>
      <c r="K228" s="368" t="s">
        <v>2389</v>
      </c>
      <c r="L228" s="368" t="s">
        <v>2390</v>
      </c>
      <c r="M228" s="222" t="s">
        <v>2229</v>
      </c>
    </row>
    <row r="229" spans="1:13" x14ac:dyDescent="0.25">
      <c r="A229" s="216" t="s">
        <v>1489</v>
      </c>
      <c r="B229" s="217">
        <v>8001</v>
      </c>
      <c r="C229" s="218" t="s">
        <v>553</v>
      </c>
      <c r="D229" s="218" t="s">
        <v>14</v>
      </c>
      <c r="E229" s="368" t="s">
        <v>2391</v>
      </c>
      <c r="F229" s="369">
        <v>43617</v>
      </c>
      <c r="G229" s="370">
        <v>8526.19</v>
      </c>
      <c r="H229" s="371">
        <v>7000</v>
      </c>
      <c r="I229" s="368" t="s">
        <v>1928</v>
      </c>
      <c r="J229" s="368" t="s">
        <v>1929</v>
      </c>
      <c r="K229" s="368" t="s">
        <v>2392</v>
      </c>
      <c r="L229" s="368" t="s">
        <v>2393</v>
      </c>
      <c r="M229" s="222" t="s">
        <v>2229</v>
      </c>
    </row>
    <row r="230" spans="1:13" hidden="1" x14ac:dyDescent="0.25">
      <c r="A230" s="216" t="s">
        <v>185</v>
      </c>
      <c r="B230" s="217">
        <v>8011</v>
      </c>
      <c r="C230" s="218" t="s">
        <v>115</v>
      </c>
      <c r="D230" s="218" t="s">
        <v>14</v>
      </c>
      <c r="E230" s="217" t="s">
        <v>2394</v>
      </c>
      <c r="F230" s="219">
        <v>44733</v>
      </c>
      <c r="G230" s="220">
        <v>10778.5</v>
      </c>
      <c r="H230" s="221">
        <v>9000</v>
      </c>
      <c r="I230" s="217" t="s">
        <v>1928</v>
      </c>
      <c r="J230" s="217" t="s">
        <v>1929</v>
      </c>
      <c r="K230" s="217" t="s">
        <v>2395</v>
      </c>
      <c r="L230" s="217" t="s">
        <v>2396</v>
      </c>
      <c r="M230" s="222" t="s">
        <v>2229</v>
      </c>
    </row>
    <row r="231" spans="1:13" hidden="1" x14ac:dyDescent="0.25">
      <c r="A231" s="216" t="s">
        <v>113</v>
      </c>
      <c r="B231" s="217">
        <v>8015</v>
      </c>
      <c r="C231" s="218" t="s">
        <v>115</v>
      </c>
      <c r="D231" s="218" t="s">
        <v>14</v>
      </c>
      <c r="E231" s="217" t="s">
        <v>2394</v>
      </c>
      <c r="F231" s="219">
        <v>45044</v>
      </c>
      <c r="G231" s="220">
        <v>8196</v>
      </c>
      <c r="H231" s="221">
        <v>9000</v>
      </c>
      <c r="I231" s="217" t="s">
        <v>1928</v>
      </c>
      <c r="J231" s="217" t="s">
        <v>1929</v>
      </c>
      <c r="K231" s="217" t="s">
        <v>2397</v>
      </c>
      <c r="L231" s="217" t="s">
        <v>2398</v>
      </c>
      <c r="M231" s="222" t="s">
        <v>2229</v>
      </c>
    </row>
    <row r="232" spans="1:13" x14ac:dyDescent="0.25">
      <c r="A232" s="216" t="s">
        <v>185</v>
      </c>
      <c r="B232" s="217">
        <v>8017</v>
      </c>
      <c r="C232" s="218" t="s">
        <v>115</v>
      </c>
      <c r="D232" s="218" t="s">
        <v>14</v>
      </c>
      <c r="E232" s="368" t="s">
        <v>2399</v>
      </c>
      <c r="F232" s="369">
        <v>45363</v>
      </c>
      <c r="G232" s="370">
        <v>12930</v>
      </c>
      <c r="H232" s="371">
        <v>10800</v>
      </c>
      <c r="I232" s="368" t="s">
        <v>1928</v>
      </c>
      <c r="J232" s="368" t="s">
        <v>1929</v>
      </c>
      <c r="K232" s="368" t="s">
        <v>2400</v>
      </c>
      <c r="L232" s="368" t="s">
        <v>2401</v>
      </c>
      <c r="M232" s="222" t="s">
        <v>2229</v>
      </c>
    </row>
    <row r="233" spans="1:13" x14ac:dyDescent="0.25">
      <c r="A233" s="216" t="s">
        <v>1845</v>
      </c>
      <c r="B233" s="217">
        <v>8010</v>
      </c>
      <c r="C233" s="218" t="s">
        <v>86</v>
      </c>
      <c r="D233" s="218" t="s">
        <v>87</v>
      </c>
      <c r="E233" s="368" t="s">
        <v>2402</v>
      </c>
      <c r="F233" s="369">
        <v>45415</v>
      </c>
      <c r="G233" s="370">
        <v>16156.28</v>
      </c>
      <c r="H233" s="371">
        <v>12750</v>
      </c>
      <c r="I233" s="368" t="s">
        <v>1928</v>
      </c>
      <c r="J233" s="368" t="s">
        <v>1929</v>
      </c>
      <c r="K233" s="368"/>
      <c r="L233" s="368" t="s">
        <v>2403</v>
      </c>
      <c r="M233" s="222" t="s">
        <v>2229</v>
      </c>
    </row>
    <row r="234" spans="1:13" hidden="1" x14ac:dyDescent="0.25">
      <c r="A234" s="216" t="s">
        <v>1675</v>
      </c>
      <c r="B234" s="217">
        <v>8008</v>
      </c>
      <c r="C234" s="218" t="s">
        <v>1676</v>
      </c>
      <c r="D234" s="218" t="s">
        <v>14</v>
      </c>
      <c r="E234" s="217" t="s">
        <v>2404</v>
      </c>
      <c r="F234" s="219">
        <v>44673</v>
      </c>
      <c r="G234" s="220">
        <v>16103.24</v>
      </c>
      <c r="H234" s="221">
        <v>13450</v>
      </c>
      <c r="I234" s="217" t="s">
        <v>1928</v>
      </c>
      <c r="J234" s="217" t="s">
        <v>1929</v>
      </c>
      <c r="K234" s="217" t="s">
        <v>2405</v>
      </c>
      <c r="L234" s="217" t="s">
        <v>2406</v>
      </c>
      <c r="M234" s="222" t="s">
        <v>2229</v>
      </c>
    </row>
    <row r="235" spans="1:13" x14ac:dyDescent="0.25">
      <c r="A235" s="216" t="s">
        <v>1845</v>
      </c>
      <c r="B235" s="217">
        <v>8006</v>
      </c>
      <c r="C235" s="218" t="s">
        <v>86</v>
      </c>
      <c r="D235" s="218" t="s">
        <v>87</v>
      </c>
      <c r="E235" s="368" t="s">
        <v>2407</v>
      </c>
      <c r="F235" s="369">
        <v>45198</v>
      </c>
      <c r="G235" s="370">
        <v>16558.349999999999</v>
      </c>
      <c r="H235" s="371">
        <v>13500</v>
      </c>
      <c r="I235" s="368" t="s">
        <v>1928</v>
      </c>
      <c r="J235" s="368" t="s">
        <v>1929</v>
      </c>
      <c r="K235" s="368"/>
      <c r="L235" s="368" t="s">
        <v>2408</v>
      </c>
      <c r="M235" s="222" t="s">
        <v>2229</v>
      </c>
    </row>
    <row r="236" spans="1:13" hidden="1" x14ac:dyDescent="0.25">
      <c r="A236" s="216" t="s">
        <v>1722</v>
      </c>
      <c r="B236" s="217">
        <v>8018</v>
      </c>
      <c r="C236" s="218" t="s">
        <v>34</v>
      </c>
      <c r="D236" s="218" t="s">
        <v>14</v>
      </c>
      <c r="E236" s="217" t="s">
        <v>2409</v>
      </c>
      <c r="F236" s="219">
        <v>44278</v>
      </c>
      <c r="G236" s="220">
        <v>15872.53</v>
      </c>
      <c r="H236" s="221">
        <v>14000</v>
      </c>
      <c r="I236" s="217" t="s">
        <v>1928</v>
      </c>
      <c r="J236" s="217" t="s">
        <v>1929</v>
      </c>
      <c r="K236" s="217"/>
      <c r="L236" s="217" t="s">
        <v>2410</v>
      </c>
      <c r="M236" s="222" t="s">
        <v>2229</v>
      </c>
    </row>
    <row r="237" spans="1:13" ht="15.75" hidden="1" thickBot="1" x14ac:dyDescent="0.3">
      <c r="A237" s="223" t="s">
        <v>254</v>
      </c>
      <c r="B237" s="224">
        <v>8144</v>
      </c>
      <c r="C237" s="225" t="s">
        <v>256</v>
      </c>
      <c r="D237" s="225" t="s">
        <v>14</v>
      </c>
      <c r="E237" s="224" t="s">
        <v>2411</v>
      </c>
      <c r="F237" s="226">
        <v>44652</v>
      </c>
      <c r="G237" s="227">
        <v>14750</v>
      </c>
      <c r="H237" s="228">
        <v>14000</v>
      </c>
      <c r="I237" s="224" t="s">
        <v>1928</v>
      </c>
      <c r="J237" s="224" t="s">
        <v>1929</v>
      </c>
      <c r="K237" s="224" t="s">
        <v>2412</v>
      </c>
      <c r="L237" s="224" t="s">
        <v>2413</v>
      </c>
      <c r="M237" s="229" t="s">
        <v>2229</v>
      </c>
    </row>
    <row r="239" spans="1:13" x14ac:dyDescent="0.25">
      <c r="A239" s="4" t="s">
        <v>2414</v>
      </c>
      <c r="B239" s="5">
        <f>COUNT(B4:B237)</f>
        <v>234</v>
      </c>
    </row>
    <row r="241" spans="1:3" x14ac:dyDescent="0.25">
      <c r="A241" s="353" t="s">
        <v>2420</v>
      </c>
      <c r="B241" s="353"/>
      <c r="C241" s="353"/>
    </row>
    <row r="242" spans="1:3" x14ac:dyDescent="0.25">
      <c r="A242" t="s">
        <v>32</v>
      </c>
      <c r="B242" t="s">
        <v>34</v>
      </c>
      <c r="C242" t="s">
        <v>14</v>
      </c>
    </row>
    <row r="243" spans="1:3" x14ac:dyDescent="0.25">
      <c r="A243" t="s">
        <v>113</v>
      </c>
      <c r="B243" t="s">
        <v>115</v>
      </c>
      <c r="C243" t="s">
        <v>14</v>
      </c>
    </row>
    <row r="244" spans="1:3" x14ac:dyDescent="0.25">
      <c r="A244" t="s">
        <v>185</v>
      </c>
      <c r="B244" t="s">
        <v>115</v>
      </c>
      <c r="C244" t="s">
        <v>14</v>
      </c>
    </row>
    <row r="245" spans="1:3" x14ac:dyDescent="0.25">
      <c r="A245" t="s">
        <v>1603</v>
      </c>
      <c r="B245" t="s">
        <v>256</v>
      </c>
      <c r="C245" t="s">
        <v>14</v>
      </c>
    </row>
    <row r="246" spans="1:3" x14ac:dyDescent="0.25">
      <c r="A246" t="s">
        <v>254</v>
      </c>
      <c r="B246" t="s">
        <v>256</v>
      </c>
      <c r="C246" t="s">
        <v>14</v>
      </c>
    </row>
    <row r="247" spans="1:3" x14ac:dyDescent="0.25">
      <c r="A247" t="s">
        <v>414</v>
      </c>
      <c r="B247" t="s">
        <v>416</v>
      </c>
      <c r="C247" t="s">
        <v>14</v>
      </c>
    </row>
    <row r="248" spans="1:3" x14ac:dyDescent="0.25">
      <c r="A248" t="s">
        <v>552</v>
      </c>
      <c r="B248" t="s">
        <v>553</v>
      </c>
      <c r="C248" t="s">
        <v>14</v>
      </c>
    </row>
    <row r="249" spans="1:3" x14ac:dyDescent="0.25">
      <c r="A249" t="s">
        <v>2415</v>
      </c>
      <c r="B249" t="s">
        <v>1676</v>
      </c>
      <c r="C249" t="s">
        <v>14</v>
      </c>
    </row>
    <row r="250" spans="1:3" x14ac:dyDescent="0.25">
      <c r="A250" t="s">
        <v>614</v>
      </c>
      <c r="B250" t="s">
        <v>115</v>
      </c>
      <c r="C250" t="s">
        <v>14</v>
      </c>
    </row>
    <row r="251" spans="1:3" x14ac:dyDescent="0.25">
      <c r="A251" t="s">
        <v>715</v>
      </c>
      <c r="B251" t="s">
        <v>34</v>
      </c>
      <c r="C251" t="s">
        <v>14</v>
      </c>
    </row>
    <row r="252" spans="1:3" x14ac:dyDescent="0.25">
      <c r="A252" t="s">
        <v>2416</v>
      </c>
      <c r="B252" t="s">
        <v>820</v>
      </c>
      <c r="C252" t="s">
        <v>14</v>
      </c>
    </row>
    <row r="253" spans="1:3" x14ac:dyDescent="0.25">
      <c r="A253" t="s">
        <v>819</v>
      </c>
      <c r="B253" t="s">
        <v>820</v>
      </c>
      <c r="C253" t="s">
        <v>14</v>
      </c>
    </row>
    <row r="254" spans="1:3" x14ac:dyDescent="0.25">
      <c r="A254" t="s">
        <v>884</v>
      </c>
      <c r="B254" t="s">
        <v>886</v>
      </c>
      <c r="C254" t="s">
        <v>14</v>
      </c>
    </row>
    <row r="255" spans="1:3" x14ac:dyDescent="0.25">
      <c r="A255" t="s">
        <v>2417</v>
      </c>
      <c r="B255" t="s">
        <v>13</v>
      </c>
      <c r="C255" t="s">
        <v>14</v>
      </c>
    </row>
    <row r="256" spans="1:3" x14ac:dyDescent="0.25">
      <c r="A256" t="s">
        <v>970</v>
      </c>
      <c r="B256" t="s">
        <v>971</v>
      </c>
      <c r="C256" t="s">
        <v>14</v>
      </c>
    </row>
    <row r="257" spans="1:3" x14ac:dyDescent="0.25">
      <c r="A257" t="s">
        <v>1075</v>
      </c>
      <c r="B257" t="s">
        <v>1076</v>
      </c>
      <c r="C257" t="s">
        <v>14</v>
      </c>
    </row>
    <row r="258" spans="1:3" x14ac:dyDescent="0.25">
      <c r="A258" t="s">
        <v>1113</v>
      </c>
      <c r="B258" t="s">
        <v>1114</v>
      </c>
      <c r="C258" t="s">
        <v>14</v>
      </c>
    </row>
    <row r="259" spans="1:3" x14ac:dyDescent="0.25">
      <c r="A259" t="s">
        <v>1232</v>
      </c>
      <c r="B259" t="s">
        <v>971</v>
      </c>
      <c r="C259" t="s">
        <v>14</v>
      </c>
    </row>
    <row r="260" spans="1:3" x14ac:dyDescent="0.25">
      <c r="A260" t="s">
        <v>2418</v>
      </c>
      <c r="B260" t="s">
        <v>115</v>
      </c>
      <c r="C260" t="s">
        <v>14</v>
      </c>
    </row>
    <row r="261" spans="1:3" x14ac:dyDescent="0.25">
      <c r="A261" t="s">
        <v>1348</v>
      </c>
      <c r="B261" t="s">
        <v>1349</v>
      </c>
      <c r="C261" t="s">
        <v>14</v>
      </c>
    </row>
    <row r="262" spans="1:3" x14ac:dyDescent="0.25">
      <c r="A262" t="s">
        <v>1455</v>
      </c>
      <c r="B262" t="s">
        <v>256</v>
      </c>
      <c r="C262" t="s">
        <v>14</v>
      </c>
    </row>
    <row r="263" spans="1:3" x14ac:dyDescent="0.25">
      <c r="A263" t="s">
        <v>1613</v>
      </c>
      <c r="B263" t="s">
        <v>13</v>
      </c>
      <c r="C263" t="s">
        <v>14</v>
      </c>
    </row>
    <row r="264" spans="1:3" x14ac:dyDescent="0.25">
      <c r="A264" t="s">
        <v>1675</v>
      </c>
      <c r="B264" t="s">
        <v>1676</v>
      </c>
      <c r="C264" t="s">
        <v>14</v>
      </c>
    </row>
    <row r="265" spans="1:3" x14ac:dyDescent="0.25">
      <c r="A265" t="s">
        <v>1489</v>
      </c>
      <c r="B265" t="s">
        <v>553</v>
      </c>
      <c r="C265" t="s">
        <v>14</v>
      </c>
    </row>
    <row r="266" spans="1:3" x14ac:dyDescent="0.25">
      <c r="A266" t="s">
        <v>1722</v>
      </c>
      <c r="B266" t="s">
        <v>34</v>
      </c>
      <c r="C266" t="s">
        <v>14</v>
      </c>
    </row>
    <row r="267" spans="1:3" x14ac:dyDescent="0.25">
      <c r="A267" t="s">
        <v>1516</v>
      </c>
      <c r="B267" t="s">
        <v>13</v>
      </c>
      <c r="C267" t="s">
        <v>14</v>
      </c>
    </row>
    <row r="268" spans="1:3" x14ac:dyDescent="0.25">
      <c r="A268" t="s">
        <v>1568</v>
      </c>
      <c r="B268" t="s">
        <v>34</v>
      </c>
      <c r="C268" t="s">
        <v>14</v>
      </c>
    </row>
    <row r="269" spans="1:3" x14ac:dyDescent="0.25">
      <c r="A269" t="s">
        <v>1577</v>
      </c>
      <c r="B269" t="s">
        <v>256</v>
      </c>
      <c r="C269" t="s">
        <v>14</v>
      </c>
    </row>
    <row r="270" spans="1:3" x14ac:dyDescent="0.25">
      <c r="A270" t="s">
        <v>1778</v>
      </c>
      <c r="B270" t="s">
        <v>86</v>
      </c>
      <c r="C270" t="s">
        <v>87</v>
      </c>
    </row>
    <row r="271" spans="1:3" x14ac:dyDescent="0.25">
      <c r="A271" t="s">
        <v>2419</v>
      </c>
      <c r="B271" t="s">
        <v>86</v>
      </c>
      <c r="C271" t="s">
        <v>87</v>
      </c>
    </row>
    <row r="272" spans="1:3" x14ac:dyDescent="0.25">
      <c r="A272" t="s">
        <v>1845</v>
      </c>
      <c r="B272" t="s">
        <v>86</v>
      </c>
      <c r="C272" t="s">
        <v>87</v>
      </c>
    </row>
    <row r="273" spans="1:3" x14ac:dyDescent="0.25">
      <c r="A273" t="s">
        <v>11</v>
      </c>
      <c r="B273" t="s">
        <v>13</v>
      </c>
      <c r="C273" t="s">
        <v>14</v>
      </c>
    </row>
    <row r="274" spans="1:3" x14ac:dyDescent="0.25">
      <c r="A274" t="s">
        <v>84</v>
      </c>
      <c r="B274" t="s">
        <v>86</v>
      </c>
      <c r="C274" t="s">
        <v>87</v>
      </c>
    </row>
  </sheetData>
  <autoFilter ref="A3:M237" xr:uid="{C26B5A1C-A738-4367-84E5-50FF789E912C}">
    <filterColumn colId="11">
      <colorFilter dxfId="0"/>
    </filterColumn>
    <sortState xmlns:xlrd2="http://schemas.microsoft.com/office/spreadsheetml/2017/richdata2" ref="A4:M237">
      <sortCondition ref="H3:H237"/>
    </sortState>
  </autoFilter>
  <mergeCells count="2">
    <mergeCell ref="A1:M2"/>
    <mergeCell ref="A241:C241"/>
  </mergeCell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Client Profile</vt:lpstr>
      <vt:lpstr>Exposures Checklist </vt:lpstr>
      <vt:lpstr>01. Named Insured Schedule</vt:lpstr>
      <vt:lpstr>02. Location Schedule</vt:lpstr>
      <vt:lpstr>03. Estimated Payroll &amp; Revenue</vt:lpstr>
      <vt:lpstr>04. Employee Concentration</vt:lpstr>
      <vt:lpstr>05. Vehicle Schedule</vt:lpstr>
      <vt:lpstr>Sheet1</vt:lpstr>
      <vt:lpstr>06. Trailer Schedule</vt:lpstr>
      <vt:lpstr>07. Driver Schedule</vt:lpstr>
      <vt:lpstr>08. SOV</vt:lpstr>
      <vt:lpstr>11. Largest Projects</vt:lpstr>
      <vt:lpstr>12 WIP</vt:lpstr>
      <vt:lpstr>'04. Employee Concentration'!Print_Area</vt:lpstr>
      <vt:lpstr>'08. SOV'!Print_Area</vt:lpstr>
      <vt:lpstr>'08. SOV'!Print_Titles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Lenessa Weatherford</dc:creator>
  <cp:lastModifiedBy>Andre Phinizy</cp:lastModifiedBy>
  <dcterms:created xsi:type="dcterms:W3CDTF">2024-10-23T23:29:01Z</dcterms:created>
  <dcterms:modified xsi:type="dcterms:W3CDTF">2024-11-13T01:22:11Z</dcterms:modified>
</cp:coreProperties>
</file>